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ops 2.0" sheetId="1" r:id="rId3"/>
    <sheet state="visible" name="Hashrate 4.0" sheetId="2" r:id="rId4"/>
    <sheet state="visible" name="Scaled Flops 2.0" sheetId="3" r:id="rId5"/>
    <sheet state="visible" name="Scaled Hashrate 4.0" sheetId="4" r:id="rId6"/>
    <sheet state="visible" name="Hashrate" sheetId="5" r:id="rId7"/>
    <sheet state="visible" name="Hashrate-Scaling" sheetId="6" r:id="rId8"/>
    <sheet state="visible" name="Hashratev3" sheetId="7" r:id="rId9"/>
    <sheet state="visible" name="Flops" sheetId="8" r:id="rId10"/>
  </sheets>
  <definedNames/>
  <calcPr/>
</workbook>
</file>

<file path=xl/sharedStrings.xml><?xml version="1.0" encoding="utf-8"?>
<sst xmlns="http://schemas.openxmlformats.org/spreadsheetml/2006/main" count="376" uniqueCount="104">
  <si>
    <t>StD Testing</t>
  </si>
  <si>
    <t>Laptop: Testing Standard Deviation | Threads: 1 | Size: 1500 | Execs: 16</t>
  </si>
  <si>
    <t>Size Testing</t>
  </si>
  <si>
    <t>Abaco: Testing Size | StD: 1000 | Workers/Core: 1 | Exec: 30</t>
  </si>
  <si>
    <t>Worker Testing</t>
  </si>
  <si>
    <t>Abaco: Testing Workers | Size: 5000 | StD: 1000 | Exec: 30</t>
  </si>
  <si>
    <t>5 trials/test</t>
  </si>
  <si>
    <t>Stan Deviation:</t>
  </si>
  <si>
    <t>Size:</t>
  </si>
  <si>
    <t>Standard Dev</t>
  </si>
  <si>
    <t>Msg Send Time</t>
  </si>
  <si>
    <t>Clock Time</t>
  </si>
  <si>
    <t>Work Time</t>
  </si>
  <si>
    <t># of Flop</t>
  </si>
  <si>
    <t>GFlop/s Clock</t>
  </si>
  <si>
    <t>GFlop/s Work</t>
  </si>
  <si>
    <t>Size</t>
  </si>
  <si>
    <t>Workers</t>
  </si>
  <si>
    <t>Executions</t>
  </si>
  <si>
    <t>Dot Time</t>
  </si>
  <si>
    <t>GFlop/s Dot</t>
  </si>
  <si>
    <t>Node/Actor(s)</t>
  </si>
  <si>
    <t>Workers/Node</t>
  </si>
  <si>
    <t>Msg/Worker</t>
  </si>
  <si>
    <t>Entire Run Time</t>
  </si>
  <si>
    <t>Worker Start T</t>
  </si>
  <si>
    <t>Worker Ready T</t>
  </si>
  <si>
    <t>Post-Msg Time</t>
  </si>
  <si>
    <t>Exec Init Time</t>
  </si>
  <si>
    <t>Exec Run Time</t>
  </si>
  <si>
    <t>Script Time</t>
  </si>
  <si>
    <t>Calc Time</t>
  </si>
  <si>
    <t>GFlop/s Exec</t>
  </si>
  <si>
    <t>GFlop/s Script</t>
  </si>
  <si>
    <t>GFlop/s Calc</t>
  </si>
  <si>
    <t>hashes/msg:</t>
  </si>
  <si>
    <t>Node=Actor(s)</t>
  </si>
  <si>
    <t>Hashes</t>
  </si>
  <si>
    <t>Hashrate</t>
  </si>
  <si>
    <t>Ideal Hashrate</t>
  </si>
  <si>
    <t>Percentage</t>
  </si>
  <si>
    <t>Average Worktime = sum(in script worktimes)/len(in script worktimes)</t>
  </si>
  <si>
    <t>Average Abaco Msgtime = sum(abaco_startedAts-abaco_startTimes)/len(same thing)</t>
  </si>
  <si>
    <t>Average Abaco Worktime = sum(abaco_FinishedAts-abaco_startedAts)/len(same thing)</t>
  </si>
  <si>
    <t>Average other Abacos</t>
  </si>
  <si>
    <t>Using work time as defined as only the dot product math, not matrix creation. This correlates to the equation being used for FLOPS.</t>
  </si>
  <si>
    <t>Serial</t>
  </si>
  <si>
    <t>Abaco</t>
  </si>
  <si>
    <t>Parallel</t>
  </si>
  <si>
    <t>VM (Max=4)</t>
  </si>
  <si>
    <t>Abaco (Max=6)</t>
  </si>
  <si>
    <t>Histogram of N=100 Trials (Parallel 20-bit on 6 Cores)</t>
  </si>
  <si>
    <t>Cores/Workers</t>
  </si>
  <si>
    <t>Clocktime</t>
  </si>
  <si>
    <t>Worktime</t>
  </si>
  <si>
    <t>Cores</t>
  </si>
  <si>
    <t>Time(s)</t>
  </si>
  <si>
    <t>WIP</t>
  </si>
  <si>
    <t>Type 2: Work time being only the time for np.dot(), not the creation of the initial A and B matrices.</t>
  </si>
  <si>
    <t>msgs=cores*5, 1 20-bit block</t>
  </si>
  <si>
    <t>1 Message, 10 20-bit blocks</t>
  </si>
  <si>
    <t>1 Message, 1 24-bit block</t>
  </si>
  <si>
    <t>Testing Different Message Count/Bit Value Configurations</t>
  </si>
  <si>
    <t>Testing Different Bit Values</t>
  </si>
  <si>
    <t>Messages</t>
  </si>
  <si>
    <t>Bit</t>
  </si>
  <si>
    <t>&gt;after more trials, seems like 20 or 24 is adequate</t>
  </si>
  <si>
    <t>Testing Different Core Counts</t>
  </si>
  <si>
    <t>6 Workers/Cores</t>
  </si>
  <si>
    <t>Notes</t>
  </si>
  <si>
    <t>Testing Different Amounts of Workers</t>
  </si>
  <si>
    <t>6 core</t>
  </si>
  <si>
    <t>6 core 22bit</t>
  </si>
  <si>
    <t>Clocktime(s)</t>
  </si>
  <si>
    <t>Worktime(s)</t>
  </si>
  <si>
    <t>1 core 20bit</t>
  </si>
  <si>
    <t>3 core 20bit</t>
  </si>
  <si>
    <t>Testing Different Block Lengths</t>
  </si>
  <si>
    <t>Block Length</t>
  </si>
  <si>
    <t>&gt;after more trials, 10 seems best</t>
  </si>
  <si>
    <t>Not Enough Messages</t>
  </si>
  <si>
    <t>10 Messages, 1 20-bit block</t>
  </si>
  <si>
    <t>1 msg, 20bits, 6 cores</t>
  </si>
  <si>
    <t>Abaco-pow2</t>
  </si>
  <si>
    <t>6 workers/node, 5 messages/worker, 20 bits</t>
  </si>
  <si>
    <t>Node(s)</t>
  </si>
  <si>
    <t>Average Worktime per Worker</t>
  </si>
  <si>
    <t>Preliminary Scaling Trend</t>
  </si>
  <si>
    <t>Average</t>
  </si>
  <si>
    <t>Variance</t>
  </si>
  <si>
    <t>StDv</t>
  </si>
  <si>
    <t>Abaco-pow3</t>
  </si>
  <si>
    <t>3e6 hashes/message, 3 messages/worker, 6 workers/node</t>
  </si>
  <si>
    <t># of Msgs</t>
  </si>
  <si>
    <t>Msgtime</t>
  </si>
  <si>
    <t>Average Worktime</t>
  </si>
  <si>
    <t>Average Abaco Inittime*</t>
  </si>
  <si>
    <t>Average Abaco Worktime*</t>
  </si>
  <si>
    <t>Average Abaco StartedAts</t>
  </si>
  <si>
    <t>Average Abaco FinishedAts</t>
  </si>
  <si>
    <t>"Ideal Hashrate"</t>
  </si>
  <si>
    <t>"Ideal Percentage"</t>
  </si>
  <si>
    <t>where len=# of workers</t>
  </si>
  <si>
    <t>where len=# of msgs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</si>
</sst>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#,##0.0"/>
  </numFmts>
  <fonts count="6">
    <font>
      <sz val="10.0"/>
      <color rgb="FF000000"/>
      <name val="Arial"/>
    </font>
    <font/>
    <font>
      <b/>
    </font>
    <font>
      <color rgb="FF000000"/>
      <name val="Roboto"/>
    </font>
    <font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7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2" fillId="0" fontId="1" numFmtId="0" xfId="0" applyBorder="1" applyFont="1"/>
    <xf borderId="1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Alignment="1" applyBorder="1" applyFont="1">
      <alignment horizontal="right" readingOrder="0"/>
    </xf>
    <xf borderId="2" fillId="2" fontId="2" numFmtId="4" xfId="0" applyAlignment="1" applyBorder="1" applyFont="1" applyNumberFormat="1">
      <alignment readingOrder="0"/>
    </xf>
    <xf borderId="0" fillId="0" fontId="1" numFmtId="0" xfId="0" applyFont="1"/>
    <xf borderId="3" fillId="3" fontId="2" numFmtId="0" xfId="0" applyAlignment="1" applyBorder="1" applyFill="1" applyFont="1">
      <alignment readingOrder="0"/>
    </xf>
    <xf borderId="4" fillId="3" fontId="1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0" fillId="3" fontId="2" numFmtId="0" xfId="0" applyAlignment="1" applyFont="1">
      <alignment readingOrder="0"/>
    </xf>
    <xf borderId="3" fillId="3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0" fillId="3" fontId="1" numFmtId="4" xfId="0" applyAlignment="1" applyFont="1" applyNumberFormat="1">
      <alignment readingOrder="0"/>
    </xf>
    <xf borderId="3" fillId="2" fontId="1" numFmtId="0" xfId="0" applyAlignment="1" applyBorder="1" applyFont="1">
      <alignment readingOrder="0"/>
    </xf>
    <xf borderId="0" fillId="2" fontId="1" numFmtId="0" xfId="0" applyFont="1"/>
    <xf borderId="4" fillId="2" fontId="3" numFmtId="164" xfId="0" applyAlignment="1" applyBorder="1" applyFont="1" applyNumberFormat="1">
      <alignment readingOrder="0"/>
    </xf>
    <xf borderId="0" fillId="2" fontId="1" numFmtId="0" xfId="0" applyAlignment="1" applyFont="1">
      <alignment readingOrder="0"/>
    </xf>
    <xf borderId="0" fillId="2" fontId="3" numFmtId="164" xfId="0" applyAlignment="1" applyFont="1" applyNumberFormat="1">
      <alignment readingOrder="0"/>
    </xf>
    <xf borderId="0" fillId="2" fontId="1" numFmtId="164" xfId="0" applyFont="1" applyNumberFormat="1"/>
    <xf borderId="0" fillId="2" fontId="3" numFmtId="4" xfId="0" applyAlignment="1" applyFont="1" applyNumberFormat="1">
      <alignment readingOrder="0"/>
    </xf>
    <xf borderId="0" fillId="3" fontId="1" numFmtId="0" xfId="0" applyFont="1"/>
    <xf borderId="0" fillId="2" fontId="1" numFmtId="4" xfId="0" applyFont="1" applyNumberFormat="1"/>
    <xf borderId="0" fillId="2" fontId="3" numFmtId="1" xfId="0" applyAlignment="1" applyFont="1" applyNumberFormat="1">
      <alignment readingOrder="0"/>
    </xf>
    <xf borderId="3" fillId="2" fontId="3" numFmtId="1" xfId="0" applyAlignment="1" applyBorder="1" applyFont="1" applyNumberFormat="1">
      <alignment readingOrder="0"/>
    </xf>
    <xf borderId="0" fillId="2" fontId="1" numFmtId="4" xfId="0" applyAlignment="1" applyFont="1" applyNumberFormat="1">
      <alignment readingOrder="0"/>
    </xf>
    <xf borderId="0" fillId="2" fontId="1" numFmtId="11" xfId="0" applyAlignment="1" applyFont="1" applyNumberFormat="1">
      <alignment readingOrder="0"/>
    </xf>
    <xf borderId="3" fillId="2" fontId="4" numFmtId="0" xfId="0" applyAlignment="1" applyBorder="1" applyFont="1">
      <alignment horizontal="right" vertical="bottom"/>
    </xf>
    <xf borderId="0" fillId="2" fontId="4" numFmtId="164" xfId="0" applyAlignment="1" applyFont="1" applyNumberFormat="1">
      <alignment readingOrder="0" vertical="bottom"/>
    </xf>
    <xf borderId="0" fillId="0" fontId="1" numFmtId="3" xfId="0" applyFont="1" applyNumberFormat="1"/>
    <xf borderId="0" fillId="0" fontId="1" numFmtId="4" xfId="0" applyFont="1" applyNumberFormat="1"/>
    <xf borderId="0" fillId="0" fontId="1" numFmtId="11" xfId="0" applyFont="1" applyNumberFormat="1"/>
    <xf borderId="4" fillId="3" fontId="3" numFmtId="164" xfId="0" applyAlignment="1" applyBorder="1" applyFont="1" applyNumberFormat="1">
      <alignment readingOrder="0"/>
    </xf>
    <xf borderId="0" fillId="3" fontId="3" numFmtId="164" xfId="0" applyAlignment="1" applyFont="1" applyNumberFormat="1">
      <alignment readingOrder="0"/>
    </xf>
    <xf borderId="0" fillId="3" fontId="1" numFmtId="164" xfId="0" applyFont="1" applyNumberFormat="1"/>
    <xf borderId="0" fillId="3" fontId="3" numFmtId="4" xfId="0" applyAlignment="1" applyFont="1" applyNumberFormat="1">
      <alignment readingOrder="0"/>
    </xf>
    <xf borderId="0" fillId="3" fontId="1" numFmtId="4" xfId="0" applyFont="1" applyNumberFormat="1"/>
    <xf borderId="0" fillId="3" fontId="3" numFmtId="1" xfId="0" applyAlignment="1" applyFont="1" applyNumberFormat="1">
      <alignment readingOrder="0"/>
    </xf>
    <xf borderId="3" fillId="3" fontId="3" numFmtId="1" xfId="0" applyAlignment="1" applyBorder="1" applyFont="1" applyNumberFormat="1">
      <alignment readingOrder="0"/>
    </xf>
    <xf borderId="0" fillId="3" fontId="1" numFmtId="11" xfId="0" applyAlignment="1" applyFont="1" applyNumberFormat="1">
      <alignment readingOrder="0"/>
    </xf>
    <xf borderId="0" fillId="0" fontId="1" numFmtId="164" xfId="0" applyFont="1" applyNumberFormat="1"/>
    <xf borderId="3" fillId="3" fontId="1" numFmtId="0" xfId="0" applyBorder="1" applyFont="1"/>
    <xf borderId="3" fillId="2" fontId="1" numFmtId="0" xfId="0" applyBorder="1" applyFont="1"/>
    <xf borderId="2" fillId="2" fontId="1" numFmtId="0" xfId="0" applyBorder="1" applyFont="1"/>
    <xf borderId="1" fillId="2" fontId="2" numFmtId="0" xfId="0" applyBorder="1" applyFont="1"/>
    <xf borderId="1" fillId="2" fontId="1" numFmtId="0" xfId="0" applyBorder="1" applyFont="1"/>
    <xf borderId="0" fillId="0" fontId="1" numFmtId="11" xfId="0" applyAlignment="1" applyFont="1" applyNumberFormat="1">
      <alignment readingOrder="0"/>
    </xf>
    <xf borderId="3" fillId="2" fontId="1" numFmtId="11" xfId="0" applyBorder="1" applyFont="1" applyNumberFormat="1"/>
    <xf borderId="0" fillId="2" fontId="1" numFmtId="11" xfId="0" applyFont="1" applyNumberFormat="1"/>
    <xf borderId="3" fillId="0" fontId="1" numFmtId="0" xfId="0" applyBorder="1" applyFont="1"/>
    <xf borderId="3" fillId="3" fontId="1" numFmtId="11" xfId="0" applyBorder="1" applyFont="1" applyNumberFormat="1"/>
    <xf borderId="0" fillId="3" fontId="1" numFmtId="11" xfId="0" applyFont="1" applyNumberFormat="1"/>
    <xf borderId="0" fillId="2" fontId="1" numFmtId="0" xfId="0" applyFont="1"/>
    <xf borderId="0" fillId="3" fontId="1" numFmtId="0" xfId="0" applyFont="1"/>
    <xf borderId="3" fillId="3" fontId="3" numFmtId="11" xfId="0" applyAlignment="1" applyBorder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ont="1">
      <alignment readingOrder="0"/>
    </xf>
    <xf borderId="0" fillId="2" fontId="3" numFmtId="165" xfId="0" applyAlignment="1" applyFont="1" applyNumberFormat="1">
      <alignment readingOrder="0"/>
    </xf>
    <xf borderId="0" fillId="2" fontId="3" numFmtId="11" xfId="0" applyAlignment="1" applyFont="1" applyNumberFormat="1">
      <alignment readingOrder="0"/>
    </xf>
    <xf borderId="0" fillId="3" fontId="3" numFmtId="165" xfId="0" applyAlignment="1" applyFont="1" applyNumberFormat="1">
      <alignment readingOrder="0"/>
    </xf>
    <xf borderId="0" fillId="3" fontId="3" numFmtId="11" xfId="0" applyAlignment="1" applyFont="1" applyNumberFormat="1">
      <alignment readingOrder="0"/>
    </xf>
    <xf borderId="3" fillId="2" fontId="1" numFmtId="0" xfId="0" applyBorder="1" applyFont="1"/>
    <xf borderId="0" fillId="0" fontId="4" numFmtId="0" xfId="0" applyAlignment="1" applyFont="1">
      <alignment vertical="bottom"/>
    </xf>
    <xf borderId="3" fillId="3" fontId="1" numFmtId="0" xfId="0" applyBorder="1" applyFont="1"/>
    <xf borderId="0" fillId="2" fontId="1" numFmtId="166" xfId="0" applyAlignment="1" applyFont="1" applyNumberFormat="1">
      <alignment readingOrder="0"/>
    </xf>
    <xf borderId="0" fillId="0" fontId="1" numFmtId="165" xfId="0" applyFont="1" applyNumberFormat="1"/>
    <xf borderId="0" fillId="3" fontId="1" numFmtId="166" xfId="0" applyAlignment="1" applyFont="1" applyNumberFormat="1">
      <alignment readingOrder="0"/>
    </xf>
    <xf borderId="0" fillId="0" fontId="5" numFmtId="11" xfId="0" applyFont="1" applyNumberFormat="1"/>
    <xf borderId="0" fillId="3" fontId="4" numFmtId="0" xfId="0" applyAlignment="1" applyFont="1">
      <alignment horizontal="right" vertical="bottom"/>
    </xf>
    <xf borderId="0" fillId="3" fontId="4" numFmtId="166" xfId="0" applyAlignment="1" applyFont="1" applyNumberFormat="1">
      <alignment horizontal="right" vertical="bottom"/>
    </xf>
    <xf borderId="0" fillId="3" fontId="4" numFmtId="11" xfId="0" applyAlignment="1" applyFont="1" applyNumberFormat="1">
      <alignment horizontal="right" vertical="bottom"/>
    </xf>
    <xf borderId="5" fillId="3" fontId="2" numFmtId="0" xfId="0" applyAlignment="1" applyBorder="1" applyFont="1">
      <alignment readingOrder="0" shrinkToFit="0" wrapText="1"/>
    </xf>
    <xf borderId="6" fillId="3" fontId="1" numFmtId="0" xfId="0" applyAlignment="1" applyBorder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0" fillId="2" fontId="1" numFmtId="3" xfId="0" applyAlignment="1" applyFont="1" applyNumberFormat="1">
      <alignment readingOrder="0"/>
    </xf>
    <xf borderId="0" fillId="3" fontId="1" numFmtId="3" xfId="0" applyAlignment="1" applyFont="1" applyNumberFormat="1">
      <alignment readingOrder="0"/>
    </xf>
    <xf borderId="0" fillId="2" fontId="1" numFmtId="3" xfId="0" applyFont="1" applyNumberFormat="1"/>
    <xf borderId="0" fillId="3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Percentage of Max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'Hashrate 4.0'!$K$1:$K$2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yVal>
            <c:numRef>
              <c:f>'Hashrate 4.0'!$K$3:$K$82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6984"/>
        <c:axId val="361592082"/>
      </c:scatterChart>
      <c:valAx>
        <c:axId val="457169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1592082"/>
      </c:valAx>
      <c:valAx>
        <c:axId val="361592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Percentage of Max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7169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Percentage of Max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'Scaled Hashrate 4.0'!$K$1:$K$2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yVal>
            <c:numRef>
              <c:f>'Scaled Hashrate 4.0'!$K$3:$K$82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005240"/>
        <c:axId val="295854896"/>
      </c:scatterChart>
      <c:valAx>
        <c:axId val="16290052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95854896"/>
      </c:valAx>
      <c:valAx>
        <c:axId val="295854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Percentage of Max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9005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Percentage of Max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Hashratev3!$M$1:$M$2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yVal>
            <c:numRef>
              <c:f>Hashratev3!$M$3:$M$82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36544"/>
        <c:axId val="340439431"/>
      </c:scatterChart>
      <c:valAx>
        <c:axId val="7138365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40439431"/>
      </c:valAx>
      <c:valAx>
        <c:axId val="340439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Percentage of Max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3836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6.png"/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5" Type="http://schemas.openxmlformats.org/officeDocument/2006/relationships/image" Target="../media/image10.png"/><Relationship Id="rId6" Type="http://schemas.openxmlformats.org/officeDocument/2006/relationships/image" Target="../media/image1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28575</xdr:colOff>
      <xdr:row>6</xdr:row>
      <xdr:rowOff>66675</xdr:rowOff>
    </xdr:from>
    <xdr:ext cx="4391025" cy="2714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28575</xdr:colOff>
      <xdr:row>22</xdr:row>
      <xdr:rowOff>28575</xdr:rowOff>
    </xdr:from>
    <xdr:ext cx="4391025" cy="33051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28575</xdr:colOff>
      <xdr:row>6</xdr:row>
      <xdr:rowOff>66675</xdr:rowOff>
    </xdr:from>
    <xdr:ext cx="4391025" cy="2714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28575</xdr:colOff>
      <xdr:row>22</xdr:row>
      <xdr:rowOff>28575</xdr:rowOff>
    </xdr:from>
    <xdr:ext cx="4391025" cy="33051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609600</xdr:colOff>
      <xdr:row>32</xdr:row>
      <xdr:rowOff>28575</xdr:rowOff>
    </xdr:from>
    <xdr:ext cx="2371725" cy="16192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704850</xdr:colOff>
      <xdr:row>31</xdr:row>
      <xdr:rowOff>152400</xdr:rowOff>
    </xdr:from>
    <xdr:ext cx="2790825" cy="18764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133350</xdr:colOff>
      <xdr:row>27</xdr:row>
      <xdr:rowOff>152400</xdr:rowOff>
    </xdr:from>
    <xdr:ext cx="1790700" cy="1381125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152400</xdr:colOff>
      <xdr:row>1</xdr:row>
      <xdr:rowOff>152400</xdr:rowOff>
    </xdr:from>
    <xdr:ext cx="4895850" cy="314325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2</xdr:row>
      <xdr:rowOff>57150</xdr:rowOff>
    </xdr:from>
    <xdr:ext cx="3838575" cy="2752725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180975</xdr:colOff>
      <xdr:row>21</xdr:row>
      <xdr:rowOff>85725</xdr:rowOff>
    </xdr:from>
    <xdr:ext cx="3905250" cy="29432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514350</xdr:colOff>
      <xdr:row>64</xdr:row>
      <xdr:rowOff>161925</xdr:rowOff>
    </xdr:from>
    <xdr:ext cx="3248025" cy="2371725"/>
    <xdr:pic>
      <xdr:nvPicPr>
        <xdr:cNvPr id="0" name="image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447675</xdr:colOff>
      <xdr:row>86</xdr:row>
      <xdr:rowOff>9525</xdr:rowOff>
    </xdr:from>
    <xdr:ext cx="3371850" cy="2495550"/>
    <xdr:pic>
      <xdr:nvPicPr>
        <xdr:cNvPr id="0" name="image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247650</xdr:colOff>
      <xdr:row>42</xdr:row>
      <xdr:rowOff>66675</xdr:rowOff>
    </xdr:from>
    <xdr:ext cx="3838575" cy="2828925"/>
    <xdr:pic>
      <xdr:nvPicPr>
        <xdr:cNvPr id="0" name="image10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152400</xdr:colOff>
      <xdr:row>4</xdr:row>
      <xdr:rowOff>152400</xdr:rowOff>
    </xdr:from>
    <xdr:ext cx="5943600" cy="4486275"/>
    <xdr:pic>
      <xdr:nvPicPr>
        <xdr:cNvPr id="0" name="image11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0</xdr:colOff>
      <xdr:row>33</xdr:row>
      <xdr:rowOff>161925</xdr:rowOff>
    </xdr:from>
    <xdr:ext cx="4391025" cy="2714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962025</xdr:colOff>
      <xdr:row>11</xdr:row>
      <xdr:rowOff>142875</xdr:rowOff>
    </xdr:from>
    <xdr:ext cx="4391025" cy="33051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 outlineLevelCol="1"/>
  <cols>
    <col collapsed="1" min="1" max="1" width="14.43"/>
    <col hidden="1" min="2" max="8" width="14.43" outlineLevel="1"/>
    <col collapsed="1" min="9" max="9" width="14.43"/>
    <col hidden="1" min="10" max="16" width="14.43" outlineLevel="1"/>
    <col collapsed="1" min="17" max="17" width="14.43"/>
    <col hidden="1" min="18" max="26" width="14.43" outlineLevel="1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1" t="s">
        <v>2</v>
      </c>
      <c r="J1" s="2"/>
      <c r="K1" s="3" t="s">
        <v>3</v>
      </c>
      <c r="L1" s="4"/>
      <c r="M1" s="4"/>
      <c r="N1" s="4"/>
      <c r="O1" s="4"/>
      <c r="P1" s="4"/>
      <c r="Q1" s="1" t="s">
        <v>4</v>
      </c>
      <c r="R1" s="3"/>
      <c r="S1" s="3"/>
      <c r="T1" s="2"/>
      <c r="U1" s="3" t="s">
        <v>5</v>
      </c>
      <c r="V1" s="4"/>
      <c r="W1" s="4"/>
      <c r="X1" s="4"/>
      <c r="Y1" s="4"/>
      <c r="Z1" s="4"/>
      <c r="AB1" s="5" t="s">
        <v>6</v>
      </c>
      <c r="AC1" s="6"/>
      <c r="AD1" s="5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7</v>
      </c>
      <c r="AP1" s="6">
        <v>1000.0</v>
      </c>
      <c r="AQ1" s="7" t="s">
        <v>8</v>
      </c>
      <c r="AR1" s="6">
        <v>8000.0</v>
      </c>
      <c r="AT1" s="5" t="s">
        <v>6</v>
      </c>
      <c r="AU1" s="6"/>
      <c r="AV1" s="5"/>
      <c r="AW1" s="8"/>
      <c r="AX1" s="6"/>
      <c r="AY1" s="6"/>
      <c r="AZ1" s="6"/>
      <c r="BA1" s="6"/>
      <c r="BB1" s="6"/>
      <c r="BC1" s="6"/>
      <c r="BD1" s="6"/>
      <c r="BE1" s="6"/>
      <c r="BF1" s="6"/>
      <c r="BG1" s="6" t="s">
        <v>7</v>
      </c>
      <c r="BH1" s="6">
        <v>1000.0</v>
      </c>
      <c r="BI1" s="7" t="s">
        <v>8</v>
      </c>
      <c r="BJ1" s="6">
        <v>25000.0</v>
      </c>
    </row>
    <row r="2">
      <c r="A2" s="9"/>
      <c r="B2" s="10" t="s">
        <v>9</v>
      </c>
      <c r="C2" s="11" t="s">
        <v>10</v>
      </c>
      <c r="D2" s="12" t="s">
        <v>11</v>
      </c>
      <c r="E2" s="12" t="s">
        <v>12</v>
      </c>
      <c r="F2" s="12" t="s">
        <v>13</v>
      </c>
      <c r="G2" s="12" t="s">
        <v>14</v>
      </c>
      <c r="H2" s="12" t="s">
        <v>15</v>
      </c>
      <c r="I2" s="9"/>
      <c r="J2" s="10" t="s">
        <v>16</v>
      </c>
      <c r="K2" s="11" t="s">
        <v>10</v>
      </c>
      <c r="L2" s="12" t="s">
        <v>11</v>
      </c>
      <c r="M2" s="12" t="s">
        <v>12</v>
      </c>
      <c r="N2" s="12" t="s">
        <v>13</v>
      </c>
      <c r="O2" s="12" t="s">
        <v>14</v>
      </c>
      <c r="P2" s="12" t="s">
        <v>15</v>
      </c>
      <c r="Q2" s="9"/>
      <c r="R2" s="13" t="s">
        <v>17</v>
      </c>
      <c r="S2" s="12" t="s">
        <v>16</v>
      </c>
      <c r="T2" s="14" t="s">
        <v>18</v>
      </c>
      <c r="U2" s="12" t="s">
        <v>10</v>
      </c>
      <c r="V2" s="12" t="s">
        <v>11</v>
      </c>
      <c r="W2" s="12" t="s">
        <v>19</v>
      </c>
      <c r="X2" s="12" t="s">
        <v>13</v>
      </c>
      <c r="Y2" s="12" t="s">
        <v>14</v>
      </c>
      <c r="Z2" s="12" t="s">
        <v>20</v>
      </c>
      <c r="AB2" s="13" t="s">
        <v>21</v>
      </c>
      <c r="AC2" s="13" t="s">
        <v>22</v>
      </c>
      <c r="AD2" s="10" t="s">
        <v>23</v>
      </c>
      <c r="AE2" s="12" t="s">
        <v>13</v>
      </c>
      <c r="AF2" s="12" t="s">
        <v>24</v>
      </c>
      <c r="AG2" s="12" t="s">
        <v>25</v>
      </c>
      <c r="AH2" s="12" t="s">
        <v>26</v>
      </c>
      <c r="AI2" s="12" t="s">
        <v>10</v>
      </c>
      <c r="AJ2" s="12" t="s">
        <v>27</v>
      </c>
      <c r="AK2" s="12" t="s">
        <v>28</v>
      </c>
      <c r="AL2" s="12" t="s">
        <v>29</v>
      </c>
      <c r="AM2" s="12" t="s">
        <v>30</v>
      </c>
      <c r="AN2" s="12" t="s">
        <v>31</v>
      </c>
      <c r="AO2" s="12" t="s">
        <v>14</v>
      </c>
      <c r="AP2" s="12" t="s">
        <v>32</v>
      </c>
      <c r="AQ2" s="12" t="s">
        <v>33</v>
      </c>
      <c r="AR2" s="12" t="s">
        <v>34</v>
      </c>
      <c r="AT2" s="13" t="s">
        <v>21</v>
      </c>
      <c r="AU2" s="13" t="s">
        <v>22</v>
      </c>
      <c r="AV2" s="10" t="s">
        <v>23</v>
      </c>
      <c r="AW2" s="16" t="s">
        <v>13</v>
      </c>
      <c r="AX2" s="12" t="s">
        <v>24</v>
      </c>
      <c r="AY2" s="12" t="s">
        <v>25</v>
      </c>
      <c r="AZ2" s="12" t="s">
        <v>26</v>
      </c>
      <c r="BA2" s="12" t="s">
        <v>10</v>
      </c>
      <c r="BB2" s="12" t="s">
        <v>27</v>
      </c>
      <c r="BC2" s="12" t="s">
        <v>28</v>
      </c>
      <c r="BD2" s="12" t="s">
        <v>29</v>
      </c>
      <c r="BE2" s="12" t="s">
        <v>30</v>
      </c>
      <c r="BF2" s="12" t="s">
        <v>31</v>
      </c>
      <c r="BG2" s="12" t="s">
        <v>14</v>
      </c>
      <c r="BH2" s="12" t="s">
        <v>32</v>
      </c>
      <c r="BI2" s="12" t="s">
        <v>33</v>
      </c>
      <c r="BJ2" s="12" t="s">
        <v>34</v>
      </c>
    </row>
    <row r="3">
      <c r="A3" s="9"/>
      <c r="B3" s="17">
        <v>1.0</v>
      </c>
      <c r="C3" s="19">
        <v>1.40531063079833</v>
      </c>
      <c r="D3" s="21">
        <v>52.1428153514862</v>
      </c>
      <c r="E3" s="21">
        <v>361.154767990112</v>
      </c>
      <c r="F3" s="21">
        <f t="shared" ref="F3:F17" si="1">(2*1500*1500*1500) - (1500*1500)</f>
        <v>6747750000</v>
      </c>
      <c r="G3" s="22">
        <f t="shared" ref="G3:G17" si="2">(F3/D3)/1000000000</f>
        <v>0.1294090078</v>
      </c>
      <c r="H3" s="22">
        <f t="shared" ref="H3:H17" si="3">(F3/E3)/1000000000</f>
        <v>0.01868381812</v>
      </c>
      <c r="I3" s="9"/>
      <c r="J3" s="17">
        <v>1000.0</v>
      </c>
      <c r="K3" s="19">
        <v>7.75269079208374</v>
      </c>
      <c r="L3" s="21">
        <v>10.0825397968292</v>
      </c>
      <c r="M3" s="21">
        <v>4.92945384979248</v>
      </c>
      <c r="N3" s="23">
        <f t="shared" ref="N3:N32" si="4">((2*J3*J3*J3) - (J3*J3)) * 30</f>
        <v>59970000000</v>
      </c>
      <c r="O3" s="25">
        <f t="shared" ref="O3:O32" si="5">(N3/L3)/1000000000</f>
        <v>5.947906104</v>
      </c>
      <c r="P3" s="25">
        <f t="shared" ref="P3:P32" si="6">(N3/M3)/1000000000</f>
        <v>12.16564793</v>
      </c>
      <c r="Q3" s="9"/>
      <c r="R3" s="20">
        <v>6.0</v>
      </c>
      <c r="S3" s="26">
        <v>5000.0</v>
      </c>
      <c r="T3" s="27">
        <v>30.0</v>
      </c>
      <c r="U3" s="21">
        <v>8.21271228790283</v>
      </c>
      <c r="V3" s="21">
        <v>71.2599594593048</v>
      </c>
      <c r="W3" s="21">
        <v>350.603452682495</v>
      </c>
      <c r="X3" s="23">
        <f t="shared" ref="X3:X14" si="7">((2*S3^3) - (S3^2)) * T3</f>
        <v>7499250000000</v>
      </c>
      <c r="Y3" s="25">
        <f t="shared" ref="Y3:Y14" si="8">(X3/V3)/1000000000</f>
        <v>105.2379212</v>
      </c>
      <c r="Z3" s="25">
        <f t="shared" ref="Z3:Z14" si="9">(X3/W3)/1000000000</f>
        <v>21.38954977</v>
      </c>
      <c r="AB3" s="18">
        <v>1.0</v>
      </c>
      <c r="AC3" s="20">
        <v>6.0</v>
      </c>
      <c r="AD3" s="17">
        <v>5.0</v>
      </c>
      <c r="AE3" s="28">
        <f t="shared" ref="AE3:AE52" si="10">((2*AR$1^3) - (AR$1^2)) * (AB3 * AC3 * AD3)</f>
        <v>30718080000000</v>
      </c>
      <c r="AF3" s="20">
        <v>217.836900823284</v>
      </c>
      <c r="AG3" s="20">
        <v>0.602468525990844</v>
      </c>
      <c r="AH3" s="20">
        <v>16.7616615141742</v>
      </c>
      <c r="AI3" s="20">
        <v>0.362070478964597</v>
      </c>
      <c r="AJ3" s="20">
        <v>200.687381258234</v>
      </c>
      <c r="AK3" s="20">
        <v>28.663476</v>
      </c>
      <c r="AL3" s="20">
        <v>970.06311</v>
      </c>
      <c r="AM3" s="20">
        <v>961.223665714264</v>
      </c>
      <c r="AN3" s="20">
        <v>768.036751747131</v>
      </c>
      <c r="AO3" s="20">
        <f t="shared" ref="AO3:AO52" si="11">(AE3/(AI3 + AJ3))/1000000000</f>
        <v>152.7886783</v>
      </c>
      <c r="AP3" s="20">
        <f t="shared" ref="AP3:AP52" si="12">(AE3/(AK3 + AL3))/1000000000</f>
        <v>30.75724671</v>
      </c>
      <c r="AQ3" s="20">
        <f t="shared" ref="AQ3:AQ52" si="13">(AE3/AM3)/1000000000</f>
        <v>31.95726561</v>
      </c>
      <c r="AR3" s="20">
        <f t="shared" ref="AR3:AR52" si="14">(AE3/AN3)/1000000000</f>
        <v>39.99558606</v>
      </c>
      <c r="AT3" s="18">
        <v>1.0</v>
      </c>
      <c r="AU3" s="20">
        <v>1.0</v>
      </c>
      <c r="AV3" s="20">
        <v>1.0</v>
      </c>
      <c r="AW3" s="28">
        <f t="shared" ref="AW3:AW52" si="15">((2*BJ$1^3) - (BJ$1^2)) * (AT3 * AU3 * AV3)</f>
        <v>31249375000000</v>
      </c>
      <c r="AX3" s="20">
        <v>206.62882138323</v>
      </c>
      <c r="AY3" s="20">
        <v>0.10515835788101</v>
      </c>
      <c r="AZ3" s="20">
        <v>2.27020703488961</v>
      </c>
      <c r="BA3" s="20">
        <v>0.164224017877132</v>
      </c>
      <c r="BB3" s="20">
        <v>204.168255690951</v>
      </c>
      <c r="BC3" s="20">
        <v>0.659256</v>
      </c>
      <c r="BD3" s="20">
        <v>196.276739</v>
      </c>
      <c r="BE3" s="20">
        <v>195.976913690567</v>
      </c>
      <c r="BF3" s="20">
        <v>141.395749568939</v>
      </c>
      <c r="BG3" s="20">
        <f t="shared" ref="BG3:BG52" si="16">(AW3/(BA3 + BB3))/1000000000</f>
        <v>152.9339586</v>
      </c>
      <c r="BH3" s="20">
        <f t="shared" ref="BH3:BH52" si="17">(AW3/(BC3 + BD3))/1000000000</f>
        <v>158.6778232</v>
      </c>
      <c r="BI3" s="20">
        <f t="shared" ref="BI3:BI52" si="18">(AW3/BE3)/1000000000</f>
        <v>159.4543684</v>
      </c>
      <c r="BJ3" s="20">
        <f t="shared" ref="BJ3:BJ52" si="19">(AW3/BF3)/1000000000</f>
        <v>221.0064666</v>
      </c>
    </row>
    <row r="4">
      <c r="A4" s="9"/>
      <c r="B4" s="30">
        <v>1.0</v>
      </c>
      <c r="C4" s="31">
        <v>1.56980514526367</v>
      </c>
      <c r="D4" s="31">
        <v>50.955100774765</v>
      </c>
      <c r="E4" s="31">
        <v>345.451063394546</v>
      </c>
      <c r="F4" s="21">
        <f t="shared" si="1"/>
        <v>6747750000</v>
      </c>
      <c r="G4" s="22">
        <f t="shared" si="2"/>
        <v>0.1324254078</v>
      </c>
      <c r="H4" s="22">
        <f t="shared" si="3"/>
        <v>0.01953315741</v>
      </c>
      <c r="J4" s="17">
        <v>1000.0</v>
      </c>
      <c r="K4" s="19">
        <v>7.91151881217957</v>
      </c>
      <c r="L4" s="21">
        <v>9.25091171264648</v>
      </c>
      <c r="M4" s="21">
        <v>5.55540418624878</v>
      </c>
      <c r="N4" s="23">
        <f t="shared" si="4"/>
        <v>59970000000</v>
      </c>
      <c r="O4" s="25">
        <f t="shared" si="5"/>
        <v>6.482604295</v>
      </c>
      <c r="P4" s="25">
        <f t="shared" si="6"/>
        <v>10.79489412</v>
      </c>
      <c r="R4" s="20">
        <v>6.0</v>
      </c>
      <c r="S4" s="26">
        <v>5000.0</v>
      </c>
      <c r="T4" s="27">
        <v>30.0</v>
      </c>
      <c r="U4" s="21">
        <v>7.99954175949097</v>
      </c>
      <c r="V4" s="21">
        <v>71.4601321220398</v>
      </c>
      <c r="W4" s="21">
        <v>346.280340671539</v>
      </c>
      <c r="X4" s="23">
        <f t="shared" si="7"/>
        <v>7499250000000</v>
      </c>
      <c r="Y4" s="25">
        <f t="shared" si="8"/>
        <v>104.9431309</v>
      </c>
      <c r="Z4" s="25">
        <f t="shared" si="9"/>
        <v>21.65658606</v>
      </c>
      <c r="AB4" s="18">
        <v>1.0</v>
      </c>
      <c r="AC4" s="20">
        <v>6.0</v>
      </c>
      <c r="AD4" s="17">
        <v>5.0</v>
      </c>
      <c r="AE4" s="28">
        <f t="shared" si="10"/>
        <v>30718080000000</v>
      </c>
      <c r="AF4" s="20">
        <v>214.085374009795</v>
      </c>
      <c r="AG4" s="20">
        <v>0.490277215838432</v>
      </c>
      <c r="AH4" s="20">
        <v>16.6503073778003</v>
      </c>
      <c r="AI4" s="20">
        <v>0.3606560039334</v>
      </c>
      <c r="AJ4" s="20">
        <v>197.050868789665</v>
      </c>
      <c r="AK4" s="20">
        <v>33.046216</v>
      </c>
      <c r="AL4" s="20">
        <v>1070.227017</v>
      </c>
      <c r="AM4" s="20">
        <v>1061.12011480331</v>
      </c>
      <c r="AN4" s="20">
        <v>873.972676753998</v>
      </c>
      <c r="AO4" s="20">
        <f t="shared" si="11"/>
        <v>155.6042892</v>
      </c>
      <c r="AP4" s="20">
        <f t="shared" si="12"/>
        <v>27.84267676</v>
      </c>
      <c r="AQ4" s="20">
        <f t="shared" si="13"/>
        <v>28.94873028</v>
      </c>
      <c r="AR4" s="20">
        <f t="shared" si="14"/>
        <v>35.14764342</v>
      </c>
      <c r="AT4" s="18">
        <v>1.0</v>
      </c>
      <c r="AU4" s="20">
        <v>1.0</v>
      </c>
      <c r="AV4" s="20">
        <v>1.0</v>
      </c>
      <c r="AW4" s="28">
        <f t="shared" si="15"/>
        <v>31249375000000</v>
      </c>
      <c r="AX4" s="20">
        <v>205.885560993105</v>
      </c>
      <c r="AY4" s="20">
        <v>0.136652157176286</v>
      </c>
      <c r="AZ4" s="20">
        <v>2.29072801303118</v>
      </c>
      <c r="BA4" s="20">
        <v>0.156154660042375</v>
      </c>
      <c r="BB4" s="20">
        <v>203.418382731266</v>
      </c>
      <c r="BC4" s="20">
        <v>0.765938</v>
      </c>
      <c r="BD4" s="20">
        <v>195.764477</v>
      </c>
      <c r="BE4" s="20">
        <v>195.081679582596</v>
      </c>
      <c r="BF4" s="20">
        <v>141.075037479401</v>
      </c>
      <c r="BG4" s="20">
        <f t="shared" si="16"/>
        <v>153.5033575</v>
      </c>
      <c r="BH4" s="20">
        <f t="shared" si="17"/>
        <v>159.0052868</v>
      </c>
      <c r="BI4" s="20">
        <f t="shared" si="18"/>
        <v>160.186108</v>
      </c>
      <c r="BJ4" s="20">
        <f t="shared" si="19"/>
        <v>221.5088903</v>
      </c>
    </row>
    <row r="5">
      <c r="A5" s="9"/>
      <c r="B5" s="17">
        <v>1.0</v>
      </c>
      <c r="C5" s="19">
        <v>1.42874312400817</v>
      </c>
      <c r="D5" s="21">
        <v>51.2926080226898</v>
      </c>
      <c r="E5" s="21">
        <v>350.7482817173</v>
      </c>
      <c r="F5" s="21">
        <f t="shared" si="1"/>
        <v>6747750000</v>
      </c>
      <c r="G5" s="22">
        <f t="shared" si="2"/>
        <v>0.1315540438</v>
      </c>
      <c r="H5" s="22">
        <f t="shared" si="3"/>
        <v>0.01923815554</v>
      </c>
      <c r="J5" s="17">
        <v>1000.0</v>
      </c>
      <c r="K5" s="19">
        <v>7.44935584068298</v>
      </c>
      <c r="L5" s="21">
        <v>9.66524791717529</v>
      </c>
      <c r="M5" s="21">
        <v>5.24117779731751</v>
      </c>
      <c r="N5" s="23">
        <f t="shared" si="4"/>
        <v>59970000000</v>
      </c>
      <c r="O5" s="25">
        <f t="shared" si="5"/>
        <v>6.20470375</v>
      </c>
      <c r="P5" s="25">
        <f t="shared" si="6"/>
        <v>11.44208465</v>
      </c>
      <c r="R5" s="20">
        <v>6.0</v>
      </c>
      <c r="S5" s="26">
        <v>5000.0</v>
      </c>
      <c r="T5" s="27">
        <v>30.0</v>
      </c>
      <c r="U5" s="21">
        <v>8.19367361068726</v>
      </c>
      <c r="V5" s="21">
        <v>65.8722519874573</v>
      </c>
      <c r="W5" s="21">
        <v>352.576724290848</v>
      </c>
      <c r="X5" s="23">
        <f t="shared" si="7"/>
        <v>7499250000000</v>
      </c>
      <c r="Y5" s="25">
        <f t="shared" si="8"/>
        <v>113.8453563</v>
      </c>
      <c r="Z5" s="25">
        <f t="shared" si="9"/>
        <v>21.26983854</v>
      </c>
      <c r="AB5" s="18">
        <v>1.0</v>
      </c>
      <c r="AC5" s="20">
        <v>6.0</v>
      </c>
      <c r="AD5" s="17">
        <v>5.0</v>
      </c>
      <c r="AE5" s="28">
        <f t="shared" si="10"/>
        <v>30718080000000</v>
      </c>
      <c r="AF5" s="20">
        <v>212.737135198899</v>
      </c>
      <c r="AG5" s="20">
        <v>0.551411978900433</v>
      </c>
      <c r="AH5" s="20">
        <v>18.7091717338189</v>
      </c>
      <c r="AI5" s="20">
        <v>0.357251425273716</v>
      </c>
      <c r="AJ5" s="20">
        <v>193.646354082041</v>
      </c>
      <c r="AK5" s="20">
        <v>26.322665</v>
      </c>
      <c r="AL5" s="20">
        <v>1074.08502</v>
      </c>
      <c r="AM5" s="20">
        <v>1066.38955760002</v>
      </c>
      <c r="AN5" s="20">
        <v>882.086580753326</v>
      </c>
      <c r="AO5" s="20">
        <f t="shared" si="11"/>
        <v>158.3376758</v>
      </c>
      <c r="AP5" s="20">
        <f t="shared" si="12"/>
        <v>27.91518127</v>
      </c>
      <c r="AQ5" s="20">
        <f t="shared" si="13"/>
        <v>28.80568342</v>
      </c>
      <c r="AR5" s="20">
        <f t="shared" si="14"/>
        <v>34.8243366</v>
      </c>
      <c r="AT5" s="18">
        <v>1.0</v>
      </c>
      <c r="AU5" s="20">
        <v>1.0</v>
      </c>
      <c r="AV5" s="20">
        <v>1.0</v>
      </c>
      <c r="AW5" s="28">
        <f t="shared" si="15"/>
        <v>31249375000000</v>
      </c>
      <c r="AX5" s="20">
        <v>210.54532168014</v>
      </c>
      <c r="AY5" s="20">
        <v>0.102978094946593</v>
      </c>
      <c r="AZ5" s="20">
        <v>4.26813236204907</v>
      </c>
      <c r="BA5" s="20">
        <v>0.148306816350669</v>
      </c>
      <c r="BB5" s="20">
        <v>206.110958299134</v>
      </c>
      <c r="BC5" s="20">
        <v>0.630677</v>
      </c>
      <c r="BD5" s="20">
        <v>202.589212</v>
      </c>
      <c r="BE5" s="20">
        <v>202.284809827805</v>
      </c>
      <c r="BF5" s="20">
        <v>148.446855545044</v>
      </c>
      <c r="BG5" s="20">
        <f t="shared" si="16"/>
        <v>151.5053153</v>
      </c>
      <c r="BH5" s="20">
        <f t="shared" si="17"/>
        <v>153.7712433</v>
      </c>
      <c r="BI5" s="20">
        <f t="shared" si="18"/>
        <v>154.4820643</v>
      </c>
      <c r="BJ5" s="20">
        <f t="shared" si="19"/>
        <v>210.5088376</v>
      </c>
    </row>
    <row r="6">
      <c r="A6" s="9"/>
      <c r="B6" s="14">
        <v>10.0</v>
      </c>
      <c r="C6" s="35">
        <v>1.4078893661499</v>
      </c>
      <c r="D6" s="36">
        <v>51.4745373725891</v>
      </c>
      <c r="E6" s="36">
        <v>346.183980703353</v>
      </c>
      <c r="F6" s="36">
        <f t="shared" si="1"/>
        <v>6747750000</v>
      </c>
      <c r="G6" s="37">
        <f t="shared" si="2"/>
        <v>0.1310890849</v>
      </c>
      <c r="H6" s="37">
        <f t="shared" si="3"/>
        <v>0.01949180313</v>
      </c>
      <c r="J6" s="14">
        <v>2000.0</v>
      </c>
      <c r="K6" s="35">
        <v>7.85018944740295</v>
      </c>
      <c r="L6" s="36">
        <v>12.994491815567</v>
      </c>
      <c r="M6" s="36">
        <v>28.2845788002014</v>
      </c>
      <c r="N6" s="38">
        <f t="shared" si="4"/>
        <v>479880000000</v>
      </c>
      <c r="O6" s="39">
        <f t="shared" si="5"/>
        <v>36.92949342</v>
      </c>
      <c r="P6" s="39">
        <f t="shared" si="6"/>
        <v>16.96613562</v>
      </c>
      <c r="R6" s="12">
        <v>1.0</v>
      </c>
      <c r="S6" s="40">
        <v>5000.0</v>
      </c>
      <c r="T6" s="41">
        <v>30.0</v>
      </c>
      <c r="U6" s="36">
        <v>5.14142870903015</v>
      </c>
      <c r="V6" s="36">
        <v>177.391654729843</v>
      </c>
      <c r="W6" s="36">
        <v>113.431261777878</v>
      </c>
      <c r="X6" s="38">
        <f t="shared" si="7"/>
        <v>7499250000000</v>
      </c>
      <c r="Y6" s="39">
        <f t="shared" si="8"/>
        <v>42.27510032</v>
      </c>
      <c r="Z6" s="39">
        <f t="shared" si="9"/>
        <v>66.11272662</v>
      </c>
      <c r="AB6" s="18">
        <v>1.0</v>
      </c>
      <c r="AC6" s="20">
        <v>6.0</v>
      </c>
      <c r="AD6" s="17">
        <v>5.0</v>
      </c>
      <c r="AE6" s="28">
        <f t="shared" si="10"/>
        <v>30718080000000</v>
      </c>
      <c r="AF6" s="20">
        <v>207.393681209069</v>
      </c>
      <c r="AG6" s="20">
        <v>0.503866153769195</v>
      </c>
      <c r="AH6" s="20">
        <v>16.6700809597969</v>
      </c>
      <c r="AI6" s="20">
        <v>0.36078867316246</v>
      </c>
      <c r="AJ6" s="20">
        <v>190.338819287252</v>
      </c>
      <c r="AK6" s="20">
        <v>28.516209</v>
      </c>
      <c r="AL6" s="20">
        <v>1063.713189</v>
      </c>
      <c r="AM6" s="20">
        <v>1056.26062512398</v>
      </c>
      <c r="AN6" s="20">
        <v>871.184136152267</v>
      </c>
      <c r="AO6" s="20">
        <f t="shared" si="11"/>
        <v>161.0809814</v>
      </c>
      <c r="AP6" s="20">
        <f t="shared" si="12"/>
        <v>28.1242018</v>
      </c>
      <c r="AQ6" s="20">
        <f t="shared" si="13"/>
        <v>29.08191337</v>
      </c>
      <c r="AR6" s="20">
        <f t="shared" si="14"/>
        <v>35.26014619</v>
      </c>
      <c r="AT6" s="18">
        <v>1.0</v>
      </c>
      <c r="AU6" s="20">
        <v>1.0</v>
      </c>
      <c r="AV6" s="20">
        <v>1.0</v>
      </c>
      <c r="AW6" s="28">
        <f t="shared" si="15"/>
        <v>31249375000000</v>
      </c>
      <c r="AX6" s="20">
        <v>211.150562702212</v>
      </c>
      <c r="AY6" s="20">
        <v>0.111542282160372</v>
      </c>
      <c r="AZ6" s="20">
        <v>4.26733474479988</v>
      </c>
      <c r="BA6" s="20">
        <v>0.1595105859451</v>
      </c>
      <c r="BB6" s="20">
        <v>206.699182643089</v>
      </c>
      <c r="BC6" s="20">
        <v>0.6448</v>
      </c>
      <c r="BD6" s="20">
        <v>202.392304</v>
      </c>
      <c r="BE6" s="20">
        <v>202.151498556137</v>
      </c>
      <c r="BF6" s="20">
        <v>147.544873952866</v>
      </c>
      <c r="BG6" s="20">
        <f t="shared" si="16"/>
        <v>151.0662884</v>
      </c>
      <c r="BH6" s="20">
        <f t="shared" si="17"/>
        <v>153.9096765</v>
      </c>
      <c r="BI6" s="20">
        <f t="shared" si="18"/>
        <v>154.5839394</v>
      </c>
      <c r="BJ6" s="20">
        <f t="shared" si="19"/>
        <v>211.7957348</v>
      </c>
    </row>
    <row r="7">
      <c r="A7" s="9"/>
      <c r="B7" s="14">
        <v>10.0</v>
      </c>
      <c r="C7" s="35">
        <v>1.51155090332031</v>
      </c>
      <c r="D7" s="36">
        <v>52.1120722293853</v>
      </c>
      <c r="E7" s="36">
        <v>360.303570270538</v>
      </c>
      <c r="F7" s="36">
        <f t="shared" si="1"/>
        <v>6747750000</v>
      </c>
      <c r="G7" s="37">
        <f t="shared" si="2"/>
        <v>0.1294853517</v>
      </c>
      <c r="H7" s="37">
        <f t="shared" si="3"/>
        <v>0.01872795764</v>
      </c>
      <c r="I7" s="9"/>
      <c r="J7" s="14">
        <v>2000.0</v>
      </c>
      <c r="K7" s="35">
        <v>7.98617434501648</v>
      </c>
      <c r="L7" s="36">
        <v>11.7927379608154</v>
      </c>
      <c r="M7" s="36">
        <v>26.4098229408264</v>
      </c>
      <c r="N7" s="38">
        <f t="shared" si="4"/>
        <v>479880000000</v>
      </c>
      <c r="O7" s="39">
        <f t="shared" si="5"/>
        <v>40.69284008</v>
      </c>
      <c r="P7" s="39">
        <f t="shared" si="6"/>
        <v>18.17051182</v>
      </c>
      <c r="Q7" s="9"/>
      <c r="R7" s="12">
        <v>1.0</v>
      </c>
      <c r="S7" s="40">
        <v>5000.0</v>
      </c>
      <c r="T7" s="41">
        <v>30.0</v>
      </c>
      <c r="U7" s="36">
        <v>5.29838228225708</v>
      </c>
      <c r="V7" s="36">
        <v>173.493591308594</v>
      </c>
      <c r="W7" s="36">
        <v>114.738710403442</v>
      </c>
      <c r="X7" s="38">
        <f t="shared" si="7"/>
        <v>7499250000000</v>
      </c>
      <c r="Y7" s="39">
        <f t="shared" si="8"/>
        <v>43.22493957</v>
      </c>
      <c r="Z7" s="39">
        <f t="shared" si="9"/>
        <v>65.35937151</v>
      </c>
      <c r="AB7" s="18">
        <v>1.0</v>
      </c>
      <c r="AC7" s="20">
        <v>6.0</v>
      </c>
      <c r="AD7" s="17">
        <v>5.0</v>
      </c>
      <c r="AE7" s="28">
        <f t="shared" si="10"/>
        <v>30718080000000</v>
      </c>
      <c r="AF7" s="20">
        <v>213.37110529514</v>
      </c>
      <c r="AG7" s="20">
        <v>0.524962435942143</v>
      </c>
      <c r="AH7" s="20">
        <v>18.6990246530622</v>
      </c>
      <c r="AI7" s="20">
        <v>0.355459378100932</v>
      </c>
      <c r="AJ7" s="20">
        <v>194.294887196273</v>
      </c>
      <c r="AK7" s="20">
        <v>31.784569</v>
      </c>
      <c r="AL7" s="20">
        <v>1067.958955</v>
      </c>
      <c r="AM7" s="20">
        <v>1059.93030071259</v>
      </c>
      <c r="AN7" s="20">
        <v>875.342282533646</v>
      </c>
      <c r="AO7" s="20">
        <f t="shared" si="11"/>
        <v>157.8115865</v>
      </c>
      <c r="AP7" s="20">
        <f t="shared" si="12"/>
        <v>27.93203991</v>
      </c>
      <c r="AQ7" s="20">
        <f t="shared" si="13"/>
        <v>28.98122639</v>
      </c>
      <c r="AR7" s="20">
        <f t="shared" si="14"/>
        <v>35.0926496</v>
      </c>
      <c r="AT7" s="18">
        <v>1.0</v>
      </c>
      <c r="AU7" s="20">
        <v>1.0</v>
      </c>
      <c r="AV7" s="20">
        <v>1.0</v>
      </c>
      <c r="AW7" s="28">
        <f t="shared" si="15"/>
        <v>31249375000000</v>
      </c>
      <c r="AX7" s="20">
        <v>209.087987578008</v>
      </c>
      <c r="AY7" s="20">
        <v>0.155786659102887</v>
      </c>
      <c r="AZ7" s="20">
        <v>4.31218386208639</v>
      </c>
      <c r="BA7" s="20">
        <v>0.156753684859723</v>
      </c>
      <c r="BB7" s="20">
        <v>204.59403903503</v>
      </c>
      <c r="BC7" s="20">
        <v>0.685429</v>
      </c>
      <c r="BD7" s="20">
        <v>196.346562</v>
      </c>
      <c r="BE7" s="20">
        <v>196.011893033981</v>
      </c>
      <c r="BF7" s="20">
        <v>142.195949316025</v>
      </c>
      <c r="BG7" s="20">
        <f t="shared" si="16"/>
        <v>152.6215092</v>
      </c>
      <c r="BH7" s="20">
        <f t="shared" si="17"/>
        <v>158.6005138</v>
      </c>
      <c r="BI7" s="20">
        <f t="shared" si="18"/>
        <v>159.425913</v>
      </c>
      <c r="BJ7" s="20">
        <f t="shared" si="19"/>
        <v>219.762765</v>
      </c>
    </row>
    <row r="8">
      <c r="A8" s="9"/>
      <c r="B8" s="14">
        <v>10.0</v>
      </c>
      <c r="C8" s="35">
        <v>1.40155887603759</v>
      </c>
      <c r="D8" s="36">
        <v>52.5947964191436</v>
      </c>
      <c r="E8" s="36">
        <v>363.147557735443</v>
      </c>
      <c r="F8" s="36">
        <f t="shared" si="1"/>
        <v>6747750000</v>
      </c>
      <c r="G8" s="37">
        <f t="shared" si="2"/>
        <v>0.1282969126</v>
      </c>
      <c r="H8" s="37">
        <f t="shared" si="3"/>
        <v>0.01858128977</v>
      </c>
      <c r="I8" s="9"/>
      <c r="J8" s="14">
        <v>2000.0</v>
      </c>
      <c r="K8" s="35">
        <v>7.97112512588501</v>
      </c>
      <c r="L8" s="36">
        <v>12.8319716453552</v>
      </c>
      <c r="M8" s="36">
        <v>27.9493865966797</v>
      </c>
      <c r="N8" s="38">
        <f t="shared" si="4"/>
        <v>479880000000</v>
      </c>
      <c r="O8" s="39">
        <f t="shared" si="5"/>
        <v>37.39721481</v>
      </c>
      <c r="P8" s="39">
        <f t="shared" si="6"/>
        <v>17.16960758</v>
      </c>
      <c r="Q8" s="9"/>
      <c r="R8" s="12">
        <v>1.0</v>
      </c>
      <c r="S8" s="40">
        <v>5000.0</v>
      </c>
      <c r="T8" s="41">
        <v>30.0</v>
      </c>
      <c r="U8" s="36">
        <v>5.32563233375549</v>
      </c>
      <c r="V8" s="36">
        <v>172.532238006592</v>
      </c>
      <c r="W8" s="36">
        <v>114.943954229355</v>
      </c>
      <c r="X8" s="38">
        <f t="shared" si="7"/>
        <v>7499250000000</v>
      </c>
      <c r="Y8" s="39">
        <f t="shared" si="8"/>
        <v>43.46578985</v>
      </c>
      <c r="Z8" s="39">
        <f t="shared" si="9"/>
        <v>65.24266587</v>
      </c>
      <c r="AB8" s="24">
        <v>2.0</v>
      </c>
      <c r="AC8" s="12">
        <v>6.0</v>
      </c>
      <c r="AD8" s="14">
        <v>5.0</v>
      </c>
      <c r="AE8" s="16">
        <f t="shared" si="10"/>
        <v>61436160000000</v>
      </c>
      <c r="AF8" s="12">
        <v>225.900511632208</v>
      </c>
      <c r="AG8" s="12">
        <v>1.52335592918098</v>
      </c>
      <c r="AH8" s="12">
        <v>21.8380550951697</v>
      </c>
      <c r="AI8" s="12">
        <v>0.565953168086708</v>
      </c>
      <c r="AJ8" s="12">
        <v>203.453701552935</v>
      </c>
      <c r="AK8" s="12">
        <v>58.144204</v>
      </c>
      <c r="AL8" s="12">
        <v>2058.136094</v>
      </c>
      <c r="AM8" s="12">
        <v>2039.71296811104</v>
      </c>
      <c r="AN8" s="12">
        <v>1660.73719835281</v>
      </c>
      <c r="AO8" s="12">
        <f t="shared" si="11"/>
        <v>301.1286343</v>
      </c>
      <c r="AP8" s="12">
        <f t="shared" si="12"/>
        <v>29.03025656</v>
      </c>
      <c r="AQ8" s="12">
        <f t="shared" si="13"/>
        <v>30.12000265</v>
      </c>
      <c r="AR8" s="12">
        <f t="shared" si="14"/>
        <v>36.99330638</v>
      </c>
      <c r="AT8" s="24">
        <v>2.0</v>
      </c>
      <c r="AU8" s="12">
        <v>1.0</v>
      </c>
      <c r="AV8" s="12">
        <v>1.0</v>
      </c>
      <c r="AW8" s="16">
        <f t="shared" si="15"/>
        <v>62498750000000</v>
      </c>
      <c r="AX8" s="12">
        <v>203.11673181504</v>
      </c>
      <c r="AY8" s="12">
        <v>0.207161240279675</v>
      </c>
      <c r="AZ8" s="12">
        <v>2.50918890303001</v>
      </c>
      <c r="BA8" s="12">
        <v>0.160974862985313</v>
      </c>
      <c r="BB8" s="12">
        <v>200.401897101197</v>
      </c>
      <c r="BC8" s="12">
        <v>1.229967</v>
      </c>
      <c r="BD8" s="12">
        <v>393.129565</v>
      </c>
      <c r="BE8" s="12">
        <v>392.536232948303</v>
      </c>
      <c r="BF8" s="12">
        <v>284.336811304092</v>
      </c>
      <c r="BG8" s="12">
        <f t="shared" si="16"/>
        <v>311.6167483</v>
      </c>
      <c r="BH8" s="12">
        <f t="shared" si="17"/>
        <v>158.4816517</v>
      </c>
      <c r="BI8" s="12">
        <f t="shared" si="18"/>
        <v>159.2177862</v>
      </c>
      <c r="BJ8" s="12">
        <f t="shared" si="19"/>
        <v>219.8053418</v>
      </c>
    </row>
    <row r="9">
      <c r="A9" s="9"/>
      <c r="B9" s="17">
        <v>100.0</v>
      </c>
      <c r="C9" s="19">
        <v>1.58669972419738</v>
      </c>
      <c r="D9" s="21">
        <v>51.2019062042236</v>
      </c>
      <c r="E9" s="21">
        <v>349.778196573257</v>
      </c>
      <c r="F9" s="21">
        <f t="shared" si="1"/>
        <v>6747750000</v>
      </c>
      <c r="G9" s="22">
        <f t="shared" si="2"/>
        <v>0.1317870857</v>
      </c>
      <c r="H9" s="22">
        <f t="shared" si="3"/>
        <v>0.01929151121</v>
      </c>
      <c r="I9" s="9"/>
      <c r="J9" s="17">
        <v>3000.0</v>
      </c>
      <c r="K9" s="19">
        <v>8.02637314796448</v>
      </c>
      <c r="L9" s="21">
        <v>24.4189071655273</v>
      </c>
      <c r="M9" s="21">
        <v>84.8066856861115</v>
      </c>
      <c r="N9" s="23">
        <f t="shared" si="4"/>
        <v>1619730000000</v>
      </c>
      <c r="O9" s="25">
        <f t="shared" si="5"/>
        <v>66.33097825</v>
      </c>
      <c r="P9" s="25">
        <f t="shared" si="6"/>
        <v>19.09908384</v>
      </c>
      <c r="Q9" s="9"/>
      <c r="R9" s="20">
        <v>1.0</v>
      </c>
      <c r="S9" s="26">
        <v>10000.0</v>
      </c>
      <c r="T9" s="27">
        <v>30.0</v>
      </c>
      <c r="U9" s="21">
        <v>5.5786</v>
      </c>
      <c r="V9" s="21">
        <v>655.5005</v>
      </c>
      <c r="W9" s="21">
        <v>597.354</v>
      </c>
      <c r="X9" s="23">
        <f t="shared" si="7"/>
        <v>59997000000000</v>
      </c>
      <c r="Y9" s="25">
        <f t="shared" si="8"/>
        <v>91.5285343</v>
      </c>
      <c r="Z9" s="25">
        <f t="shared" si="9"/>
        <v>100.4379313</v>
      </c>
      <c r="AB9" s="24">
        <v>2.0</v>
      </c>
      <c r="AC9" s="12">
        <v>6.0</v>
      </c>
      <c r="AD9" s="14">
        <v>5.0</v>
      </c>
      <c r="AE9" s="16">
        <f t="shared" si="10"/>
        <v>61436160000000</v>
      </c>
      <c r="AF9" s="12">
        <v>216.050616457593</v>
      </c>
      <c r="AG9" s="12">
        <v>1.00974416965619</v>
      </c>
      <c r="AH9" s="12">
        <v>21.4410852836445</v>
      </c>
      <c r="AI9" s="12">
        <v>0.562541570048779</v>
      </c>
      <c r="AJ9" s="12">
        <v>194.000016440637</v>
      </c>
      <c r="AK9" s="12">
        <v>56.240003</v>
      </c>
      <c r="AL9" s="12">
        <v>2147.879447</v>
      </c>
      <c r="AM9" s="12">
        <v>2130.620616436</v>
      </c>
      <c r="AN9" s="12">
        <v>1752.93894195557</v>
      </c>
      <c r="AO9" s="12">
        <f t="shared" si="11"/>
        <v>315.7655853</v>
      </c>
      <c r="AP9" s="12">
        <f t="shared" si="12"/>
        <v>27.87333509</v>
      </c>
      <c r="AQ9" s="12">
        <f t="shared" si="13"/>
        <v>28.83486601</v>
      </c>
      <c r="AR9" s="12">
        <f t="shared" si="14"/>
        <v>35.0475185</v>
      </c>
      <c r="AT9" s="24">
        <v>2.0</v>
      </c>
      <c r="AU9" s="12">
        <v>1.0</v>
      </c>
      <c r="AV9" s="12">
        <v>1.0</v>
      </c>
      <c r="AW9" s="16">
        <f t="shared" si="15"/>
        <v>62498750000000</v>
      </c>
      <c r="AX9" s="12">
        <v>205.568094898015</v>
      </c>
      <c r="AY9" s="12">
        <v>0.241219562944025</v>
      </c>
      <c r="AZ9" s="12">
        <v>2.9076085970737</v>
      </c>
      <c r="BA9" s="12">
        <v>0.155051925219595</v>
      </c>
      <c r="BB9" s="12">
        <v>202.464032747783</v>
      </c>
      <c r="BC9" s="12">
        <v>1.269573</v>
      </c>
      <c r="BD9" s="12">
        <v>395.332451</v>
      </c>
      <c r="BE9" s="12">
        <v>394.668254852295</v>
      </c>
      <c r="BF9" s="12">
        <v>285.977824926376</v>
      </c>
      <c r="BG9" s="12">
        <f t="shared" si="16"/>
        <v>308.4544089</v>
      </c>
      <c r="BH9" s="12">
        <f t="shared" si="17"/>
        <v>157.5855548</v>
      </c>
      <c r="BI9" s="12">
        <f t="shared" si="18"/>
        <v>158.357682</v>
      </c>
      <c r="BJ9" s="12">
        <f t="shared" si="19"/>
        <v>218.5440428</v>
      </c>
    </row>
    <row r="10">
      <c r="A10" s="9"/>
      <c r="B10" s="17">
        <v>100.0</v>
      </c>
      <c r="C10" s="19">
        <v>1.47858309745788</v>
      </c>
      <c r="D10" s="21">
        <v>52.132004737854</v>
      </c>
      <c r="E10" s="21">
        <v>355.713106393814</v>
      </c>
      <c r="F10" s="21">
        <f t="shared" si="1"/>
        <v>6747750000</v>
      </c>
      <c r="G10" s="22">
        <f t="shared" si="2"/>
        <v>0.1294358434</v>
      </c>
      <c r="H10" s="22">
        <f t="shared" si="3"/>
        <v>0.0189696412</v>
      </c>
      <c r="I10" s="9"/>
      <c r="J10" s="17">
        <v>3000.0</v>
      </c>
      <c r="K10" s="19">
        <v>7.94503116607666</v>
      </c>
      <c r="L10" s="21">
        <v>22.7562761306763</v>
      </c>
      <c r="M10" s="21">
        <v>83.1393604278565</v>
      </c>
      <c r="N10" s="23">
        <f t="shared" si="4"/>
        <v>1619730000000</v>
      </c>
      <c r="O10" s="25">
        <f t="shared" si="5"/>
        <v>71.17728712</v>
      </c>
      <c r="P10" s="25">
        <f t="shared" si="6"/>
        <v>19.48210801</v>
      </c>
      <c r="Q10" s="9"/>
      <c r="R10" s="20">
        <v>1.0</v>
      </c>
      <c r="S10" s="26">
        <v>20000.0</v>
      </c>
      <c r="T10" s="27">
        <v>1.0</v>
      </c>
      <c r="U10" s="21">
        <v>0.163460254669189</v>
      </c>
      <c r="V10" s="21">
        <v>119.579216480255</v>
      </c>
      <c r="W10" s="21">
        <v>117.556961297988</v>
      </c>
      <c r="X10" s="23">
        <f t="shared" si="7"/>
        <v>15999600000000</v>
      </c>
      <c r="Y10" s="25">
        <f t="shared" si="8"/>
        <v>133.7991707</v>
      </c>
      <c r="Z10" s="25">
        <f t="shared" si="9"/>
        <v>136.10083</v>
      </c>
      <c r="AB10" s="24">
        <v>2.0</v>
      </c>
      <c r="AC10" s="12">
        <v>6.0</v>
      </c>
      <c r="AD10" s="14">
        <v>5.0</v>
      </c>
      <c r="AE10" s="16">
        <f t="shared" si="10"/>
        <v>61436160000000</v>
      </c>
      <c r="AF10" s="12">
        <v>216.730119296815</v>
      </c>
      <c r="AG10" s="12">
        <v>1.07492913026363</v>
      </c>
      <c r="AH10" s="12">
        <v>21.3523991312832</v>
      </c>
      <c r="AI10" s="12">
        <v>0.560394774656743</v>
      </c>
      <c r="AJ10" s="12">
        <v>194.769845395815</v>
      </c>
      <c r="AK10" s="12">
        <v>53.734184</v>
      </c>
      <c r="AL10" s="12">
        <v>2164.514869</v>
      </c>
      <c r="AM10" s="12">
        <v>2147.06212973595</v>
      </c>
      <c r="AN10" s="12">
        <v>1774.87486505508</v>
      </c>
      <c r="AO10" s="12">
        <f t="shared" si="11"/>
        <v>314.524571</v>
      </c>
      <c r="AP10" s="12">
        <f t="shared" si="12"/>
        <v>27.69579003</v>
      </c>
      <c r="AQ10" s="12">
        <f t="shared" si="13"/>
        <v>28.61405786</v>
      </c>
      <c r="AR10" s="12">
        <f t="shared" si="14"/>
        <v>34.61436139</v>
      </c>
      <c r="AT10" s="24">
        <v>2.0</v>
      </c>
      <c r="AU10" s="12">
        <v>1.0</v>
      </c>
      <c r="AV10" s="12">
        <v>1.0</v>
      </c>
      <c r="AW10" s="16">
        <f t="shared" si="15"/>
        <v>62498750000000</v>
      </c>
      <c r="AX10" s="12">
        <v>205.494286533445</v>
      </c>
      <c r="AY10" s="12">
        <v>0.235075484961271</v>
      </c>
      <c r="AZ10" s="12">
        <v>2.98362118797377</v>
      </c>
      <c r="BA10" s="12">
        <v>0.255961414892226</v>
      </c>
      <c r="BB10" s="12">
        <v>202.210909570102</v>
      </c>
      <c r="BC10" s="12">
        <v>1.322719</v>
      </c>
      <c r="BD10" s="12">
        <v>396.09762</v>
      </c>
      <c r="BE10" s="12">
        <v>395.50811624527</v>
      </c>
      <c r="BF10" s="12">
        <v>287.188881158829</v>
      </c>
      <c r="BG10" s="12">
        <f t="shared" si="16"/>
        <v>308.6863036</v>
      </c>
      <c r="BH10" s="12">
        <f t="shared" si="17"/>
        <v>157.2610757</v>
      </c>
      <c r="BI10" s="12">
        <f t="shared" si="18"/>
        <v>158.0214095</v>
      </c>
      <c r="BJ10" s="12">
        <f t="shared" si="19"/>
        <v>217.6224572</v>
      </c>
    </row>
    <row r="11">
      <c r="A11" s="9"/>
      <c r="B11" s="17">
        <v>100.0</v>
      </c>
      <c r="C11" s="19">
        <v>1.62246251106262</v>
      </c>
      <c r="D11" s="21">
        <v>52.3785469532012</v>
      </c>
      <c r="E11" s="21">
        <v>364.601833820343</v>
      </c>
      <c r="F11" s="21">
        <f t="shared" si="1"/>
        <v>6747750000</v>
      </c>
      <c r="G11" s="22">
        <f t="shared" si="2"/>
        <v>0.1288265978</v>
      </c>
      <c r="H11" s="22">
        <f t="shared" si="3"/>
        <v>0.01850717515</v>
      </c>
      <c r="I11" s="9"/>
      <c r="J11" s="17">
        <v>3000.0</v>
      </c>
      <c r="K11" s="19">
        <v>7.16193342208862</v>
      </c>
      <c r="L11" s="21">
        <v>21.5581619739532</v>
      </c>
      <c r="M11" s="21">
        <v>77.6527018547058</v>
      </c>
      <c r="N11" s="23">
        <f t="shared" si="4"/>
        <v>1619730000000</v>
      </c>
      <c r="O11" s="25">
        <f t="shared" si="5"/>
        <v>75.13302859</v>
      </c>
      <c r="P11" s="25">
        <f t="shared" si="6"/>
        <v>20.85864318</v>
      </c>
      <c r="Q11" s="9"/>
      <c r="R11" s="20">
        <v>1.0</v>
      </c>
      <c r="S11" s="26">
        <v>25000.0</v>
      </c>
      <c r="T11" s="27">
        <v>1.0</v>
      </c>
      <c r="U11" s="21">
        <v>0.254958629608154</v>
      </c>
      <c r="V11" s="21">
        <v>219.569576978683</v>
      </c>
      <c r="W11" s="21">
        <v>217.341305255889</v>
      </c>
      <c r="X11" s="23">
        <f t="shared" si="7"/>
        <v>31249375000000</v>
      </c>
      <c r="Y11" s="25">
        <f t="shared" si="8"/>
        <v>142.3210603</v>
      </c>
      <c r="Z11" s="25">
        <f t="shared" si="9"/>
        <v>143.7801938</v>
      </c>
      <c r="AB11" s="24">
        <v>2.0</v>
      </c>
      <c r="AC11" s="12">
        <v>6.0</v>
      </c>
      <c r="AD11" s="14">
        <v>5.0</v>
      </c>
      <c r="AE11" s="16">
        <f t="shared" si="10"/>
        <v>61436160000000</v>
      </c>
      <c r="AF11" s="12">
        <v>225.411063725129</v>
      </c>
      <c r="AG11" s="12">
        <v>1.00343957496807</v>
      </c>
      <c r="AH11" s="12">
        <v>23.306728722062</v>
      </c>
      <c r="AI11" s="12">
        <v>0.56051296973601</v>
      </c>
      <c r="AJ11" s="12">
        <v>201.504122837912</v>
      </c>
      <c r="AK11" s="12">
        <v>67.423177</v>
      </c>
      <c r="AL11" s="12">
        <v>2178.278437</v>
      </c>
      <c r="AM11" s="12">
        <v>2160.8811776638</v>
      </c>
      <c r="AN11" s="12">
        <v>1780.15351772308</v>
      </c>
      <c r="AO11" s="12">
        <f t="shared" si="11"/>
        <v>304.0421188</v>
      </c>
      <c r="AP11" s="12">
        <f t="shared" si="12"/>
        <v>27.35722307</v>
      </c>
      <c r="AQ11" s="12">
        <f t="shared" si="13"/>
        <v>28.43106814</v>
      </c>
      <c r="AR11" s="12">
        <f t="shared" si="14"/>
        <v>34.51172013</v>
      </c>
      <c r="AT11" s="24">
        <v>2.0</v>
      </c>
      <c r="AU11" s="12">
        <v>1.0</v>
      </c>
      <c r="AV11" s="12">
        <v>1.0</v>
      </c>
      <c r="AW11" s="16">
        <f t="shared" si="15"/>
        <v>62498750000000</v>
      </c>
      <c r="AX11" s="12">
        <v>206.583239653148</v>
      </c>
      <c r="AY11" s="12">
        <v>0.229349169880152</v>
      </c>
      <c r="AZ11" s="12">
        <v>4.50105993077159</v>
      </c>
      <c r="BA11" s="12">
        <v>0.262283384799957</v>
      </c>
      <c r="BB11" s="12">
        <v>201.780952061992</v>
      </c>
      <c r="BC11" s="12">
        <v>1.212981</v>
      </c>
      <c r="BD11" s="12">
        <v>395.475455</v>
      </c>
      <c r="BE11" s="12">
        <v>394.91576385498</v>
      </c>
      <c r="BF11" s="12">
        <v>286.688258171082</v>
      </c>
      <c r="BG11" s="12">
        <f t="shared" si="16"/>
        <v>309.3335437</v>
      </c>
      <c r="BH11" s="12">
        <f t="shared" si="17"/>
        <v>157.5512274</v>
      </c>
      <c r="BI11" s="12">
        <f t="shared" si="18"/>
        <v>158.2584331</v>
      </c>
      <c r="BJ11" s="12">
        <f t="shared" si="19"/>
        <v>218.0024756</v>
      </c>
    </row>
    <row r="12">
      <c r="A12" s="9"/>
      <c r="B12" s="14">
        <v>1000.0</v>
      </c>
      <c r="C12" s="35">
        <v>1.47449111938476</v>
      </c>
      <c r="D12" s="36">
        <v>52.0916888713836</v>
      </c>
      <c r="E12" s="36">
        <v>361.662631273269</v>
      </c>
      <c r="F12" s="36">
        <f t="shared" si="1"/>
        <v>6747750000</v>
      </c>
      <c r="G12" s="37">
        <f t="shared" si="2"/>
        <v>0.129536019</v>
      </c>
      <c r="H12" s="37">
        <f t="shared" si="3"/>
        <v>0.01865758145</v>
      </c>
      <c r="I12" s="9"/>
      <c r="J12" s="14">
        <v>4000.0</v>
      </c>
      <c r="K12" s="35">
        <v>8.06183743476868</v>
      </c>
      <c r="L12" s="36">
        <v>40.9719767570496</v>
      </c>
      <c r="M12" s="36">
        <v>188.686538934708</v>
      </c>
      <c r="N12" s="38">
        <f t="shared" si="4"/>
        <v>3839520000000</v>
      </c>
      <c r="O12" s="39">
        <f t="shared" si="5"/>
        <v>93.71088007</v>
      </c>
      <c r="P12" s="39">
        <f t="shared" si="6"/>
        <v>20.34866939</v>
      </c>
      <c r="Q12" s="9"/>
      <c r="R12" s="12">
        <v>1.0</v>
      </c>
      <c r="S12" s="40">
        <v>25000.0</v>
      </c>
      <c r="T12" s="41">
        <v>1.0</v>
      </c>
      <c r="U12" s="36">
        <v>0.192555904388427</v>
      </c>
      <c r="V12" s="36">
        <v>218.48746562004</v>
      </c>
      <c r="W12" s="36">
        <v>216.320520162582</v>
      </c>
      <c r="X12" s="38">
        <f t="shared" si="7"/>
        <v>31249375000000</v>
      </c>
      <c r="Y12" s="39">
        <f t="shared" si="8"/>
        <v>143.0259393</v>
      </c>
      <c r="Z12" s="39">
        <f t="shared" si="9"/>
        <v>144.4586717</v>
      </c>
      <c r="AB12" s="24">
        <v>2.0</v>
      </c>
      <c r="AC12" s="12">
        <v>6.0</v>
      </c>
      <c r="AD12" s="14">
        <v>5.0</v>
      </c>
      <c r="AE12" s="16">
        <f t="shared" si="10"/>
        <v>61436160000000</v>
      </c>
      <c r="AF12" s="12">
        <v>223.930933319963</v>
      </c>
      <c r="AG12" s="12">
        <v>1.09138447791338</v>
      </c>
      <c r="AH12" s="12">
        <v>23.3598259780556</v>
      </c>
      <c r="AI12" s="12">
        <v>0.560842738952488</v>
      </c>
      <c r="AJ12" s="12">
        <v>199.961836183909</v>
      </c>
      <c r="AK12" s="12">
        <v>73.394635</v>
      </c>
      <c r="AL12" s="12">
        <v>2106.83009</v>
      </c>
      <c r="AM12" s="12">
        <v>2088.11393547058</v>
      </c>
      <c r="AN12" s="12">
        <v>1681.79261112213</v>
      </c>
      <c r="AO12" s="12">
        <f t="shared" si="11"/>
        <v>306.3801079</v>
      </c>
      <c r="AP12" s="12">
        <f t="shared" si="12"/>
        <v>28.17881996</v>
      </c>
      <c r="AQ12" s="12">
        <f t="shared" si="13"/>
        <v>29.42184282</v>
      </c>
      <c r="AR12" s="12">
        <f t="shared" si="14"/>
        <v>36.53016406</v>
      </c>
      <c r="AT12" s="24">
        <v>2.0</v>
      </c>
      <c r="AU12" s="12">
        <v>1.0</v>
      </c>
      <c r="AV12" s="12">
        <v>1.0</v>
      </c>
      <c r="AW12" s="16">
        <f t="shared" si="15"/>
        <v>62498750000000</v>
      </c>
      <c r="AX12" s="12">
        <v>202.549607400782</v>
      </c>
      <c r="AY12" s="12">
        <v>0.306720674969256</v>
      </c>
      <c r="AZ12" s="12">
        <v>2.59034277033061</v>
      </c>
      <c r="BA12" s="12">
        <v>0.258959753904492</v>
      </c>
      <c r="BB12" s="12">
        <v>199.653265978675</v>
      </c>
      <c r="BC12" s="12">
        <v>1.438589</v>
      </c>
      <c r="BD12" s="12">
        <v>391.971362</v>
      </c>
      <c r="BE12" s="12">
        <v>391.39639043808</v>
      </c>
      <c r="BF12" s="12">
        <v>282.974083185196</v>
      </c>
      <c r="BG12" s="12">
        <f t="shared" si="16"/>
        <v>312.6309548</v>
      </c>
      <c r="BH12" s="12">
        <f t="shared" si="17"/>
        <v>158.8641819</v>
      </c>
      <c r="BI12" s="12">
        <f t="shared" si="18"/>
        <v>159.6814675</v>
      </c>
      <c r="BJ12" s="12">
        <f t="shared" si="19"/>
        <v>220.863866</v>
      </c>
    </row>
    <row r="13">
      <c r="A13" s="9"/>
      <c r="B13" s="14">
        <v>1000.0</v>
      </c>
      <c r="C13" s="35">
        <v>1.51977515220642</v>
      </c>
      <c r="D13" s="36">
        <v>52.2446031570434</v>
      </c>
      <c r="E13" s="36">
        <v>357.098524808883</v>
      </c>
      <c r="F13" s="36">
        <f t="shared" si="1"/>
        <v>6747750000</v>
      </c>
      <c r="G13" s="37">
        <f t="shared" si="2"/>
        <v>0.1291568811</v>
      </c>
      <c r="H13" s="37">
        <f t="shared" si="3"/>
        <v>0.01889604558</v>
      </c>
      <c r="I13" s="9"/>
      <c r="J13" s="14">
        <v>4000.0</v>
      </c>
      <c r="K13" s="35">
        <v>8.20973181724548</v>
      </c>
      <c r="L13" s="36">
        <v>39.571480512619</v>
      </c>
      <c r="M13" s="36">
        <v>194.425496578217</v>
      </c>
      <c r="N13" s="38">
        <f t="shared" si="4"/>
        <v>3839520000000</v>
      </c>
      <c r="O13" s="39">
        <f t="shared" si="5"/>
        <v>97.02745387</v>
      </c>
      <c r="P13" s="39">
        <f t="shared" si="6"/>
        <v>19.74802723</v>
      </c>
      <c r="Q13" s="9"/>
      <c r="R13" s="12">
        <v>1.0</v>
      </c>
      <c r="S13" s="40">
        <v>25000.0</v>
      </c>
      <c r="T13" s="41">
        <v>1.0</v>
      </c>
      <c r="U13" s="36">
        <v>0.18508243560791</v>
      </c>
      <c r="V13" s="36">
        <v>215.000137329101</v>
      </c>
      <c r="W13" s="36">
        <v>152.278082609176</v>
      </c>
      <c r="X13" s="38">
        <f t="shared" si="7"/>
        <v>31249375000000</v>
      </c>
      <c r="Y13" s="39">
        <f t="shared" si="8"/>
        <v>145.3458374</v>
      </c>
      <c r="Z13" s="39">
        <f t="shared" si="9"/>
        <v>205.2125589</v>
      </c>
      <c r="AB13" s="20">
        <v>3.0</v>
      </c>
      <c r="AC13" s="20">
        <v>6.0</v>
      </c>
      <c r="AD13" s="17">
        <v>5.0</v>
      </c>
      <c r="AE13" s="28">
        <f t="shared" si="10"/>
        <v>92154240000000</v>
      </c>
      <c r="AF13" s="20">
        <v>232.012906606775</v>
      </c>
      <c r="AG13" s="20">
        <v>1.51280849799514</v>
      </c>
      <c r="AH13" s="20">
        <v>19.9460049299523</v>
      </c>
      <c r="AI13" s="20">
        <v>0.667387795168906</v>
      </c>
      <c r="AJ13" s="20">
        <v>211.340521881822</v>
      </c>
      <c r="AK13" s="20">
        <v>120.327281</v>
      </c>
      <c r="AL13" s="20">
        <v>2975.389487</v>
      </c>
      <c r="AM13" s="20">
        <v>2948.6700129509</v>
      </c>
      <c r="AN13" s="20">
        <v>2386.14273142815</v>
      </c>
      <c r="AO13" s="20">
        <f t="shared" si="11"/>
        <v>434.6735937</v>
      </c>
      <c r="AP13" s="20">
        <f t="shared" si="12"/>
        <v>29.7683047</v>
      </c>
      <c r="AQ13" s="20">
        <f t="shared" si="13"/>
        <v>31.25281554</v>
      </c>
      <c r="AR13" s="20">
        <f t="shared" si="14"/>
        <v>38.62058995</v>
      </c>
      <c r="AT13" s="20">
        <v>3.0</v>
      </c>
      <c r="AU13" s="20">
        <v>1.0</v>
      </c>
      <c r="AV13" s="20">
        <v>1.0</v>
      </c>
      <c r="AW13" s="28">
        <f t="shared" si="15"/>
        <v>93748125000000</v>
      </c>
      <c r="AX13" s="20">
        <v>209.843414732255</v>
      </c>
      <c r="AY13" s="20">
        <v>0.37097055092454</v>
      </c>
      <c r="AZ13" s="20">
        <v>4.75430044578388</v>
      </c>
      <c r="BA13" s="20">
        <v>0.25994334416464</v>
      </c>
      <c r="BB13" s="20">
        <v>204.76299297018</v>
      </c>
      <c r="BC13" s="20">
        <v>1.996366</v>
      </c>
      <c r="BD13" s="20">
        <v>594.137582</v>
      </c>
      <c r="BE13" s="20">
        <v>593.264919757843</v>
      </c>
      <c r="BF13" s="20">
        <v>430.779296398163</v>
      </c>
      <c r="BG13" s="20">
        <f t="shared" si="16"/>
        <v>457.2567669</v>
      </c>
      <c r="BH13" s="20">
        <f t="shared" si="17"/>
        <v>157.2601683</v>
      </c>
      <c r="BI13" s="20">
        <f t="shared" si="18"/>
        <v>158.0206782</v>
      </c>
      <c r="BJ13" s="20">
        <f t="shared" si="19"/>
        <v>217.6244907</v>
      </c>
    </row>
    <row r="14">
      <c r="A14" s="9"/>
      <c r="B14" s="14">
        <v>1000.0</v>
      </c>
      <c r="C14" s="35">
        <v>1.56850695610046</v>
      </c>
      <c r="D14" s="36">
        <v>51.2910013198852</v>
      </c>
      <c r="E14" s="36">
        <v>349.26991200447</v>
      </c>
      <c r="F14" s="36">
        <f t="shared" si="1"/>
        <v>6747750000</v>
      </c>
      <c r="G14" s="37">
        <f t="shared" si="2"/>
        <v>0.1315581647</v>
      </c>
      <c r="H14" s="37">
        <f t="shared" si="3"/>
        <v>0.01931958571</v>
      </c>
      <c r="I14" s="9"/>
      <c r="J14" s="14">
        <v>4000.0</v>
      </c>
      <c r="K14" s="35">
        <v>8.18143391609192</v>
      </c>
      <c r="L14" s="36">
        <v>39.8181209564209</v>
      </c>
      <c r="M14" s="36">
        <v>182.354482650757</v>
      </c>
      <c r="N14" s="38">
        <f t="shared" si="4"/>
        <v>3839520000000</v>
      </c>
      <c r="O14" s="39">
        <f t="shared" si="5"/>
        <v>96.42644876</v>
      </c>
      <c r="P14" s="39">
        <f t="shared" si="6"/>
        <v>21.05525427</v>
      </c>
      <c r="Q14" s="9"/>
      <c r="R14" s="12">
        <v>1.0</v>
      </c>
      <c r="S14" s="40"/>
      <c r="T14" s="41"/>
      <c r="U14" s="36"/>
      <c r="V14" s="36"/>
      <c r="W14" s="36"/>
      <c r="X14" s="38">
        <f t="shared" si="7"/>
        <v>0</v>
      </c>
      <c r="Y14" s="39" t="str">
        <f t="shared" si="8"/>
        <v>#DIV/0!</v>
      </c>
      <c r="Z14" s="39" t="str">
        <f t="shared" si="9"/>
        <v>#DIV/0!</v>
      </c>
      <c r="AB14" s="20">
        <v>3.0</v>
      </c>
      <c r="AC14" s="20">
        <v>6.0</v>
      </c>
      <c r="AD14" s="17">
        <v>5.0</v>
      </c>
      <c r="AE14" s="28">
        <f t="shared" si="10"/>
        <v>92154240000000</v>
      </c>
      <c r="AF14" s="20">
        <v>222.780878176913</v>
      </c>
      <c r="AG14" s="20">
        <v>1.47109499014914</v>
      </c>
      <c r="AH14" s="20">
        <v>25.9331166488118</v>
      </c>
      <c r="AI14" s="20">
        <v>0.660150182899088</v>
      </c>
      <c r="AJ14" s="20">
        <v>196.122981404886</v>
      </c>
      <c r="AK14" s="20">
        <v>81.216849</v>
      </c>
      <c r="AL14" s="20">
        <v>3243.787256</v>
      </c>
      <c r="AM14" s="20">
        <v>3220.36763381958</v>
      </c>
      <c r="AN14" s="20">
        <v>2659.00303864479</v>
      </c>
      <c r="AO14" s="20">
        <f t="shared" si="11"/>
        <v>468.3035546</v>
      </c>
      <c r="AP14" s="20">
        <f t="shared" si="12"/>
        <v>27.71552669</v>
      </c>
      <c r="AQ14" s="20">
        <f t="shared" si="13"/>
        <v>28.61606204</v>
      </c>
      <c r="AR14" s="20">
        <f t="shared" si="14"/>
        <v>34.65744065</v>
      </c>
      <c r="AT14" s="20">
        <v>3.0</v>
      </c>
      <c r="AU14" s="20">
        <v>1.0</v>
      </c>
      <c r="AV14" s="20">
        <v>1.0</v>
      </c>
      <c r="AW14" s="28">
        <f t="shared" si="15"/>
        <v>93748125000000</v>
      </c>
      <c r="AX14" s="20">
        <v>203.591196643654</v>
      </c>
      <c r="AY14" s="20">
        <v>0.422120831906796</v>
      </c>
      <c r="AZ14" s="20">
        <v>2.9342104610987</v>
      </c>
      <c r="BA14" s="20">
        <v>0.256117379758507</v>
      </c>
      <c r="BB14" s="20">
        <v>200.339773988817</v>
      </c>
      <c r="BC14" s="20">
        <v>2.14034</v>
      </c>
      <c r="BD14" s="20">
        <v>587.936396</v>
      </c>
      <c r="BE14" s="20">
        <v>587.123231649399</v>
      </c>
      <c r="BF14" s="20">
        <v>424.591780185699</v>
      </c>
      <c r="BG14" s="20">
        <f t="shared" si="16"/>
        <v>467.3481813</v>
      </c>
      <c r="BH14" s="20">
        <f t="shared" si="17"/>
        <v>158.8744637</v>
      </c>
      <c r="BI14" s="20">
        <f t="shared" si="18"/>
        <v>159.6736766</v>
      </c>
      <c r="BJ14" s="20">
        <f t="shared" si="19"/>
        <v>220.7959018</v>
      </c>
    </row>
    <row r="15">
      <c r="A15" s="9"/>
      <c r="B15" s="17">
        <v>10000.0</v>
      </c>
      <c r="C15" s="19">
        <v>1.58178162574768</v>
      </c>
      <c r="D15" s="21">
        <v>51.8143925666809</v>
      </c>
      <c r="E15" s="21">
        <v>361.104493618011</v>
      </c>
      <c r="F15" s="21">
        <f t="shared" si="1"/>
        <v>6747750000</v>
      </c>
      <c r="G15" s="22">
        <f t="shared" si="2"/>
        <v>0.13022926</v>
      </c>
      <c r="H15" s="22">
        <f t="shared" si="3"/>
        <v>0.01868641936</v>
      </c>
      <c r="I15" s="9"/>
      <c r="J15" s="17">
        <v>5000.0</v>
      </c>
      <c r="K15" s="19">
        <v>8.21271228790283</v>
      </c>
      <c r="L15" s="21">
        <v>71.2599594593048</v>
      </c>
      <c r="M15" s="21">
        <v>350.603452682495</v>
      </c>
      <c r="N15" s="23">
        <f t="shared" si="4"/>
        <v>7499250000000</v>
      </c>
      <c r="O15" s="25">
        <f t="shared" si="5"/>
        <v>105.2379212</v>
      </c>
      <c r="P15" s="25">
        <f t="shared" si="6"/>
        <v>21.38954977</v>
      </c>
      <c r="Q15" s="9"/>
      <c r="R15" s="9"/>
      <c r="S15" s="43"/>
      <c r="T15" s="43"/>
      <c r="U15" s="43"/>
      <c r="V15" s="43"/>
      <c r="W15" s="43"/>
      <c r="X15" s="33"/>
      <c r="Y15" s="33"/>
      <c r="Z15" s="33"/>
      <c r="AB15" s="20">
        <v>3.0</v>
      </c>
      <c r="AC15" s="20">
        <v>6.0</v>
      </c>
      <c r="AD15" s="17">
        <v>5.0</v>
      </c>
      <c r="AE15" s="28">
        <f t="shared" si="10"/>
        <v>92154240000000</v>
      </c>
      <c r="AF15" s="20">
        <v>223.840025966056</v>
      </c>
      <c r="AG15" s="20">
        <v>1.45539029408246</v>
      </c>
      <c r="AH15" s="20">
        <v>25.8710153861903</v>
      </c>
      <c r="AI15" s="20">
        <v>1.36593979923055</v>
      </c>
      <c r="AJ15" s="20">
        <v>196.544149470981</v>
      </c>
      <c r="AK15" s="20">
        <v>89.6867060000001</v>
      </c>
      <c r="AL15" s="20">
        <v>3268.695953</v>
      </c>
      <c r="AM15" s="20">
        <v>3243.38463878632</v>
      </c>
      <c r="AN15" s="20">
        <v>2683.59844064713</v>
      </c>
      <c r="AO15" s="20">
        <f t="shared" si="11"/>
        <v>465.6368977</v>
      </c>
      <c r="AP15" s="20">
        <f t="shared" si="12"/>
        <v>27.44006546</v>
      </c>
      <c r="AQ15" s="20">
        <f t="shared" si="13"/>
        <v>28.41298528</v>
      </c>
      <c r="AR15" s="20">
        <f t="shared" si="14"/>
        <v>34.33980234</v>
      </c>
      <c r="AT15" s="20">
        <v>3.0</v>
      </c>
      <c r="AU15" s="20">
        <v>1.0</v>
      </c>
      <c r="AV15" s="20">
        <v>1.0</v>
      </c>
      <c r="AW15" s="28">
        <f t="shared" si="15"/>
        <v>93748125000000</v>
      </c>
      <c r="AX15" s="20">
        <v>207.557664114982</v>
      </c>
      <c r="AY15" s="20">
        <v>0.380920050200075</v>
      </c>
      <c r="AZ15" s="20">
        <v>2.88722195709124</v>
      </c>
      <c r="BA15" s="20">
        <v>0.257456285879016</v>
      </c>
      <c r="BB15" s="20">
        <v>204.350663458928</v>
      </c>
      <c r="BC15" s="20">
        <v>2.364802</v>
      </c>
      <c r="BD15" s="20">
        <v>592.206978</v>
      </c>
      <c r="BE15" s="20">
        <v>591.392425298691</v>
      </c>
      <c r="BF15" s="20">
        <v>425.027388334274</v>
      </c>
      <c r="BG15" s="20">
        <f t="shared" si="16"/>
        <v>458.183796</v>
      </c>
      <c r="BH15" s="20">
        <f t="shared" si="17"/>
        <v>157.6733511</v>
      </c>
      <c r="BI15" s="20">
        <f t="shared" si="18"/>
        <v>158.5210107</v>
      </c>
      <c r="BJ15" s="20">
        <f t="shared" si="19"/>
        <v>220.5696093</v>
      </c>
    </row>
    <row r="16">
      <c r="A16" s="9"/>
      <c r="B16" s="17">
        <v>10000.0</v>
      </c>
      <c r="C16" s="19">
        <v>1.63260412216186</v>
      </c>
      <c r="D16" s="21">
        <v>51.9615724086761</v>
      </c>
      <c r="E16" s="21">
        <v>361.049678087234</v>
      </c>
      <c r="F16" s="21">
        <f t="shared" si="1"/>
        <v>6747750000</v>
      </c>
      <c r="G16" s="22">
        <f t="shared" si="2"/>
        <v>0.1298603889</v>
      </c>
      <c r="H16" s="22">
        <f t="shared" si="3"/>
        <v>0.01868925638</v>
      </c>
      <c r="I16" s="9"/>
      <c r="J16" s="17">
        <v>5000.0</v>
      </c>
      <c r="K16" s="19">
        <v>7.99954175949097</v>
      </c>
      <c r="L16" s="21">
        <v>71.4601321220398</v>
      </c>
      <c r="M16" s="21">
        <v>346.280340671539</v>
      </c>
      <c r="N16" s="23">
        <f t="shared" si="4"/>
        <v>7499250000000</v>
      </c>
      <c r="O16" s="25">
        <f t="shared" si="5"/>
        <v>104.9431309</v>
      </c>
      <c r="P16" s="25">
        <f t="shared" si="6"/>
        <v>21.65658606</v>
      </c>
      <c r="Q16" s="9"/>
      <c r="R16" s="9"/>
      <c r="S16" s="43"/>
      <c r="T16" s="43"/>
      <c r="U16" s="43"/>
      <c r="V16" s="43"/>
      <c r="W16" s="43"/>
      <c r="X16" s="33"/>
      <c r="Y16" s="33"/>
      <c r="Z16" s="33"/>
      <c r="AB16" s="20">
        <v>3.0</v>
      </c>
      <c r="AC16" s="20">
        <v>6.0</v>
      </c>
      <c r="AD16" s="17">
        <v>5.0</v>
      </c>
      <c r="AE16" s="28">
        <f t="shared" si="10"/>
        <v>92154240000000</v>
      </c>
      <c r="AF16" s="20">
        <v>225.353894678876</v>
      </c>
      <c r="AG16" s="20">
        <v>1.50139094423503</v>
      </c>
      <c r="AH16" s="20">
        <v>25.9370709122159</v>
      </c>
      <c r="AI16" s="20">
        <v>0.661253151018173</v>
      </c>
      <c r="AJ16" s="20">
        <v>198.689342357218</v>
      </c>
      <c r="AK16" s="20">
        <v>86.04971</v>
      </c>
      <c r="AL16" s="20">
        <v>3244.092524</v>
      </c>
      <c r="AM16" s="20">
        <v>3217.82452321053</v>
      </c>
      <c r="AN16" s="20">
        <v>2659.42693257332</v>
      </c>
      <c r="AO16" s="20">
        <f t="shared" si="11"/>
        <v>462.2722082</v>
      </c>
      <c r="AP16" s="20">
        <f t="shared" si="12"/>
        <v>27.67276396</v>
      </c>
      <c r="AQ16" s="20">
        <f t="shared" si="13"/>
        <v>28.63867788</v>
      </c>
      <c r="AR16" s="20">
        <f t="shared" si="14"/>
        <v>34.6519165</v>
      </c>
      <c r="AT16" s="20">
        <v>3.0</v>
      </c>
      <c r="AU16" s="20">
        <v>1.0</v>
      </c>
      <c r="AV16" s="20">
        <v>1.0</v>
      </c>
      <c r="AW16" s="28">
        <f t="shared" si="15"/>
        <v>93748125000000</v>
      </c>
      <c r="AX16" s="20">
        <v>205.101461134851</v>
      </c>
      <c r="AY16" s="20">
        <v>0.284499148838222</v>
      </c>
      <c r="AZ16" s="20">
        <v>2.88245342904702</v>
      </c>
      <c r="BA16" s="20">
        <v>0.159045061096549</v>
      </c>
      <c r="BB16" s="20">
        <v>201.986319817137</v>
      </c>
      <c r="BC16" s="20">
        <v>1.93195</v>
      </c>
      <c r="BD16" s="20">
        <v>589.235121</v>
      </c>
      <c r="BE16" s="20">
        <v>588.386046886444</v>
      </c>
      <c r="BF16" s="20">
        <v>426.868026733398</v>
      </c>
      <c r="BG16" s="20">
        <f t="shared" si="16"/>
        <v>463.7658897</v>
      </c>
      <c r="BH16" s="20">
        <f t="shared" si="17"/>
        <v>158.5814393</v>
      </c>
      <c r="BI16" s="20">
        <f t="shared" si="18"/>
        <v>159.3309792</v>
      </c>
      <c r="BJ16" s="20">
        <f t="shared" si="19"/>
        <v>219.6185217</v>
      </c>
    </row>
    <row r="17">
      <c r="A17" s="9"/>
      <c r="B17" s="17">
        <v>10000.0</v>
      </c>
      <c r="C17" s="19">
        <v>1.43181848526</v>
      </c>
      <c r="D17" s="21">
        <v>51.2403962612152</v>
      </c>
      <c r="E17" s="21">
        <v>353.412676811218</v>
      </c>
      <c r="F17" s="21">
        <f t="shared" si="1"/>
        <v>6747750000</v>
      </c>
      <c r="G17" s="22">
        <f t="shared" si="2"/>
        <v>0.1316880917</v>
      </c>
      <c r="H17" s="22">
        <f t="shared" si="3"/>
        <v>0.01909311817</v>
      </c>
      <c r="I17" s="9"/>
      <c r="J17" s="17">
        <v>5000.0</v>
      </c>
      <c r="K17" s="19">
        <v>8.19367361068726</v>
      </c>
      <c r="L17" s="21">
        <v>65.8722519874573</v>
      </c>
      <c r="M17" s="21">
        <v>352.576724290848</v>
      </c>
      <c r="N17" s="23">
        <f t="shared" si="4"/>
        <v>7499250000000</v>
      </c>
      <c r="O17" s="25">
        <f t="shared" si="5"/>
        <v>113.8453563</v>
      </c>
      <c r="P17" s="25">
        <f t="shared" si="6"/>
        <v>21.26983854</v>
      </c>
      <c r="Q17" s="9"/>
      <c r="R17" s="1" t="s">
        <v>45</v>
      </c>
      <c r="AB17" s="20">
        <v>3.0</v>
      </c>
      <c r="AC17" s="20">
        <v>6.0</v>
      </c>
      <c r="AD17" s="17">
        <v>5.0</v>
      </c>
      <c r="AE17" s="28">
        <f t="shared" si="10"/>
        <v>92154240000000</v>
      </c>
      <c r="AF17" s="20">
        <v>226.245253482368</v>
      </c>
      <c r="AG17" s="20">
        <v>1.45949049387127</v>
      </c>
      <c r="AH17" s="20">
        <v>25.8839362831786</v>
      </c>
      <c r="AI17" s="20">
        <v>0.759650430642068</v>
      </c>
      <c r="AJ17" s="20">
        <v>199.53428611625</v>
      </c>
      <c r="AK17" s="20">
        <v>102.529283</v>
      </c>
      <c r="AL17" s="20">
        <v>3230.521646</v>
      </c>
      <c r="AM17" s="20">
        <v>3202.03570723534</v>
      </c>
      <c r="AN17" s="20">
        <v>2643.92527031898</v>
      </c>
      <c r="AO17" s="20">
        <f t="shared" si="11"/>
        <v>460.0950063</v>
      </c>
      <c r="AP17" s="20">
        <f t="shared" si="12"/>
        <v>27.64861443</v>
      </c>
      <c r="AQ17" s="20">
        <f t="shared" si="13"/>
        <v>28.77989143</v>
      </c>
      <c r="AR17" s="20">
        <f t="shared" si="14"/>
        <v>34.85508499</v>
      </c>
      <c r="AT17" s="20">
        <v>3.0</v>
      </c>
      <c r="AU17" s="20">
        <v>1.0</v>
      </c>
      <c r="AV17" s="20">
        <v>1.0</v>
      </c>
      <c r="AW17" s="28">
        <f t="shared" si="15"/>
        <v>93748125000000</v>
      </c>
      <c r="AX17" s="20">
        <v>205.112875360064</v>
      </c>
      <c r="AY17" s="20">
        <v>0.340946019161493</v>
      </c>
      <c r="AZ17" s="20">
        <v>2.79276671819389</v>
      </c>
      <c r="BA17" s="20">
        <v>0.259179803077131</v>
      </c>
      <c r="BB17" s="20">
        <v>201.995538246352</v>
      </c>
      <c r="BC17" s="20">
        <v>1.851459</v>
      </c>
      <c r="BD17" s="20">
        <v>590.628893</v>
      </c>
      <c r="BE17" s="20">
        <v>589.557512998581</v>
      </c>
      <c r="BF17" s="20">
        <v>426.98388004303</v>
      </c>
      <c r="BG17" s="20">
        <f t="shared" si="16"/>
        <v>463.5151452</v>
      </c>
      <c r="BH17" s="20">
        <f t="shared" si="17"/>
        <v>158.2299306</v>
      </c>
      <c r="BI17" s="20">
        <f t="shared" si="18"/>
        <v>159.0143844</v>
      </c>
      <c r="BJ17" s="20">
        <f t="shared" si="19"/>
        <v>219.5589327</v>
      </c>
    </row>
    <row r="18">
      <c r="I18" s="9"/>
      <c r="J18" s="44">
        <v>6000.0</v>
      </c>
      <c r="K18" s="35">
        <v>8.33326840400696</v>
      </c>
      <c r="L18" s="36">
        <v>102.46259188652</v>
      </c>
      <c r="M18" s="36">
        <v>582.373502254486</v>
      </c>
      <c r="N18" s="38">
        <f t="shared" si="4"/>
        <v>12958920000000</v>
      </c>
      <c r="O18" s="39">
        <f t="shared" si="5"/>
        <v>126.4746456</v>
      </c>
      <c r="P18" s="39">
        <f t="shared" si="6"/>
        <v>22.25190526</v>
      </c>
      <c r="Q18" s="9"/>
      <c r="R18" s="12">
        <v>1.0</v>
      </c>
      <c r="S18" s="40">
        <v>25000.0</v>
      </c>
      <c r="T18" s="41">
        <v>1.0</v>
      </c>
      <c r="U18" s="36">
        <v>0.18508243560791</v>
      </c>
      <c r="V18" s="36">
        <v>215.000137329101</v>
      </c>
      <c r="W18" s="36">
        <v>152.278082609176</v>
      </c>
      <c r="X18" s="38">
        <f>((2*S18^3) - (S18^2)) * T18</f>
        <v>31249375000000</v>
      </c>
      <c r="Y18" s="39">
        <f>(X18/V18)/1000000000</f>
        <v>145.3458374</v>
      </c>
      <c r="Z18" s="39">
        <f>(X18/W18)/1000000000</f>
        <v>205.2125589</v>
      </c>
      <c r="AB18" s="12">
        <v>5.0</v>
      </c>
      <c r="AC18" s="12">
        <v>6.0</v>
      </c>
      <c r="AD18" s="14">
        <v>5.0</v>
      </c>
      <c r="AE18" s="16">
        <f t="shared" si="10"/>
        <v>153590400000000</v>
      </c>
      <c r="AF18" s="12">
        <v>235.476277657785</v>
      </c>
      <c r="AG18" s="12">
        <v>2.55615088576451</v>
      </c>
      <c r="AH18" s="12">
        <v>21.1746300999075</v>
      </c>
      <c r="AI18" s="12">
        <v>1.16650847205892</v>
      </c>
      <c r="AJ18" s="12">
        <v>213.026514308993</v>
      </c>
      <c r="AK18" s="12">
        <v>138.129365</v>
      </c>
      <c r="AL18" s="12">
        <v>4815.759</v>
      </c>
      <c r="AM18" s="12">
        <v>4775.27582597733</v>
      </c>
      <c r="AN18" s="12">
        <v>3847.11126208305</v>
      </c>
      <c r="AO18" s="12">
        <f t="shared" si="11"/>
        <v>717.0653741</v>
      </c>
      <c r="AP18" s="12">
        <f t="shared" si="12"/>
        <v>31.00400911</v>
      </c>
      <c r="AQ18" s="12">
        <f t="shared" si="13"/>
        <v>32.16367087</v>
      </c>
      <c r="AR18" s="12">
        <f t="shared" si="14"/>
        <v>39.9235659</v>
      </c>
      <c r="AT18" s="12">
        <v>5.0</v>
      </c>
      <c r="AU18" s="12">
        <v>1.0</v>
      </c>
      <c r="AV18" s="12">
        <v>1.0</v>
      </c>
      <c r="AW18" s="16">
        <f t="shared" si="15"/>
        <v>156246875000000</v>
      </c>
      <c r="AX18" s="12">
        <v>220.127004167996</v>
      </c>
      <c r="AY18" s="12">
        <v>0.476199441123754</v>
      </c>
      <c r="AZ18" s="12">
        <v>5.08782043121755</v>
      </c>
      <c r="BA18" s="12">
        <v>0.268738102633506</v>
      </c>
      <c r="BB18" s="12">
        <v>214.67298854515</v>
      </c>
      <c r="BC18" s="12">
        <v>3.795856</v>
      </c>
      <c r="BD18" s="12">
        <v>993.434801</v>
      </c>
      <c r="BE18" s="12">
        <v>991.958033084869</v>
      </c>
      <c r="BF18" s="12">
        <v>715.615062236786</v>
      </c>
      <c r="BG18" s="12">
        <f t="shared" si="16"/>
        <v>726.9266765</v>
      </c>
      <c r="BH18" s="12">
        <f t="shared" si="17"/>
        <v>156.6807778</v>
      </c>
      <c r="BI18" s="12">
        <f t="shared" si="18"/>
        <v>157.5135941</v>
      </c>
      <c r="BJ18" s="12">
        <f t="shared" si="19"/>
        <v>218.3392766</v>
      </c>
    </row>
    <row r="19">
      <c r="I19" s="9"/>
      <c r="J19" s="44">
        <v>6000.0</v>
      </c>
      <c r="K19" s="35">
        <v>8.08537554740906</v>
      </c>
      <c r="L19" s="36">
        <v>103.108509540558</v>
      </c>
      <c r="M19" s="36">
        <v>586.262495756149</v>
      </c>
      <c r="N19" s="38">
        <f t="shared" si="4"/>
        <v>12958920000000</v>
      </c>
      <c r="O19" s="39">
        <f t="shared" si="5"/>
        <v>125.6823521</v>
      </c>
      <c r="P19" s="39">
        <f t="shared" si="6"/>
        <v>22.10429644</v>
      </c>
      <c r="Q19" s="9"/>
      <c r="R19" s="9"/>
      <c r="S19" s="43"/>
      <c r="T19" s="43"/>
      <c r="U19" s="43"/>
      <c r="V19" s="43"/>
      <c r="W19" s="43"/>
      <c r="X19" s="33"/>
      <c r="Y19" s="33"/>
      <c r="Z19" s="33"/>
      <c r="AB19" s="12">
        <v>5.0</v>
      </c>
      <c r="AC19" s="12">
        <v>6.0</v>
      </c>
      <c r="AD19" s="14">
        <v>5.0</v>
      </c>
      <c r="AE19" s="16">
        <f t="shared" si="10"/>
        <v>153590400000000</v>
      </c>
      <c r="AF19" s="12">
        <v>223.871031397022</v>
      </c>
      <c r="AG19" s="12">
        <v>2.5126972310245</v>
      </c>
      <c r="AH19" s="12">
        <v>23.1791029428132</v>
      </c>
      <c r="AI19" s="12">
        <v>1.06376920826733</v>
      </c>
      <c r="AJ19" s="12">
        <v>199.514274583198</v>
      </c>
      <c r="AK19" s="12">
        <v>157.49355</v>
      </c>
      <c r="AL19" s="12">
        <v>5446.266013</v>
      </c>
      <c r="AM19" s="12">
        <v>5402.42595791817</v>
      </c>
      <c r="AN19" s="12">
        <v>4458.58448958397</v>
      </c>
      <c r="AO19" s="12">
        <f t="shared" si="11"/>
        <v>765.7388471</v>
      </c>
      <c r="AP19" s="12">
        <f t="shared" si="12"/>
        <v>27.40845646</v>
      </c>
      <c r="AQ19" s="12">
        <f t="shared" si="13"/>
        <v>28.42989449</v>
      </c>
      <c r="AR19" s="12">
        <f t="shared" si="14"/>
        <v>34.44824257</v>
      </c>
      <c r="AT19" s="12">
        <v>5.0</v>
      </c>
      <c r="AU19" s="12">
        <v>1.0</v>
      </c>
      <c r="AV19" s="12">
        <v>1.0</v>
      </c>
      <c r="AW19" s="16">
        <f t="shared" si="15"/>
        <v>156246875000000</v>
      </c>
      <c r="AX19" s="12">
        <v>210.245942654088</v>
      </c>
      <c r="AY19" s="12">
        <v>0.523620386142284</v>
      </c>
      <c r="AZ19" s="12">
        <v>3.17503750091419</v>
      </c>
      <c r="BA19" s="12">
        <v>0.259485358837992</v>
      </c>
      <c r="BB19" s="12">
        <v>206.697198281065</v>
      </c>
      <c r="BC19" s="12">
        <v>3.205609</v>
      </c>
      <c r="BD19" s="12">
        <v>994.698763</v>
      </c>
      <c r="BE19" s="12">
        <v>993.027286291122</v>
      </c>
      <c r="BF19" s="12">
        <v>716.574345588684</v>
      </c>
      <c r="BG19" s="12">
        <f t="shared" si="16"/>
        <v>754.9738054</v>
      </c>
      <c r="BH19" s="12">
        <f t="shared" si="17"/>
        <v>156.5749979</v>
      </c>
      <c r="BI19" s="12">
        <f t="shared" si="18"/>
        <v>157.3439896</v>
      </c>
      <c r="BJ19" s="12">
        <f t="shared" si="19"/>
        <v>218.0469842</v>
      </c>
    </row>
    <row r="20">
      <c r="I20" s="9"/>
      <c r="J20" s="44">
        <v>6000.0</v>
      </c>
      <c r="K20" s="35">
        <v>7.97645115852356</v>
      </c>
      <c r="L20" s="36">
        <v>105.480126142502</v>
      </c>
      <c r="M20" s="36">
        <v>587.013786077499</v>
      </c>
      <c r="N20" s="38">
        <f t="shared" si="4"/>
        <v>12958920000000</v>
      </c>
      <c r="O20" s="39">
        <f t="shared" si="5"/>
        <v>122.8565084</v>
      </c>
      <c r="P20" s="39">
        <f t="shared" si="6"/>
        <v>22.07600623</v>
      </c>
      <c r="Q20" s="9"/>
      <c r="R20" s="9"/>
      <c r="S20" s="43"/>
      <c r="T20" s="43"/>
      <c r="U20" s="43"/>
      <c r="V20" s="43"/>
      <c r="W20" s="43"/>
      <c r="X20" s="33"/>
      <c r="Y20" s="33"/>
      <c r="Z20" s="33"/>
      <c r="AB20" s="12">
        <v>5.0</v>
      </c>
      <c r="AC20" s="12">
        <v>6.0</v>
      </c>
      <c r="AD20" s="14">
        <v>5.0</v>
      </c>
      <c r="AE20" s="16">
        <f t="shared" si="10"/>
        <v>153590400000000</v>
      </c>
      <c r="AF20" s="12">
        <v>229.732310616877</v>
      </c>
      <c r="AG20" s="12">
        <v>2.61935559893027</v>
      </c>
      <c r="AH20" s="12">
        <v>27.2521728239953</v>
      </c>
      <c r="AI20" s="12">
        <v>1.46568021783605</v>
      </c>
      <c r="AJ20" s="12">
        <v>200.907952676062</v>
      </c>
      <c r="AK20" s="12">
        <v>144.839136</v>
      </c>
      <c r="AL20" s="12">
        <v>5418.2822</v>
      </c>
      <c r="AM20" s="12">
        <v>5376.75525522232</v>
      </c>
      <c r="AN20" s="12">
        <v>4435.98827314377</v>
      </c>
      <c r="AO20" s="12">
        <f t="shared" si="11"/>
        <v>758.9447192</v>
      </c>
      <c r="AP20" s="12">
        <f t="shared" si="12"/>
        <v>27.60867339</v>
      </c>
      <c r="AQ20" s="12">
        <f t="shared" si="13"/>
        <v>28.56562977</v>
      </c>
      <c r="AR20" s="12">
        <f t="shared" si="14"/>
        <v>34.62371642</v>
      </c>
      <c r="AT20" s="12">
        <v>5.0</v>
      </c>
      <c r="AU20" s="12">
        <v>1.0</v>
      </c>
      <c r="AV20" s="12">
        <v>1.0</v>
      </c>
      <c r="AW20" s="16">
        <f t="shared" si="15"/>
        <v>156246875000000</v>
      </c>
      <c r="AX20" s="12">
        <v>213.174759495072</v>
      </c>
      <c r="AY20" s="12">
        <v>0.5037124408409</v>
      </c>
      <c r="AZ20" s="12">
        <v>3.12702388688922</v>
      </c>
      <c r="BA20" s="12">
        <v>0.278468024916947</v>
      </c>
      <c r="BB20" s="12">
        <v>209.665039044805</v>
      </c>
      <c r="BC20" s="12">
        <v>3.373621</v>
      </c>
      <c r="BD20" s="12">
        <v>988.048188</v>
      </c>
      <c r="BE20" s="12">
        <v>986.601597547531</v>
      </c>
      <c r="BF20" s="12">
        <v>714.561040639877</v>
      </c>
      <c r="BG20" s="12">
        <f t="shared" si="16"/>
        <v>744.2329471</v>
      </c>
      <c r="BH20" s="12">
        <f t="shared" si="17"/>
        <v>157.5987875</v>
      </c>
      <c r="BI20" s="12">
        <f t="shared" si="18"/>
        <v>158.3687634</v>
      </c>
      <c r="BJ20" s="12">
        <f t="shared" si="19"/>
        <v>218.6613405</v>
      </c>
    </row>
    <row r="21">
      <c r="I21" s="9"/>
      <c r="J21" s="45">
        <v>7000.0</v>
      </c>
      <c r="K21" s="19">
        <v>8.17523717880249</v>
      </c>
      <c r="L21" s="21">
        <v>160.677552700043</v>
      </c>
      <c r="M21" s="21">
        <v>917.731429338455</v>
      </c>
      <c r="N21" s="23">
        <f t="shared" si="4"/>
        <v>20578530000000</v>
      </c>
      <c r="O21" s="25">
        <f t="shared" si="5"/>
        <v>128.0734593</v>
      </c>
      <c r="P21" s="25">
        <f t="shared" si="6"/>
        <v>22.42325951</v>
      </c>
      <c r="Q21" s="9"/>
      <c r="R21" s="9"/>
      <c r="S21" s="43"/>
      <c r="T21" s="43"/>
      <c r="U21" s="43"/>
      <c r="V21" s="43"/>
      <c r="W21" s="43"/>
      <c r="X21" s="33"/>
      <c r="Y21" s="33"/>
      <c r="Z21" s="33"/>
      <c r="AB21" s="12">
        <v>5.0</v>
      </c>
      <c r="AC21" s="12">
        <v>6.0</v>
      </c>
      <c r="AD21" s="14">
        <v>5.0</v>
      </c>
      <c r="AE21" s="16">
        <f t="shared" si="10"/>
        <v>153590400000000</v>
      </c>
      <c r="AF21" s="12">
        <v>229.476835849229</v>
      </c>
      <c r="AG21" s="12">
        <v>2.4518804862164</v>
      </c>
      <c r="AH21" s="12">
        <v>27.1004315251484</v>
      </c>
      <c r="AI21" s="12">
        <v>1.16296597383916</v>
      </c>
      <c r="AJ21" s="12">
        <v>201.1115366593</v>
      </c>
      <c r="AK21" s="12">
        <v>151.841749</v>
      </c>
      <c r="AL21" s="12">
        <v>5486.58287</v>
      </c>
      <c r="AM21" s="12">
        <v>5446.30328893662</v>
      </c>
      <c r="AN21" s="12">
        <v>4504.63334393501</v>
      </c>
      <c r="AO21" s="12">
        <f t="shared" si="11"/>
        <v>759.3166613</v>
      </c>
      <c r="AP21" s="12">
        <f t="shared" si="12"/>
        <v>27.23994917</v>
      </c>
      <c r="AQ21" s="12">
        <f t="shared" si="13"/>
        <v>28.20085329</v>
      </c>
      <c r="AR21" s="12">
        <f t="shared" si="14"/>
        <v>34.09609357</v>
      </c>
      <c r="AT21" s="12">
        <v>5.0</v>
      </c>
      <c r="AU21" s="12">
        <v>1.0</v>
      </c>
      <c r="AV21" s="12">
        <v>1.0</v>
      </c>
      <c r="AW21" s="16">
        <f t="shared" si="15"/>
        <v>156246875000000</v>
      </c>
      <c r="AX21" s="12">
        <v>213.134488476906</v>
      </c>
      <c r="AY21" s="12">
        <v>0.50282958894968</v>
      </c>
      <c r="AZ21" s="12">
        <v>3.09536469122395</v>
      </c>
      <c r="BA21" s="12">
        <v>0.258912408724427</v>
      </c>
      <c r="BB21" s="12">
        <v>209.668216097634</v>
      </c>
      <c r="BC21" s="12">
        <v>3.217635</v>
      </c>
      <c r="BD21" s="12">
        <v>994.024177</v>
      </c>
      <c r="BE21" s="12">
        <v>992.294730901718</v>
      </c>
      <c r="BF21" s="12">
        <v>720.04442691803</v>
      </c>
      <c r="BG21" s="12">
        <f t="shared" si="16"/>
        <v>744.2910124</v>
      </c>
      <c r="BH21" s="12">
        <f t="shared" si="17"/>
        <v>156.6790252</v>
      </c>
      <c r="BI21" s="12">
        <f t="shared" si="18"/>
        <v>157.4601478</v>
      </c>
      <c r="BJ21" s="12">
        <f t="shared" si="19"/>
        <v>216.9961591</v>
      </c>
    </row>
    <row r="22">
      <c r="I22" s="9"/>
      <c r="J22" s="45">
        <v>7000.0</v>
      </c>
      <c r="K22" s="19">
        <v>8.37198257446289</v>
      </c>
      <c r="L22" s="21">
        <v>161.777161836624</v>
      </c>
      <c r="M22" s="21">
        <v>909.421348810196</v>
      </c>
      <c r="N22" s="23">
        <f t="shared" si="4"/>
        <v>20578530000000</v>
      </c>
      <c r="O22" s="25">
        <f t="shared" si="5"/>
        <v>127.2029362</v>
      </c>
      <c r="P22" s="25">
        <f t="shared" si="6"/>
        <v>22.62815803</v>
      </c>
      <c r="Q22" s="9"/>
      <c r="R22" s="9"/>
      <c r="S22" s="43"/>
      <c r="T22" s="43"/>
      <c r="U22" s="43"/>
      <c r="V22" s="43"/>
      <c r="W22" s="43"/>
      <c r="X22" s="33"/>
      <c r="Y22" s="33"/>
      <c r="Z22" s="33"/>
      <c r="AB22" s="12">
        <v>5.0</v>
      </c>
      <c r="AC22" s="12">
        <v>6.0</v>
      </c>
      <c r="AD22" s="14">
        <v>5.0</v>
      </c>
      <c r="AE22" s="16">
        <f t="shared" si="10"/>
        <v>153590400000000</v>
      </c>
      <c r="AF22" s="12">
        <v>239.617954728659</v>
      </c>
      <c r="AG22" s="12">
        <v>2.59265914419666</v>
      </c>
      <c r="AH22" s="12">
        <v>29.2147782351822</v>
      </c>
      <c r="AI22" s="12">
        <v>1.163230326958</v>
      </c>
      <c r="AJ22" s="12">
        <v>209.127380532678</v>
      </c>
      <c r="AK22" s="12">
        <v>198.875875</v>
      </c>
      <c r="AL22" s="12">
        <v>5385.254486</v>
      </c>
      <c r="AM22" s="12">
        <v>5341.91739082336</v>
      </c>
      <c r="AN22" s="12">
        <v>4382.6631333828</v>
      </c>
      <c r="AO22" s="12">
        <f t="shared" si="11"/>
        <v>730.3721235</v>
      </c>
      <c r="AP22" s="12">
        <f t="shared" si="12"/>
        <v>27.50480201</v>
      </c>
      <c r="AQ22" s="12">
        <f t="shared" si="13"/>
        <v>28.75192347</v>
      </c>
      <c r="AR22" s="12">
        <f t="shared" si="14"/>
        <v>35.04499327</v>
      </c>
      <c r="AT22" s="12">
        <v>5.0</v>
      </c>
      <c r="AU22" s="12">
        <v>1.0</v>
      </c>
      <c r="AV22" s="12">
        <v>1.0</v>
      </c>
      <c r="AW22" s="16">
        <f t="shared" si="15"/>
        <v>156246875000000</v>
      </c>
      <c r="AX22" s="12">
        <v>213.793827287853</v>
      </c>
      <c r="AY22" s="12">
        <v>0.53646668465808</v>
      </c>
      <c r="AZ22" s="12">
        <v>5.1783859138377</v>
      </c>
      <c r="BA22" s="12">
        <v>0.260930466931313</v>
      </c>
      <c r="BB22" s="12">
        <v>208.241061976179</v>
      </c>
      <c r="BC22" s="12">
        <v>3.090583</v>
      </c>
      <c r="BD22" s="12">
        <v>991.315741</v>
      </c>
      <c r="BE22" s="12">
        <v>989.822879314423</v>
      </c>
      <c r="BF22" s="12">
        <v>716.087736606598</v>
      </c>
      <c r="BG22" s="12">
        <f t="shared" si="16"/>
        <v>749.3783305</v>
      </c>
      <c r="BH22" s="12">
        <f t="shared" si="17"/>
        <v>157.1257857</v>
      </c>
      <c r="BI22" s="12">
        <f t="shared" si="18"/>
        <v>157.8533678</v>
      </c>
      <c r="BJ22" s="12">
        <f t="shared" si="19"/>
        <v>218.1951554</v>
      </c>
    </row>
    <row r="23">
      <c r="I23" s="9"/>
      <c r="J23" s="45">
        <v>7000.0</v>
      </c>
      <c r="K23" s="19">
        <v>8.34519219398499</v>
      </c>
      <c r="L23" s="21">
        <v>162.039115905762</v>
      </c>
      <c r="M23" s="21">
        <v>915.114819526672</v>
      </c>
      <c r="N23" s="23">
        <f t="shared" si="4"/>
        <v>20578530000000</v>
      </c>
      <c r="O23" s="25">
        <f t="shared" si="5"/>
        <v>126.9972987</v>
      </c>
      <c r="P23" s="25">
        <f t="shared" si="6"/>
        <v>22.48737487</v>
      </c>
      <c r="Q23" s="9"/>
      <c r="R23" s="9"/>
      <c r="S23" s="43"/>
      <c r="T23" s="43"/>
      <c r="U23" s="43"/>
      <c r="V23" s="43"/>
      <c r="W23" s="43"/>
      <c r="X23" s="33"/>
      <c r="Y23" s="33"/>
      <c r="Z23" s="33"/>
      <c r="AB23" s="20">
        <v>8.0</v>
      </c>
      <c r="AC23" s="20">
        <v>6.0</v>
      </c>
      <c r="AD23" s="17">
        <v>5.0</v>
      </c>
      <c r="AE23" s="28">
        <f t="shared" si="10"/>
        <v>245744640000000</v>
      </c>
      <c r="AF23" s="20">
        <v>239.519093918148</v>
      </c>
      <c r="AG23" s="20">
        <v>3.87415165128186</v>
      </c>
      <c r="AH23" s="20">
        <v>24.8996564210393</v>
      </c>
      <c r="AI23" s="20">
        <v>1.46849720086902</v>
      </c>
      <c r="AJ23" s="20">
        <v>212.981267229188</v>
      </c>
      <c r="AK23" s="20">
        <v>253.766002</v>
      </c>
      <c r="AL23" s="20">
        <v>8020.565445</v>
      </c>
      <c r="AM23" s="20">
        <v>7945.99731349945</v>
      </c>
      <c r="AN23" s="20">
        <v>6415.06980919838</v>
      </c>
      <c r="AO23" s="20">
        <f t="shared" si="11"/>
        <v>1145.931033</v>
      </c>
      <c r="AP23" s="20">
        <f t="shared" si="12"/>
        <v>29.69963695</v>
      </c>
      <c r="AQ23" s="20">
        <f t="shared" si="13"/>
        <v>30.9268466</v>
      </c>
      <c r="AR23" s="20">
        <f t="shared" si="14"/>
        <v>38.30739919</v>
      </c>
      <c r="AT23" s="20">
        <v>8.0</v>
      </c>
      <c r="AU23" s="20">
        <v>1.0</v>
      </c>
      <c r="AV23" s="20">
        <v>1.0</v>
      </c>
      <c r="AW23" s="28">
        <f t="shared" si="15"/>
        <v>249995000000000</v>
      </c>
      <c r="AX23" s="20">
        <v>212.379690095317</v>
      </c>
      <c r="AY23" s="20">
        <v>0.785286644939333</v>
      </c>
      <c r="AZ23" s="20">
        <v>5.75076707871631</v>
      </c>
      <c r="BA23" s="20">
        <v>0.271815957967192</v>
      </c>
      <c r="BB23" s="20">
        <v>206.201245995238</v>
      </c>
      <c r="BC23" s="20">
        <v>6.882864</v>
      </c>
      <c r="BD23" s="20">
        <v>1585.866626</v>
      </c>
      <c r="BE23" s="20">
        <v>1583.39393591881</v>
      </c>
      <c r="BF23" s="20">
        <v>1147.93227553368</v>
      </c>
      <c r="BG23" s="20">
        <f t="shared" si="16"/>
        <v>1210.787488</v>
      </c>
      <c r="BH23" s="20">
        <f t="shared" si="17"/>
        <v>156.9581416</v>
      </c>
      <c r="BI23" s="20">
        <f t="shared" si="18"/>
        <v>157.8855358</v>
      </c>
      <c r="BJ23" s="20">
        <f t="shared" si="19"/>
        <v>217.7785269</v>
      </c>
    </row>
    <row r="24">
      <c r="I24" s="9"/>
      <c r="J24" s="14">
        <v>8000.0</v>
      </c>
      <c r="K24" s="35">
        <v>8.55387306213379</v>
      </c>
      <c r="L24" s="36">
        <v>230.485503911972</v>
      </c>
      <c r="M24" s="36">
        <v>1332.52524638176</v>
      </c>
      <c r="N24" s="38">
        <f t="shared" si="4"/>
        <v>30718080000000</v>
      </c>
      <c r="O24" s="39">
        <f t="shared" si="5"/>
        <v>133.27554</v>
      </c>
      <c r="P24" s="39">
        <f t="shared" si="6"/>
        <v>23.05253134</v>
      </c>
      <c r="Q24" s="9"/>
      <c r="R24" s="9"/>
      <c r="S24" s="43"/>
      <c r="T24" s="43"/>
      <c r="U24" s="43"/>
      <c r="V24" s="43"/>
      <c r="W24" s="43"/>
      <c r="X24" s="33"/>
      <c r="Y24" s="33"/>
      <c r="Z24" s="33"/>
      <c r="AB24" s="20">
        <v>8.0</v>
      </c>
      <c r="AC24" s="20">
        <v>6.0</v>
      </c>
      <c r="AD24" s="17">
        <v>5.0</v>
      </c>
      <c r="AE24" s="28">
        <f t="shared" si="10"/>
        <v>245744640000000</v>
      </c>
      <c r="AF24" s="20">
        <v>231.781883321237</v>
      </c>
      <c r="AG24" s="20">
        <v>3.99250756017864</v>
      </c>
      <c r="AH24" s="20">
        <v>22.9748793449253</v>
      </c>
      <c r="AI24" s="20">
        <v>1.46486802306026</v>
      </c>
      <c r="AJ24" s="20">
        <v>207.173648883123</v>
      </c>
      <c r="AK24" s="20">
        <v>319.316237</v>
      </c>
      <c r="AL24" s="20">
        <v>8646.413994</v>
      </c>
      <c r="AM24" s="20">
        <v>8575.7786591053</v>
      </c>
      <c r="AN24" s="20">
        <v>7075.34182333946</v>
      </c>
      <c r="AO24" s="20">
        <f t="shared" si="11"/>
        <v>1177.848863</v>
      </c>
      <c r="AP24" s="20">
        <f t="shared" si="12"/>
        <v>27.40932793</v>
      </c>
      <c r="AQ24" s="20">
        <f t="shared" si="13"/>
        <v>28.65566496</v>
      </c>
      <c r="AR24" s="20">
        <f t="shared" si="14"/>
        <v>34.73254666</v>
      </c>
      <c r="AT24" s="20">
        <v>8.0</v>
      </c>
      <c r="AU24" s="20">
        <v>1.0</v>
      </c>
      <c r="AV24" s="20">
        <v>1.0</v>
      </c>
      <c r="AW24" s="28">
        <f t="shared" si="15"/>
        <v>249995000000000</v>
      </c>
      <c r="AX24" s="20">
        <v>219.554636420216</v>
      </c>
      <c r="AY24" s="20">
        <v>0.875042687170208</v>
      </c>
      <c r="AZ24" s="20">
        <v>9.82264070818201</v>
      </c>
      <c r="BA24" s="20">
        <v>0.258993059862405</v>
      </c>
      <c r="BB24" s="20">
        <v>209.309946152382</v>
      </c>
      <c r="BC24" s="20">
        <v>5.864263</v>
      </c>
      <c r="BD24" s="20">
        <v>1593.358607</v>
      </c>
      <c r="BE24" s="20">
        <v>1590.86181306839</v>
      </c>
      <c r="BF24" s="20">
        <v>1154.53131270409</v>
      </c>
      <c r="BG24" s="20">
        <f t="shared" si="16"/>
        <v>1192.901014</v>
      </c>
      <c r="BH24" s="20">
        <f t="shared" si="17"/>
        <v>156.322802</v>
      </c>
      <c r="BI24" s="20">
        <f t="shared" si="18"/>
        <v>157.1443842</v>
      </c>
      <c r="BJ24" s="20">
        <f t="shared" si="19"/>
        <v>216.5337546</v>
      </c>
    </row>
    <row r="25">
      <c r="I25" s="9"/>
      <c r="J25" s="14">
        <v>8000.0</v>
      </c>
      <c r="K25" s="35">
        <v>8.38448596000671</v>
      </c>
      <c r="L25" s="36">
        <v>234.404068946838</v>
      </c>
      <c r="M25" s="36">
        <v>1352.14817690849</v>
      </c>
      <c r="N25" s="38">
        <f t="shared" si="4"/>
        <v>30718080000000</v>
      </c>
      <c r="O25" s="39">
        <f t="shared" si="5"/>
        <v>131.0475545</v>
      </c>
      <c r="P25" s="39">
        <f t="shared" si="6"/>
        <v>22.71798352</v>
      </c>
      <c r="Q25" s="9"/>
      <c r="R25" s="9"/>
      <c r="S25" s="43"/>
      <c r="T25" s="43"/>
      <c r="U25" s="43"/>
      <c r="V25" s="43"/>
      <c r="W25" s="43"/>
      <c r="X25" s="33"/>
      <c r="Y25" s="33"/>
      <c r="Z25" s="33"/>
      <c r="AB25" s="20">
        <v>8.0</v>
      </c>
      <c r="AC25" s="20">
        <v>6.0</v>
      </c>
      <c r="AD25" s="17">
        <v>5.0</v>
      </c>
      <c r="AE25" s="28">
        <f t="shared" si="10"/>
        <v>245744640000000</v>
      </c>
      <c r="AF25" s="20">
        <v>227.304382359143</v>
      </c>
      <c r="AG25" s="20">
        <v>3.77071402501315</v>
      </c>
      <c r="AH25" s="20">
        <v>24.7599640479311</v>
      </c>
      <c r="AI25" s="20">
        <v>1.66856470098719</v>
      </c>
      <c r="AJ25" s="20">
        <v>200.715608882252</v>
      </c>
      <c r="AK25" s="20">
        <v>292.700696</v>
      </c>
      <c r="AL25" s="20">
        <v>8583.30989800001</v>
      </c>
      <c r="AM25" s="20">
        <v>8515.74908328056</v>
      </c>
      <c r="AN25" s="20">
        <v>6995.73079442978</v>
      </c>
      <c r="AO25" s="20">
        <f t="shared" si="11"/>
        <v>1214.248306</v>
      </c>
      <c r="AP25" s="20">
        <f t="shared" si="12"/>
        <v>27.68638426</v>
      </c>
      <c r="AQ25" s="20">
        <f t="shared" si="13"/>
        <v>28.85766567</v>
      </c>
      <c r="AR25" s="20">
        <f t="shared" si="14"/>
        <v>35.12780111</v>
      </c>
      <c r="AT25" s="20">
        <v>8.0</v>
      </c>
      <c r="AU25" s="20">
        <v>1.0</v>
      </c>
      <c r="AV25" s="20">
        <v>1.0</v>
      </c>
      <c r="AW25" s="28">
        <f t="shared" si="15"/>
        <v>249995000000000</v>
      </c>
      <c r="AX25" s="20">
        <v>216.338789565954</v>
      </c>
      <c r="AY25" s="20">
        <v>0.788636991288513</v>
      </c>
      <c r="AZ25" s="20">
        <v>3.71703024441376</v>
      </c>
      <c r="BA25" s="20">
        <v>0.256617069710046</v>
      </c>
      <c r="BB25" s="20">
        <v>212.173010928091</v>
      </c>
      <c r="BC25" s="20">
        <v>5.083175</v>
      </c>
      <c r="BD25" s="20">
        <v>1595.273599</v>
      </c>
      <c r="BE25" s="20">
        <v>1592.89568185806</v>
      </c>
      <c r="BF25" s="20">
        <v>1158.79068398476</v>
      </c>
      <c r="BG25" s="20">
        <f t="shared" si="16"/>
        <v>1176.836783</v>
      </c>
      <c r="BH25" s="20">
        <f t="shared" si="17"/>
        <v>156.2120423</v>
      </c>
      <c r="BI25" s="20">
        <f t="shared" si="18"/>
        <v>156.9437364</v>
      </c>
      <c r="BJ25" s="20">
        <f t="shared" si="19"/>
        <v>215.7378407</v>
      </c>
    </row>
    <row r="26">
      <c r="I26" s="9"/>
      <c r="J26" s="14">
        <v>8000.0</v>
      </c>
      <c r="K26" s="35">
        <v>8.10542345046997</v>
      </c>
      <c r="L26" s="36">
        <v>230.102468967438</v>
      </c>
      <c r="M26" s="36">
        <v>1334.51465702057</v>
      </c>
      <c r="N26" s="38">
        <f t="shared" si="4"/>
        <v>30718080000000</v>
      </c>
      <c r="O26" s="39">
        <f t="shared" si="5"/>
        <v>133.4973942</v>
      </c>
      <c r="P26" s="39">
        <f t="shared" si="6"/>
        <v>23.01816607</v>
      </c>
      <c r="Q26" s="9"/>
      <c r="R26" s="9"/>
      <c r="S26" s="43"/>
      <c r="T26" s="43"/>
      <c r="U26" s="43"/>
      <c r="V26" s="43"/>
      <c r="W26" s="43"/>
      <c r="X26" s="33"/>
      <c r="Y26" s="33"/>
      <c r="Z26" s="33"/>
      <c r="AB26" s="20">
        <v>8.0</v>
      </c>
      <c r="AC26" s="20">
        <v>6.0</v>
      </c>
      <c r="AD26" s="17">
        <v>5.0</v>
      </c>
      <c r="AE26" s="28">
        <f t="shared" si="10"/>
        <v>245744640000000</v>
      </c>
      <c r="AF26" s="20">
        <v>230.682192710694</v>
      </c>
      <c r="AG26" s="20">
        <v>4.02807734999806</v>
      </c>
      <c r="AH26" s="20">
        <v>24.985930592753</v>
      </c>
      <c r="AI26" s="20">
        <v>1.4708451423794</v>
      </c>
      <c r="AJ26" s="20">
        <v>204.057008025702</v>
      </c>
      <c r="AK26" s="20">
        <v>290.670569</v>
      </c>
      <c r="AL26" s="20">
        <v>8645.694719</v>
      </c>
      <c r="AM26" s="20">
        <v>8578.473985672</v>
      </c>
      <c r="AN26" s="20">
        <v>7081.4856197834</v>
      </c>
      <c r="AO26" s="20">
        <f t="shared" si="11"/>
        <v>1195.675604</v>
      </c>
      <c r="AP26" s="20">
        <f t="shared" si="12"/>
        <v>27.49939512</v>
      </c>
      <c r="AQ26" s="20">
        <f t="shared" si="13"/>
        <v>28.64666145</v>
      </c>
      <c r="AR26" s="20">
        <f t="shared" si="14"/>
        <v>34.70241319</v>
      </c>
      <c r="AT26" s="20">
        <v>8.0</v>
      </c>
      <c r="AU26" s="20">
        <v>1.0</v>
      </c>
      <c r="AV26" s="20">
        <v>1.0</v>
      </c>
      <c r="AW26" s="28">
        <f t="shared" si="15"/>
        <v>249995000000000</v>
      </c>
      <c r="AX26" s="20">
        <v>220.199802275747</v>
      </c>
      <c r="AY26" s="20">
        <v>0.869281087070704</v>
      </c>
      <c r="AZ26" s="20">
        <v>3.7981117144227</v>
      </c>
      <c r="BA26" s="20">
        <v>0.258709797635674</v>
      </c>
      <c r="BB26" s="20">
        <v>215.981410617009</v>
      </c>
      <c r="BC26" s="20">
        <v>5.309533</v>
      </c>
      <c r="BD26" s="20">
        <v>1592.941862</v>
      </c>
      <c r="BE26" s="20">
        <v>1590.53098368645</v>
      </c>
      <c r="BF26" s="20">
        <v>1156.85295033455</v>
      </c>
      <c r="BG26" s="20">
        <f t="shared" si="16"/>
        <v>1156.09906</v>
      </c>
      <c r="BH26" s="20">
        <f t="shared" si="17"/>
        <v>156.4178206</v>
      </c>
      <c r="BI26" s="20">
        <f t="shared" si="18"/>
        <v>157.1770702</v>
      </c>
      <c r="BJ26" s="20">
        <f t="shared" si="19"/>
        <v>216.0992025</v>
      </c>
    </row>
    <row r="27">
      <c r="I27" s="9"/>
      <c r="J27" s="17">
        <v>9000.0</v>
      </c>
      <c r="K27" s="19">
        <v>8.31996250152588</v>
      </c>
      <c r="L27" s="21">
        <v>324.033349990845</v>
      </c>
      <c r="M27" s="21">
        <v>1890.85714793205</v>
      </c>
      <c r="N27" s="23">
        <f t="shared" si="4"/>
        <v>43737570000000</v>
      </c>
      <c r="O27" s="25">
        <f t="shared" si="5"/>
        <v>134.9786064</v>
      </c>
      <c r="P27" s="25">
        <f t="shared" si="6"/>
        <v>23.13108108</v>
      </c>
      <c r="Q27" s="9"/>
      <c r="R27" s="9"/>
      <c r="S27" s="43"/>
      <c r="T27" s="43"/>
      <c r="U27" s="43"/>
      <c r="V27" s="43"/>
      <c r="W27" s="43"/>
      <c r="X27" s="33"/>
      <c r="Y27" s="33"/>
      <c r="Z27" s="33"/>
      <c r="AB27" s="20">
        <v>8.0</v>
      </c>
      <c r="AC27" s="20">
        <v>6.0</v>
      </c>
      <c r="AD27" s="17">
        <v>5.0</v>
      </c>
      <c r="AE27" s="28">
        <f t="shared" si="10"/>
        <v>245744640000000</v>
      </c>
      <c r="AF27" s="20">
        <v>236.210352129303</v>
      </c>
      <c r="AG27" s="20">
        <v>3.95949563896284</v>
      </c>
      <c r="AH27" s="20">
        <v>24.9486571052112</v>
      </c>
      <c r="AI27" s="20">
        <v>1.56364801991731</v>
      </c>
      <c r="AJ27" s="20">
        <v>209.522886744235</v>
      </c>
      <c r="AK27" s="20">
        <v>278.254642</v>
      </c>
      <c r="AL27" s="20">
        <v>8593.40457400001</v>
      </c>
      <c r="AM27" s="20">
        <v>8521.51816678047</v>
      </c>
      <c r="AN27" s="20">
        <v>6985.39705348015</v>
      </c>
      <c r="AO27" s="20">
        <f t="shared" si="11"/>
        <v>1164.189086</v>
      </c>
      <c r="AP27" s="20">
        <f t="shared" si="12"/>
        <v>27.6999639</v>
      </c>
      <c r="AQ27" s="20">
        <f t="shared" si="13"/>
        <v>28.83812898</v>
      </c>
      <c r="AR27" s="20">
        <f t="shared" si="14"/>
        <v>35.17976689</v>
      </c>
      <c r="AT27" s="20">
        <v>8.0</v>
      </c>
      <c r="AU27" s="20">
        <v>1.0</v>
      </c>
      <c r="AV27" s="20">
        <v>1.0</v>
      </c>
      <c r="AW27" s="28">
        <f t="shared" si="15"/>
        <v>249995000000000</v>
      </c>
      <c r="AX27" s="20">
        <v>221.022085128818</v>
      </c>
      <c r="AY27" s="20">
        <v>0.823915613815188</v>
      </c>
      <c r="AZ27" s="20">
        <v>5.80460837390274</v>
      </c>
      <c r="BA27" s="20">
        <v>0.260606509167701</v>
      </c>
      <c r="BB27" s="20">
        <v>214.788102056831</v>
      </c>
      <c r="BC27" s="20">
        <v>5.840701</v>
      </c>
      <c r="BD27" s="20">
        <v>1591.685698</v>
      </c>
      <c r="BE27" s="20">
        <v>1589.08927154541</v>
      </c>
      <c r="BF27" s="20">
        <v>1154.63863253593</v>
      </c>
      <c r="BG27" s="20">
        <f t="shared" si="16"/>
        <v>1162.504075</v>
      </c>
      <c r="BH27" s="20">
        <f t="shared" si="17"/>
        <v>156.4888068</v>
      </c>
      <c r="BI27" s="20">
        <f t="shared" si="18"/>
        <v>157.3196701</v>
      </c>
      <c r="BJ27" s="20">
        <f t="shared" si="19"/>
        <v>216.5136286</v>
      </c>
    </row>
    <row r="28">
      <c r="I28" s="9"/>
      <c r="J28" s="17">
        <v>9000.0</v>
      </c>
      <c r="K28" s="19">
        <v>8.42177057266235</v>
      </c>
      <c r="L28" s="21">
        <v>316.874124765396</v>
      </c>
      <c r="M28" s="21">
        <v>1863.03638267517</v>
      </c>
      <c r="N28" s="23">
        <f t="shared" si="4"/>
        <v>43737570000000</v>
      </c>
      <c r="O28" s="25">
        <f t="shared" si="5"/>
        <v>138.0282156</v>
      </c>
      <c r="P28" s="25">
        <f t="shared" si="6"/>
        <v>23.47649805</v>
      </c>
      <c r="Q28" s="9"/>
      <c r="R28" s="9"/>
      <c r="S28" s="43"/>
      <c r="T28" s="43"/>
      <c r="U28" s="43"/>
      <c r="V28" s="43"/>
      <c r="W28" s="43"/>
      <c r="X28" s="33"/>
      <c r="Y28" s="33"/>
      <c r="Z28" s="33"/>
      <c r="AB28" s="12">
        <v>13.0</v>
      </c>
      <c r="AC28" s="12">
        <v>6.0</v>
      </c>
      <c r="AD28" s="14">
        <v>5.0</v>
      </c>
      <c r="AE28" s="16">
        <f t="shared" si="10"/>
        <v>399335040000000</v>
      </c>
      <c r="AF28" s="12">
        <v>243.584406991024</v>
      </c>
      <c r="AG28" s="12">
        <v>6.22153787314892</v>
      </c>
      <c r="AH28" s="12">
        <v>23.8366695870645</v>
      </c>
      <c r="AI28" s="12">
        <v>2.47798658115789</v>
      </c>
      <c r="AJ28" s="12">
        <v>217.003521336243</v>
      </c>
      <c r="AK28" s="12">
        <v>332.801251</v>
      </c>
      <c r="AL28" s="12">
        <v>12674.291972</v>
      </c>
      <c r="AM28" s="12">
        <v>12564.3035497665</v>
      </c>
      <c r="AN28" s="12">
        <v>10144.3431272507</v>
      </c>
      <c r="AO28" s="12">
        <f t="shared" si="11"/>
        <v>1819.447314</v>
      </c>
      <c r="AP28" s="12">
        <f t="shared" si="12"/>
        <v>30.70132836</v>
      </c>
      <c r="AQ28" s="12">
        <f t="shared" si="13"/>
        <v>31.78330087</v>
      </c>
      <c r="AR28" s="12">
        <f t="shared" si="14"/>
        <v>39.36529305</v>
      </c>
      <c r="AT28" s="12">
        <v>13.0</v>
      </c>
      <c r="AU28" s="12">
        <v>1.0</v>
      </c>
      <c r="AV28" s="12">
        <v>1.0</v>
      </c>
      <c r="AW28" s="16">
        <f t="shared" si="15"/>
        <v>406241875000000</v>
      </c>
      <c r="AX28" s="12">
        <v>222.386761194095</v>
      </c>
      <c r="AY28" s="12">
        <v>1.32919934485108</v>
      </c>
      <c r="AZ28" s="12">
        <v>6.85811178386211</v>
      </c>
      <c r="BA28" s="12">
        <v>0.264344482216984</v>
      </c>
      <c r="BB28" s="12">
        <v>214.994409542065</v>
      </c>
      <c r="BC28" s="12">
        <v>9.412483</v>
      </c>
      <c r="BD28" s="12">
        <v>2601.913713</v>
      </c>
      <c r="BE28" s="12">
        <v>2598.23606967926</v>
      </c>
      <c r="BF28" s="12">
        <v>1887.27818632126</v>
      </c>
      <c r="BG28" s="12">
        <f t="shared" si="16"/>
        <v>1887.225803</v>
      </c>
      <c r="BH28" s="12">
        <f t="shared" si="17"/>
        <v>155.56918</v>
      </c>
      <c r="BI28" s="12">
        <f t="shared" si="18"/>
        <v>156.3529503</v>
      </c>
      <c r="BJ28" s="12">
        <f t="shared" si="19"/>
        <v>215.2527793</v>
      </c>
    </row>
    <row r="29">
      <c r="I29" s="9"/>
      <c r="J29" s="17">
        <v>9000.0</v>
      </c>
      <c r="K29" s="19">
        <v>8.45498037338257</v>
      </c>
      <c r="L29" s="21">
        <v>319.267504930496</v>
      </c>
      <c r="M29" s="21">
        <v>1878.63501191139</v>
      </c>
      <c r="N29" s="23">
        <f t="shared" si="4"/>
        <v>43737570000000</v>
      </c>
      <c r="O29" s="25">
        <f t="shared" si="5"/>
        <v>136.9934908</v>
      </c>
      <c r="P29" s="25">
        <f t="shared" si="6"/>
        <v>23.28156865</v>
      </c>
      <c r="Q29" s="9"/>
      <c r="R29" s="9"/>
      <c r="S29" s="43"/>
      <c r="T29" s="43"/>
      <c r="U29" s="43"/>
      <c r="V29" s="43"/>
      <c r="W29" s="43"/>
      <c r="X29" s="33"/>
      <c r="Y29" s="33"/>
      <c r="Z29" s="33"/>
      <c r="AB29" s="12">
        <v>13.0</v>
      </c>
      <c r="AC29" s="12">
        <v>6.0</v>
      </c>
      <c r="AD29" s="14">
        <v>5.0</v>
      </c>
      <c r="AE29" s="16">
        <f t="shared" si="10"/>
        <v>399335040000000</v>
      </c>
      <c r="AF29" s="12">
        <v>237.583933048416</v>
      </c>
      <c r="AG29" s="12">
        <v>6.50630382401869</v>
      </c>
      <c r="AH29" s="12">
        <v>30.1320607652888</v>
      </c>
      <c r="AI29" s="12">
        <v>2.46994364960119</v>
      </c>
      <c r="AJ29" s="12">
        <v>204.720511657186</v>
      </c>
      <c r="AK29" s="12">
        <v>350.964868</v>
      </c>
      <c r="AL29" s="12">
        <v>14200.830627</v>
      </c>
      <c r="AM29" s="12">
        <v>14085.640614748</v>
      </c>
      <c r="AN29" s="12">
        <v>11624.2148594856</v>
      </c>
      <c r="AO29" s="12">
        <f t="shared" si="11"/>
        <v>1927.381449</v>
      </c>
      <c r="AP29" s="12">
        <f t="shared" si="12"/>
        <v>27.44232079</v>
      </c>
      <c r="AQ29" s="12">
        <f t="shared" si="13"/>
        <v>28.35050609</v>
      </c>
      <c r="AR29" s="12">
        <f t="shared" si="14"/>
        <v>34.35372151</v>
      </c>
      <c r="AT29" s="12">
        <v>13.0</v>
      </c>
      <c r="AU29" s="12">
        <v>1.0</v>
      </c>
      <c r="AV29" s="12">
        <v>1.0</v>
      </c>
      <c r="AW29" s="16">
        <f t="shared" si="15"/>
        <v>406241875000000</v>
      </c>
      <c r="AX29" s="12">
        <v>224.06331550004</v>
      </c>
      <c r="AY29" s="12">
        <v>1.28916946332902</v>
      </c>
      <c r="AZ29" s="12">
        <v>4.71630612993613</v>
      </c>
      <c r="BA29" s="12">
        <v>0.258265690412372</v>
      </c>
      <c r="BB29" s="12">
        <v>218.824109481182</v>
      </c>
      <c r="BC29" s="12">
        <v>9.479984</v>
      </c>
      <c r="BD29" s="12">
        <v>2615.242296</v>
      </c>
      <c r="BE29" s="12">
        <v>2611.11321043968</v>
      </c>
      <c r="BF29" s="12">
        <v>1901.77273607254</v>
      </c>
      <c r="BG29" s="12">
        <f t="shared" si="16"/>
        <v>1854.288254</v>
      </c>
      <c r="BH29" s="12">
        <f t="shared" si="17"/>
        <v>154.7751844</v>
      </c>
      <c r="BI29" s="12">
        <f t="shared" si="18"/>
        <v>155.5818696</v>
      </c>
      <c r="BJ29" s="12">
        <f t="shared" si="19"/>
        <v>213.6122089</v>
      </c>
    </row>
    <row r="30">
      <c r="I30" s="9"/>
      <c r="J30" s="14">
        <v>10000.0</v>
      </c>
      <c r="K30" s="35">
        <v>8.48799991607666</v>
      </c>
      <c r="L30" s="36">
        <v>443.217694997788</v>
      </c>
      <c r="M30" s="36">
        <v>2613.74686789513</v>
      </c>
      <c r="N30" s="38">
        <f t="shared" si="4"/>
        <v>59997000000000</v>
      </c>
      <c r="O30" s="39">
        <f t="shared" si="5"/>
        <v>135.3668878</v>
      </c>
      <c r="P30" s="39">
        <f t="shared" si="6"/>
        <v>22.9544034</v>
      </c>
      <c r="Q30" s="9"/>
      <c r="R30" s="9"/>
      <c r="S30" s="43"/>
      <c r="T30" s="43"/>
      <c r="U30" s="43"/>
      <c r="V30" s="43"/>
      <c r="W30" s="43"/>
      <c r="X30" s="33"/>
      <c r="Y30" s="33"/>
      <c r="Z30" s="33"/>
      <c r="AB30" s="12">
        <v>13.0</v>
      </c>
      <c r="AC30" s="12">
        <v>6.0</v>
      </c>
      <c r="AD30" s="14">
        <v>5.0</v>
      </c>
      <c r="AE30" s="16">
        <f t="shared" si="10"/>
        <v>399335040000000</v>
      </c>
      <c r="AF30" s="12">
        <v>238.066399043892</v>
      </c>
      <c r="AG30" s="12">
        <v>6.88606651127338</v>
      </c>
      <c r="AH30" s="12">
        <v>26.4549331241287</v>
      </c>
      <c r="AI30" s="12">
        <v>2.37878588400781</v>
      </c>
      <c r="AJ30" s="12">
        <v>208.945165885147</v>
      </c>
      <c r="AK30" s="12">
        <v>396.509212</v>
      </c>
      <c r="AL30" s="12">
        <v>14217.691902</v>
      </c>
      <c r="AM30" s="12">
        <v>14100.979395628</v>
      </c>
      <c r="AN30" s="12">
        <v>11601.3506066799</v>
      </c>
      <c r="AO30" s="12">
        <f t="shared" si="11"/>
        <v>1889.681868</v>
      </c>
      <c r="AP30" s="12">
        <f t="shared" si="12"/>
        <v>27.32513648</v>
      </c>
      <c r="AQ30" s="12">
        <f t="shared" si="13"/>
        <v>28.31966694</v>
      </c>
      <c r="AR30" s="12">
        <f t="shared" si="14"/>
        <v>34.42142674</v>
      </c>
      <c r="AT30" s="12">
        <v>13.0</v>
      </c>
      <c r="AU30" s="12">
        <v>1.0</v>
      </c>
      <c r="AV30" s="12">
        <v>1.0</v>
      </c>
      <c r="AW30" s="16">
        <f t="shared" si="15"/>
        <v>406241875000000</v>
      </c>
      <c r="AX30" s="12">
        <v>225.314285053872</v>
      </c>
      <c r="AY30" s="12">
        <v>1.3176779486239</v>
      </c>
      <c r="AZ30" s="12">
        <v>4.84793948102742</v>
      </c>
      <c r="BA30" s="12">
        <v>0.26257445383817</v>
      </c>
      <c r="BB30" s="12">
        <v>219.919231771957</v>
      </c>
      <c r="BC30" s="12">
        <v>9.973565</v>
      </c>
      <c r="BD30" s="12">
        <v>2624.773985</v>
      </c>
      <c r="BE30" s="12">
        <v>2620.82929730415</v>
      </c>
      <c r="BF30" s="12">
        <v>1908.3927283287</v>
      </c>
      <c r="BG30" s="12">
        <f t="shared" si="16"/>
        <v>1845.02926</v>
      </c>
      <c r="BH30" s="12">
        <f t="shared" si="17"/>
        <v>154.1862616</v>
      </c>
      <c r="BI30" s="12">
        <f t="shared" si="18"/>
        <v>155.0050877</v>
      </c>
      <c r="BJ30" s="12">
        <f t="shared" si="19"/>
        <v>212.871213</v>
      </c>
    </row>
    <row r="31">
      <c r="I31" s="9"/>
      <c r="J31" s="14">
        <v>10000.0</v>
      </c>
      <c r="K31" s="35">
        <v>8.58527636528015</v>
      </c>
      <c r="L31" s="36">
        <v>437.832884550095</v>
      </c>
      <c r="M31" s="36">
        <v>2582.69512009621</v>
      </c>
      <c r="N31" s="38">
        <f t="shared" si="4"/>
        <v>59997000000000</v>
      </c>
      <c r="O31" s="39">
        <f t="shared" si="5"/>
        <v>137.0317354</v>
      </c>
      <c r="P31" s="39">
        <f t="shared" si="6"/>
        <v>23.23038423</v>
      </c>
      <c r="Q31" s="9"/>
      <c r="R31" s="9"/>
      <c r="S31" s="43"/>
      <c r="T31" s="43"/>
      <c r="U31" s="43"/>
      <c r="V31" s="43"/>
      <c r="W31" s="43"/>
      <c r="X31" s="33"/>
      <c r="Y31" s="33"/>
      <c r="Z31" s="33"/>
      <c r="AB31" s="12">
        <v>13.0</v>
      </c>
      <c r="AC31" s="12">
        <v>6.0</v>
      </c>
      <c r="AD31" s="14">
        <v>5.0</v>
      </c>
      <c r="AE31" s="16">
        <f t="shared" si="10"/>
        <v>399335040000000</v>
      </c>
      <c r="AF31" s="12">
        <v>232.534039429855</v>
      </c>
      <c r="AG31" s="12">
        <v>6.51545288413763</v>
      </c>
      <c r="AH31" s="12">
        <v>24.101006380748</v>
      </c>
      <c r="AI31" s="12">
        <v>2.47337614605203</v>
      </c>
      <c r="AJ31" s="12">
        <v>205.668357864022</v>
      </c>
      <c r="AK31" s="12">
        <v>365.565625</v>
      </c>
      <c r="AL31" s="12">
        <v>14195.576503</v>
      </c>
      <c r="AM31" s="12">
        <v>14083.8348052502</v>
      </c>
      <c r="AN31" s="12">
        <v>11624.3598487377</v>
      </c>
      <c r="AO31" s="12">
        <f t="shared" si="11"/>
        <v>1918.572659</v>
      </c>
      <c r="AP31" s="12">
        <f t="shared" si="12"/>
        <v>27.42470587</v>
      </c>
      <c r="AQ31" s="12">
        <f t="shared" si="13"/>
        <v>28.35414115</v>
      </c>
      <c r="AR31" s="12">
        <f t="shared" si="14"/>
        <v>34.35329302</v>
      </c>
      <c r="AT31" s="12">
        <v>13.0</v>
      </c>
      <c r="AU31" s="12">
        <v>1.0</v>
      </c>
      <c r="AV31" s="12">
        <v>1.0</v>
      </c>
      <c r="AW31" s="16">
        <f t="shared" si="15"/>
        <v>406241875000000</v>
      </c>
      <c r="AX31" s="12">
        <v>226.107030267827</v>
      </c>
      <c r="AY31" s="12">
        <v>1.32801280869171</v>
      </c>
      <c r="AZ31" s="12">
        <v>6.84081564284861</v>
      </c>
      <c r="BA31" s="12">
        <v>0.258744607213885</v>
      </c>
      <c r="BB31" s="12">
        <v>218.738902794197</v>
      </c>
      <c r="BC31" s="12">
        <v>10.651076</v>
      </c>
      <c r="BD31" s="12">
        <v>2609.442016</v>
      </c>
      <c r="BE31" s="12">
        <v>2605.37272047996</v>
      </c>
      <c r="BF31" s="12">
        <v>1893.00487613678</v>
      </c>
      <c r="BG31" s="12">
        <f t="shared" si="16"/>
        <v>1855.005658</v>
      </c>
      <c r="BH31" s="12">
        <f t="shared" si="17"/>
        <v>155.0486417</v>
      </c>
      <c r="BI31" s="12">
        <f t="shared" si="18"/>
        <v>155.9246674</v>
      </c>
      <c r="BJ31" s="12">
        <f t="shared" si="19"/>
        <v>214.6015999</v>
      </c>
    </row>
    <row r="32">
      <c r="I32" s="9"/>
      <c r="J32" s="14">
        <v>10000.0</v>
      </c>
      <c r="K32" s="35">
        <v>8.41895890235901</v>
      </c>
      <c r="L32" s="36">
        <v>434.097683191299</v>
      </c>
      <c r="M32" s="36">
        <v>2552.44533348083</v>
      </c>
      <c r="N32" s="38">
        <f t="shared" si="4"/>
        <v>59997000000000</v>
      </c>
      <c r="O32" s="39">
        <f t="shared" si="5"/>
        <v>138.2108275</v>
      </c>
      <c r="P32" s="39">
        <f t="shared" si="6"/>
        <v>23.50569441</v>
      </c>
      <c r="Q32" s="9"/>
      <c r="R32" s="9"/>
      <c r="S32" s="43"/>
      <c r="T32" s="43"/>
      <c r="U32" s="43"/>
      <c r="V32" s="43"/>
      <c r="W32" s="43"/>
      <c r="X32" s="33"/>
      <c r="Y32" s="33"/>
      <c r="Z32" s="33"/>
      <c r="AB32" s="12">
        <v>13.0</v>
      </c>
      <c r="AC32" s="12">
        <v>6.0</v>
      </c>
      <c r="AD32" s="14">
        <v>5.0</v>
      </c>
      <c r="AE32" s="16">
        <f t="shared" si="10"/>
        <v>399335040000000</v>
      </c>
      <c r="AF32" s="12">
        <v>236.004079176113</v>
      </c>
      <c r="AG32" s="12">
        <v>6.62450929684565</v>
      </c>
      <c r="AH32" s="12">
        <v>22.2922720359638</v>
      </c>
      <c r="AI32" s="12">
        <v>2.47306769574061</v>
      </c>
      <c r="AJ32" s="12">
        <v>210.978126537055</v>
      </c>
      <c r="AK32" s="12">
        <v>398.592442</v>
      </c>
      <c r="AL32" s="12">
        <v>14140.805626</v>
      </c>
      <c r="AM32" s="12">
        <v>14023.0425209999</v>
      </c>
      <c r="AN32" s="12">
        <v>11510.0470952988</v>
      </c>
      <c r="AO32" s="12">
        <f t="shared" si="11"/>
        <v>1870.849406</v>
      </c>
      <c r="AP32" s="12">
        <f t="shared" si="12"/>
        <v>27.46572025</v>
      </c>
      <c r="AQ32" s="12">
        <f t="shared" si="13"/>
        <v>28.47706119</v>
      </c>
      <c r="AR32" s="12">
        <f t="shared" si="14"/>
        <v>34.6944749</v>
      </c>
      <c r="AT32" s="12">
        <v>13.0</v>
      </c>
      <c r="AU32" s="12">
        <v>1.0</v>
      </c>
      <c r="AV32" s="12">
        <v>1.0</v>
      </c>
      <c r="AW32" s="16">
        <f t="shared" si="15"/>
        <v>406241875000000</v>
      </c>
      <c r="AX32" s="12">
        <v>222.41069999896</v>
      </c>
      <c r="AY32" s="12">
        <v>1.52865807106718</v>
      </c>
      <c r="AZ32" s="12">
        <v>7.04496001126245</v>
      </c>
      <c r="BA32" s="12">
        <v>0.269323172047734</v>
      </c>
      <c r="BB32" s="12">
        <v>214.8306045481</v>
      </c>
      <c r="BC32" s="12">
        <v>11.115954</v>
      </c>
      <c r="BD32" s="12">
        <v>2595.228669</v>
      </c>
      <c r="BE32" s="12">
        <v>2590.50514578819</v>
      </c>
      <c r="BF32" s="12">
        <v>1880.46625351906</v>
      </c>
      <c r="BG32" s="12">
        <f t="shared" si="16"/>
        <v>1888.6193</v>
      </c>
      <c r="BH32" s="12">
        <f t="shared" si="17"/>
        <v>155.8665233</v>
      </c>
      <c r="BI32" s="12">
        <f t="shared" si="18"/>
        <v>156.8195592</v>
      </c>
      <c r="BJ32" s="12">
        <f t="shared" si="19"/>
        <v>216.0325261</v>
      </c>
    </row>
    <row r="33">
      <c r="AB33" s="20">
        <v>21.0</v>
      </c>
      <c r="AC33" s="20">
        <v>6.0</v>
      </c>
      <c r="AD33" s="17">
        <v>5.0</v>
      </c>
      <c r="AE33" s="28">
        <f t="shared" si="10"/>
        <v>645079680000000</v>
      </c>
      <c r="AF33" s="20">
        <v>256.166013366077</v>
      </c>
      <c r="AG33" s="20">
        <v>10.2859119800851</v>
      </c>
      <c r="AH33" s="20">
        <v>38.777624999173</v>
      </c>
      <c r="AI33" s="20">
        <v>4.38360740384087</v>
      </c>
      <c r="AJ33" s="20">
        <v>212.615667435341</v>
      </c>
      <c r="AK33" s="20">
        <v>666.224427</v>
      </c>
      <c r="AL33" s="20">
        <v>21125.781202</v>
      </c>
      <c r="AM33" s="20">
        <v>20930.1499423981</v>
      </c>
      <c r="AN33" s="20">
        <v>16906.262355566</v>
      </c>
      <c r="AO33" s="20">
        <f t="shared" si="11"/>
        <v>2972.727353</v>
      </c>
      <c r="AP33" s="20">
        <f t="shared" si="12"/>
        <v>29.60166636</v>
      </c>
      <c r="AQ33" s="20">
        <f t="shared" si="13"/>
        <v>30.82059525</v>
      </c>
      <c r="AR33" s="20">
        <f t="shared" si="14"/>
        <v>38.15625633</v>
      </c>
      <c r="AT33" s="20">
        <v>21.0</v>
      </c>
      <c r="AU33" s="20">
        <v>1.0</v>
      </c>
      <c r="AV33" s="20">
        <v>1.0</v>
      </c>
      <c r="AW33" s="28">
        <f t="shared" si="15"/>
        <v>656236875000000</v>
      </c>
      <c r="AX33" s="20">
        <v>225.162590058055</v>
      </c>
      <c r="AY33" s="20">
        <v>2.02707456005737</v>
      </c>
      <c r="AZ33" s="20">
        <v>6.35444532101974</v>
      </c>
      <c r="BA33" s="20">
        <v>0.370080444961786</v>
      </c>
      <c r="BB33" s="20">
        <v>218.043099377304</v>
      </c>
      <c r="BC33" s="20">
        <v>15.833474</v>
      </c>
      <c r="BD33" s="20">
        <v>4211.675956</v>
      </c>
      <c r="BE33" s="20">
        <v>4205.46531653404</v>
      </c>
      <c r="BF33" s="20">
        <v>3060.54050445557</v>
      </c>
      <c r="BG33" s="20">
        <f t="shared" si="16"/>
        <v>3004.566279</v>
      </c>
      <c r="BH33" s="20">
        <f t="shared" si="17"/>
        <v>155.2301387</v>
      </c>
      <c r="BI33" s="20">
        <f t="shared" si="18"/>
        <v>156.0438205</v>
      </c>
      <c r="BJ33" s="20">
        <f t="shared" si="19"/>
        <v>214.4186212</v>
      </c>
    </row>
    <row r="34">
      <c r="J34" s="1" t="s">
        <v>58</v>
      </c>
      <c r="AB34" s="20">
        <v>21.0</v>
      </c>
      <c r="AC34" s="20">
        <v>6.0</v>
      </c>
      <c r="AD34" s="17">
        <v>5.0</v>
      </c>
      <c r="AE34" s="28">
        <f t="shared" si="10"/>
        <v>645079680000000</v>
      </c>
      <c r="AF34" s="20">
        <v>236.471951020882</v>
      </c>
      <c r="AG34" s="20">
        <v>10.2961056795903</v>
      </c>
      <c r="AH34" s="20">
        <v>24.8366870540194</v>
      </c>
      <c r="AI34" s="20">
        <v>3.47708291281015</v>
      </c>
      <c r="AJ34" s="20">
        <v>207.728540996555</v>
      </c>
      <c r="AK34" s="20">
        <v>624.673293999999</v>
      </c>
      <c r="AL34" s="20">
        <v>22732.655874</v>
      </c>
      <c r="AM34" s="20">
        <v>22552.5084323883</v>
      </c>
      <c r="AN34" s="20">
        <v>18564.2442483902</v>
      </c>
      <c r="AO34" s="20">
        <f t="shared" si="11"/>
        <v>3054.273215</v>
      </c>
      <c r="AP34" s="20">
        <f t="shared" si="12"/>
        <v>27.61786998</v>
      </c>
      <c r="AQ34" s="20">
        <f t="shared" si="13"/>
        <v>28.60345588</v>
      </c>
      <c r="AR34" s="20">
        <f t="shared" si="14"/>
        <v>34.74850209</v>
      </c>
      <c r="AT34" s="20">
        <v>21.0</v>
      </c>
      <c r="AU34" s="20">
        <v>1.0</v>
      </c>
      <c r="AV34" s="20">
        <v>1.0</v>
      </c>
      <c r="AW34" s="28">
        <f t="shared" si="15"/>
        <v>656236875000000</v>
      </c>
      <c r="AX34" s="20">
        <v>224.032366381027</v>
      </c>
      <c r="AY34" s="20">
        <v>2.13742049224675</v>
      </c>
      <c r="AZ34" s="20">
        <v>6.48766694311053</v>
      </c>
      <c r="BA34" s="20">
        <v>0.359021447133273</v>
      </c>
      <c r="BB34" s="20">
        <v>216.778556025121</v>
      </c>
      <c r="BC34" s="20">
        <v>15.469821</v>
      </c>
      <c r="BD34" s="20">
        <v>4192.379632</v>
      </c>
      <c r="BE34" s="20">
        <v>4185.63612961769</v>
      </c>
      <c r="BF34" s="20">
        <v>3039.01265001297</v>
      </c>
      <c r="BG34" s="20">
        <f t="shared" si="16"/>
        <v>3022.216986</v>
      </c>
      <c r="BH34" s="20">
        <f t="shared" si="17"/>
        <v>155.9554072</v>
      </c>
      <c r="BI34" s="20">
        <f t="shared" si="18"/>
        <v>156.7830683</v>
      </c>
      <c r="BJ34" s="20">
        <f t="shared" si="19"/>
        <v>215.9375266</v>
      </c>
    </row>
    <row r="35">
      <c r="I35" s="58"/>
      <c r="J35" s="17">
        <v>9000.0</v>
      </c>
      <c r="K35" s="19">
        <v>5.26709151268005</v>
      </c>
      <c r="L35" s="21">
        <v>327.131360292435</v>
      </c>
      <c r="M35" s="21">
        <v>1625.70214724541</v>
      </c>
      <c r="N35" s="23">
        <f t="shared" ref="N35:N36" si="20">((2*J35*J35*J35) - (J35*J35)) * 30</f>
        <v>43737570000000</v>
      </c>
      <c r="O35" s="25">
        <f t="shared" ref="O35:O36" si="21">(N35/L35)/1000000000</f>
        <v>133.7003275</v>
      </c>
      <c r="P35" s="25">
        <f t="shared" ref="P35:P36" si="22">(N35/M35)/1000000000</f>
        <v>26.90380281</v>
      </c>
      <c r="Q35" s="58"/>
      <c r="R35" s="9"/>
      <c r="S35" s="43"/>
      <c r="T35" s="43"/>
      <c r="U35" s="43"/>
      <c r="V35" s="43"/>
      <c r="W35" s="43"/>
      <c r="X35" s="33"/>
      <c r="Y35" s="33"/>
      <c r="Z35" s="33"/>
      <c r="AB35" s="20">
        <v>21.0</v>
      </c>
      <c r="AC35" s="20">
        <v>6.0</v>
      </c>
      <c r="AD35" s="17">
        <v>5.0</v>
      </c>
      <c r="AE35" s="28">
        <f t="shared" si="10"/>
        <v>645079680000000</v>
      </c>
      <c r="AF35" s="20">
        <v>246.905014753807</v>
      </c>
      <c r="AG35" s="20">
        <v>13.0363531489857</v>
      </c>
      <c r="AH35" s="20">
        <v>23.5072769280523</v>
      </c>
      <c r="AI35" s="20">
        <v>3.37010983284563</v>
      </c>
      <c r="AJ35" s="20">
        <v>219.603488578927</v>
      </c>
      <c r="AK35" s="20">
        <v>683.386160000001</v>
      </c>
      <c r="AL35" s="20">
        <v>22883.367064</v>
      </c>
      <c r="AM35" s="20">
        <v>22688.4139046669</v>
      </c>
      <c r="AN35" s="20">
        <v>18640.6922476292</v>
      </c>
      <c r="AO35" s="20">
        <f t="shared" si="11"/>
        <v>2893.07651</v>
      </c>
      <c r="AP35" s="20">
        <f t="shared" si="12"/>
        <v>27.372446</v>
      </c>
      <c r="AQ35" s="20">
        <f t="shared" si="13"/>
        <v>28.43211882</v>
      </c>
      <c r="AR35" s="20">
        <f t="shared" si="14"/>
        <v>34.60599378</v>
      </c>
      <c r="AT35" s="20">
        <v>21.0</v>
      </c>
      <c r="AU35" s="20">
        <v>1.0</v>
      </c>
      <c r="AV35" s="20">
        <v>1.0</v>
      </c>
      <c r="AW35" s="28">
        <f t="shared" si="15"/>
        <v>656236875000000</v>
      </c>
      <c r="AX35" s="20">
        <v>225.894179105293</v>
      </c>
      <c r="AY35" s="20">
        <v>2.10131827183068</v>
      </c>
      <c r="AZ35" s="20">
        <v>8.54807151481509</v>
      </c>
      <c r="BA35" s="20">
        <v>0.258050253149122</v>
      </c>
      <c r="BB35" s="20">
        <v>216.681344852317</v>
      </c>
      <c r="BC35" s="20">
        <v>14.399691</v>
      </c>
      <c r="BD35" s="20">
        <v>4198.673597</v>
      </c>
      <c r="BE35" s="20">
        <v>4192.29169344902</v>
      </c>
      <c r="BF35" s="20">
        <v>3037.73117470741</v>
      </c>
      <c r="BG35" s="20">
        <f t="shared" si="16"/>
        <v>3024.977896</v>
      </c>
      <c r="BH35" s="20">
        <f t="shared" si="17"/>
        <v>155.7620364</v>
      </c>
      <c r="BI35" s="20">
        <f t="shared" si="18"/>
        <v>156.5341639</v>
      </c>
      <c r="BJ35" s="20">
        <f t="shared" si="19"/>
        <v>216.0286205</v>
      </c>
    </row>
    <row r="36">
      <c r="J36" s="17">
        <v>9000.0</v>
      </c>
      <c r="K36" s="19">
        <v>5.27939438819885</v>
      </c>
      <c r="L36" s="21">
        <v>323.955074310303</v>
      </c>
      <c r="M36" s="21">
        <v>1606.67922329903</v>
      </c>
      <c r="N36" s="23">
        <f t="shared" si="20"/>
        <v>43737570000000</v>
      </c>
      <c r="O36" s="25">
        <f t="shared" si="21"/>
        <v>135.0112206</v>
      </c>
      <c r="P36" s="25">
        <f t="shared" si="22"/>
        <v>27.22234119</v>
      </c>
      <c r="R36" s="9"/>
      <c r="S36" s="43"/>
      <c r="T36" s="43"/>
      <c r="U36" s="43"/>
      <c r="V36" s="43"/>
      <c r="W36" s="43"/>
      <c r="X36" s="33"/>
      <c r="Y36" s="33"/>
      <c r="Z36" s="33"/>
      <c r="AB36" s="20">
        <v>21.0</v>
      </c>
      <c r="AC36" s="20">
        <v>6.0</v>
      </c>
      <c r="AD36" s="17">
        <v>5.0</v>
      </c>
      <c r="AE36" s="28">
        <f t="shared" si="10"/>
        <v>645079680000000</v>
      </c>
      <c r="AF36" s="20">
        <v>238.011652296875</v>
      </c>
      <c r="AG36" s="20">
        <v>10.4633442852646</v>
      </c>
      <c r="AH36" s="20">
        <v>22.9603770929389</v>
      </c>
      <c r="AI36" s="20">
        <v>3.37730643805116</v>
      </c>
      <c r="AJ36" s="20">
        <v>211.261117110029</v>
      </c>
      <c r="AK36" s="20">
        <v>704.252899</v>
      </c>
      <c r="AL36" s="20">
        <v>22742.287879</v>
      </c>
      <c r="AM36" s="20">
        <v>22552.8317065239</v>
      </c>
      <c r="AN36" s="20">
        <v>18510.7448823452</v>
      </c>
      <c r="AO36" s="20">
        <f t="shared" si="11"/>
        <v>3005.424981</v>
      </c>
      <c r="AP36" s="20">
        <f t="shared" si="12"/>
        <v>27.5127869</v>
      </c>
      <c r="AQ36" s="20">
        <f t="shared" si="13"/>
        <v>28.60304588</v>
      </c>
      <c r="AR36" s="20">
        <f t="shared" si="14"/>
        <v>34.84893148</v>
      </c>
      <c r="AT36" s="20">
        <v>21.0</v>
      </c>
      <c r="AU36" s="20">
        <v>1.0</v>
      </c>
      <c r="AV36" s="20">
        <v>1.0</v>
      </c>
      <c r="AW36" s="28">
        <f t="shared" si="15"/>
        <v>656236875000000</v>
      </c>
      <c r="AX36" s="20">
        <v>226.029490558896</v>
      </c>
      <c r="AY36" s="20">
        <v>2.14512538630515</v>
      </c>
      <c r="AZ36" s="20">
        <v>6.46407320443541</v>
      </c>
      <c r="BA36" s="20">
        <v>0.359812162816524</v>
      </c>
      <c r="BB36" s="20">
        <v>218.789801002946</v>
      </c>
      <c r="BC36" s="20">
        <v>14.417276</v>
      </c>
      <c r="BD36" s="20">
        <v>4197.487085</v>
      </c>
      <c r="BE36" s="20">
        <v>4190.93855404854</v>
      </c>
      <c r="BF36" s="20">
        <v>3042.19845819473</v>
      </c>
      <c r="BG36" s="20">
        <f t="shared" si="16"/>
        <v>2994.469694</v>
      </c>
      <c r="BH36" s="20">
        <f t="shared" si="17"/>
        <v>155.805265</v>
      </c>
      <c r="BI36" s="20">
        <f t="shared" si="18"/>
        <v>156.5847045</v>
      </c>
      <c r="BJ36" s="20">
        <f t="shared" si="19"/>
        <v>215.7113956</v>
      </c>
    </row>
    <row r="37">
      <c r="J37" s="9"/>
      <c r="K37" s="43"/>
      <c r="L37" s="43"/>
      <c r="M37" s="43"/>
      <c r="N37" s="33"/>
      <c r="O37" s="33"/>
      <c r="P37" s="33"/>
      <c r="S37" s="43"/>
      <c r="T37" s="43"/>
      <c r="U37" s="43"/>
      <c r="V37" s="43"/>
      <c r="W37" s="43"/>
      <c r="X37" s="33"/>
      <c r="Y37" s="33"/>
      <c r="Z37" s="33"/>
      <c r="AB37" s="20">
        <v>21.0</v>
      </c>
      <c r="AC37" s="20">
        <v>6.0</v>
      </c>
      <c r="AD37" s="17">
        <v>5.0</v>
      </c>
      <c r="AE37" s="28">
        <f t="shared" si="10"/>
        <v>645079680000000</v>
      </c>
      <c r="AF37" s="20">
        <v>241.806046469137</v>
      </c>
      <c r="AG37" s="20">
        <v>10.289687814191</v>
      </c>
      <c r="AH37" s="20">
        <v>22.7712142830715</v>
      </c>
      <c r="AI37" s="20">
        <v>3.4761728500016</v>
      </c>
      <c r="AJ37" s="20">
        <v>215.133247768972</v>
      </c>
      <c r="AK37" s="20">
        <v>734.310496</v>
      </c>
      <c r="AL37" s="20">
        <v>22687.641415</v>
      </c>
      <c r="AM37" s="20">
        <v>22495.7423799038</v>
      </c>
      <c r="AN37" s="20">
        <v>18439.7555308342</v>
      </c>
      <c r="AO37" s="20">
        <f t="shared" si="11"/>
        <v>2950.832028</v>
      </c>
      <c r="AP37" s="20">
        <f t="shared" si="12"/>
        <v>27.54167041</v>
      </c>
      <c r="AQ37" s="20">
        <f t="shared" si="13"/>
        <v>28.67563422</v>
      </c>
      <c r="AR37" s="20">
        <f t="shared" si="14"/>
        <v>34.98309286</v>
      </c>
      <c r="AT37" s="20">
        <v>21.0</v>
      </c>
      <c r="AU37" s="20">
        <v>1.0</v>
      </c>
      <c r="AV37" s="20">
        <v>1.0</v>
      </c>
      <c r="AW37" s="28">
        <f t="shared" si="15"/>
        <v>656236875000000</v>
      </c>
      <c r="AX37" s="20">
        <v>227.540947382804</v>
      </c>
      <c r="AY37" s="20">
        <v>2.05309292115271</v>
      </c>
      <c r="AZ37" s="20">
        <v>6.46387330302969</v>
      </c>
      <c r="BA37" s="20">
        <v>0.364588032010943</v>
      </c>
      <c r="BB37" s="20">
        <v>220.271752649918</v>
      </c>
      <c r="BC37" s="20">
        <v>14.98889</v>
      </c>
      <c r="BD37" s="20">
        <v>4206.915282</v>
      </c>
      <c r="BE37" s="20">
        <v>4200.69878101349</v>
      </c>
      <c r="BF37" s="20">
        <v>3046.752430439</v>
      </c>
      <c r="BG37" s="20">
        <f t="shared" si="16"/>
        <v>2974.291873</v>
      </c>
      <c r="BH37" s="20">
        <f t="shared" si="17"/>
        <v>155.4362317</v>
      </c>
      <c r="BI37" s="20">
        <f t="shared" si="18"/>
        <v>156.2208835</v>
      </c>
      <c r="BJ37" s="20">
        <f t="shared" si="19"/>
        <v>215.3889724</v>
      </c>
    </row>
    <row r="38">
      <c r="I38" s="65"/>
      <c r="J38" s="9"/>
      <c r="K38" s="43"/>
      <c r="L38" s="43"/>
      <c r="M38" s="43"/>
      <c r="N38" s="33"/>
      <c r="O38" s="33"/>
      <c r="P38" s="33"/>
      <c r="Q38" s="65"/>
      <c r="S38" s="43"/>
      <c r="T38" s="43"/>
      <c r="U38" s="43"/>
      <c r="V38" s="43"/>
      <c r="W38" s="43"/>
      <c r="X38" s="33"/>
      <c r="Y38" s="33"/>
      <c r="Z38" s="33"/>
      <c r="AA38" s="65"/>
      <c r="AB38" s="12">
        <v>34.0</v>
      </c>
      <c r="AC38" s="12">
        <v>6.0</v>
      </c>
      <c r="AD38" s="14">
        <v>5.0</v>
      </c>
      <c r="AE38" s="16">
        <f t="shared" si="10"/>
        <v>1.04441E+15</v>
      </c>
      <c r="AF38" s="12">
        <v>274.819691217039</v>
      </c>
      <c r="AG38" s="12">
        <v>17.0133963008411</v>
      </c>
      <c r="AH38" s="12">
        <v>63.1003306298517</v>
      </c>
      <c r="AI38" s="12">
        <v>5.38850259315223</v>
      </c>
      <c r="AJ38" s="12">
        <v>205.676189253107</v>
      </c>
      <c r="AK38" s="12">
        <v>1028.927053</v>
      </c>
      <c r="AL38" s="12">
        <v>35504.760274</v>
      </c>
      <c r="AM38" s="12">
        <v>35189.1701087952</v>
      </c>
      <c r="AN38" s="12">
        <v>28641.1176455021</v>
      </c>
      <c r="AO38" s="12">
        <f t="shared" si="11"/>
        <v>4948.31566</v>
      </c>
      <c r="AP38" s="12">
        <f t="shared" si="12"/>
        <v>28.58771716</v>
      </c>
      <c r="AQ38" s="12">
        <f t="shared" si="13"/>
        <v>29.6800043</v>
      </c>
      <c r="AR38" s="12">
        <f t="shared" si="14"/>
        <v>36.46557138</v>
      </c>
      <c r="AT38" s="12">
        <v>34.0</v>
      </c>
      <c r="AU38" s="12">
        <v>1.0</v>
      </c>
      <c r="AV38" s="12">
        <v>1.0</v>
      </c>
      <c r="AW38" s="16">
        <f t="shared" si="15"/>
        <v>1.06248E+15</v>
      </c>
      <c r="AX38" s="12">
        <v>228.347846959718</v>
      </c>
      <c r="AY38" s="12">
        <v>3.40464204363525</v>
      </c>
      <c r="AZ38" s="12">
        <v>9.23122455691919</v>
      </c>
      <c r="BA38" s="12">
        <v>0.370074389968067</v>
      </c>
      <c r="BB38" s="12">
        <v>218.083414853085</v>
      </c>
      <c r="BC38" s="12">
        <v>23.581389</v>
      </c>
      <c r="BD38" s="12">
        <v>6758.828846</v>
      </c>
      <c r="BE38" s="12">
        <v>6748.64239931107</v>
      </c>
      <c r="BF38" s="12">
        <v>4893.01039195061</v>
      </c>
      <c r="BG38" s="12">
        <f t="shared" si="16"/>
        <v>4863.638268</v>
      </c>
      <c r="BH38" s="12">
        <f t="shared" si="17"/>
        <v>156.6520917</v>
      </c>
      <c r="BI38" s="12">
        <f t="shared" si="18"/>
        <v>157.4359237</v>
      </c>
      <c r="BJ38" s="12">
        <f t="shared" si="19"/>
        <v>217.1421405</v>
      </c>
    </row>
    <row r="39">
      <c r="J39" s="9"/>
      <c r="K39" s="43"/>
      <c r="L39" s="43"/>
      <c r="M39" s="43"/>
      <c r="N39" s="33"/>
      <c r="O39" s="33"/>
      <c r="P39" s="33"/>
      <c r="R39" s="9"/>
      <c r="S39" s="43"/>
      <c r="T39" s="43"/>
      <c r="U39" s="43"/>
      <c r="V39" s="43"/>
      <c r="W39" s="43"/>
      <c r="X39" s="33"/>
      <c r="Y39" s="33"/>
      <c r="Z39" s="33"/>
      <c r="AB39" s="12">
        <v>34.0</v>
      </c>
      <c r="AC39" s="12">
        <v>6.0</v>
      </c>
      <c r="AD39" s="14">
        <v>5.0</v>
      </c>
      <c r="AE39" s="16">
        <f t="shared" si="10"/>
        <v>1.04441E+15</v>
      </c>
      <c r="AF39" s="12">
        <v>246.452743667178</v>
      </c>
      <c r="AG39" s="12">
        <v>19.1475297189318</v>
      </c>
      <c r="AH39" s="12">
        <v>27.0412866668776</v>
      </c>
      <c r="AI39" s="12">
        <v>5.29061319679022</v>
      </c>
      <c r="AJ39" s="12">
        <v>213.441037436947</v>
      </c>
      <c r="AK39" s="12">
        <v>1067.873844</v>
      </c>
      <c r="AL39" s="12">
        <v>36692.2186620001</v>
      </c>
      <c r="AM39" s="12">
        <v>36390.3255500793</v>
      </c>
      <c r="AN39" s="12">
        <v>29892.3854758739</v>
      </c>
      <c r="AO39" s="12">
        <f t="shared" si="11"/>
        <v>4774.867821</v>
      </c>
      <c r="AP39" s="12">
        <f t="shared" si="12"/>
        <v>27.65922037</v>
      </c>
      <c r="AQ39" s="12">
        <f t="shared" si="13"/>
        <v>28.70034011</v>
      </c>
      <c r="AR39" s="12">
        <f t="shared" si="14"/>
        <v>34.93915602</v>
      </c>
      <c r="AT39" s="12">
        <v>34.0</v>
      </c>
      <c r="AU39" s="12">
        <v>1.0</v>
      </c>
      <c r="AV39" s="12">
        <v>1.0</v>
      </c>
      <c r="AW39" s="16">
        <f t="shared" si="15"/>
        <v>1.06248E+15</v>
      </c>
      <c r="AX39" s="12">
        <v>226.646877055056</v>
      </c>
      <c r="AY39" s="12">
        <v>3.3020730111748</v>
      </c>
      <c r="AZ39" s="12">
        <v>9.15484992414713</v>
      </c>
      <c r="BA39" s="12">
        <v>0.357881053816527</v>
      </c>
      <c r="BB39" s="12">
        <v>216.493050266989</v>
      </c>
      <c r="BC39" s="12">
        <v>24.089442</v>
      </c>
      <c r="BD39" s="12">
        <v>6768.240724</v>
      </c>
      <c r="BE39" s="12">
        <v>6756.89623570442</v>
      </c>
      <c r="BF39" s="12">
        <v>4898.89753699303</v>
      </c>
      <c r="BG39" s="12">
        <f t="shared" si="16"/>
        <v>4899.581217</v>
      </c>
      <c r="BH39" s="12">
        <f t="shared" si="17"/>
        <v>156.4233075</v>
      </c>
      <c r="BI39" s="12">
        <f t="shared" si="18"/>
        <v>157.243609</v>
      </c>
      <c r="BJ39" s="12">
        <f t="shared" si="19"/>
        <v>216.8811946</v>
      </c>
    </row>
    <row r="40">
      <c r="J40" s="9"/>
      <c r="K40" s="43"/>
      <c r="L40" s="43"/>
      <c r="M40" s="43"/>
      <c r="N40" s="33"/>
      <c r="O40" s="33"/>
      <c r="P40" s="33"/>
      <c r="R40" s="9"/>
      <c r="S40" s="43"/>
      <c r="T40" s="43"/>
      <c r="U40" s="43"/>
      <c r="V40" s="43"/>
      <c r="W40" s="43"/>
      <c r="X40" s="33"/>
      <c r="Y40" s="33"/>
      <c r="Z40" s="33"/>
      <c r="AB40" s="12">
        <v>34.0</v>
      </c>
      <c r="AC40" s="12">
        <v>6.0</v>
      </c>
      <c r="AD40" s="14">
        <v>5.0</v>
      </c>
      <c r="AE40" s="16">
        <f t="shared" si="10"/>
        <v>1.04441E+15</v>
      </c>
      <c r="AF40" s="12">
        <v>244.752728674561</v>
      </c>
      <c r="AG40" s="12">
        <v>16.811606339179</v>
      </c>
      <c r="AH40" s="12">
        <v>24.7927800859325</v>
      </c>
      <c r="AI40" s="12">
        <v>5.276417164132</v>
      </c>
      <c r="AJ40" s="12">
        <v>213.987862304784</v>
      </c>
      <c r="AK40" s="12">
        <v>1008.200865</v>
      </c>
      <c r="AL40" s="12">
        <v>36936.626601</v>
      </c>
      <c r="AM40" s="12">
        <v>36638.3704752922</v>
      </c>
      <c r="AN40" s="12">
        <v>30210.2911088467</v>
      </c>
      <c r="AO40" s="12">
        <f t="shared" si="11"/>
        <v>4763.268885</v>
      </c>
      <c r="AP40" s="12">
        <f t="shared" si="12"/>
        <v>27.52456105</v>
      </c>
      <c r="AQ40" s="12">
        <f t="shared" si="13"/>
        <v>28.50603633</v>
      </c>
      <c r="AR40" s="12">
        <f t="shared" si="14"/>
        <v>34.57148811</v>
      </c>
      <c r="AT40" s="12">
        <v>34.0</v>
      </c>
      <c r="AU40" s="12">
        <v>1.0</v>
      </c>
      <c r="AV40" s="12">
        <v>1.0</v>
      </c>
      <c r="AW40" s="16">
        <f t="shared" si="15"/>
        <v>1.06248E+15</v>
      </c>
      <c r="AX40" s="12">
        <v>225.978022877593</v>
      </c>
      <c r="AY40" s="12">
        <v>3.38394112978131</v>
      </c>
      <c r="AZ40" s="12">
        <v>9.23676405986771</v>
      </c>
      <c r="BA40" s="12">
        <v>0.361811985261738</v>
      </c>
      <c r="BB40" s="12">
        <v>215.677233408671</v>
      </c>
      <c r="BC40" s="12">
        <v>22.295723</v>
      </c>
      <c r="BD40" s="12">
        <v>6775.399808</v>
      </c>
      <c r="BE40" s="12">
        <v>6765.79932260513</v>
      </c>
      <c r="BF40" s="12">
        <v>4908.85211968422</v>
      </c>
      <c r="BG40" s="12">
        <f t="shared" si="16"/>
        <v>4917.994097</v>
      </c>
      <c r="BH40" s="12">
        <f t="shared" si="17"/>
        <v>156.2998438</v>
      </c>
      <c r="BI40" s="12">
        <f t="shared" si="18"/>
        <v>157.0366928</v>
      </c>
      <c r="BJ40" s="12">
        <f t="shared" si="19"/>
        <v>216.4413847</v>
      </c>
    </row>
    <row r="41">
      <c r="AB41" s="12">
        <v>34.0</v>
      </c>
      <c r="AC41" s="12">
        <v>6.0</v>
      </c>
      <c r="AD41" s="14">
        <v>5.0</v>
      </c>
      <c r="AE41" s="16">
        <f t="shared" si="10"/>
        <v>1.04441E+15</v>
      </c>
      <c r="AF41" s="12">
        <v>253.417370943353</v>
      </c>
      <c r="AG41" s="12">
        <v>16.7499398011714</v>
      </c>
      <c r="AH41" s="12">
        <v>30.8470796369947</v>
      </c>
      <c r="AI41" s="12">
        <v>5.98566415021196</v>
      </c>
      <c r="AJ41" s="12">
        <v>215.912194905337</v>
      </c>
      <c r="AK41" s="12">
        <v>1044.976635</v>
      </c>
      <c r="AL41" s="12">
        <v>36641.351501</v>
      </c>
      <c r="AM41" s="12">
        <v>36342.4071629047</v>
      </c>
      <c r="AN41" s="12">
        <v>29798.7159366608</v>
      </c>
      <c r="AO41" s="12">
        <f t="shared" si="11"/>
        <v>4706.736354</v>
      </c>
      <c r="AP41" s="12">
        <f t="shared" si="12"/>
        <v>27.71335844</v>
      </c>
      <c r="AQ41" s="12">
        <f t="shared" si="13"/>
        <v>28.73818224</v>
      </c>
      <c r="AR41" s="12">
        <f t="shared" si="14"/>
        <v>35.04898406</v>
      </c>
      <c r="AT41" s="12">
        <v>34.0</v>
      </c>
      <c r="AU41" s="12">
        <v>1.0</v>
      </c>
      <c r="AV41" s="12">
        <v>1.0</v>
      </c>
      <c r="AW41" s="16">
        <f t="shared" si="15"/>
        <v>1.06248E+15</v>
      </c>
      <c r="AX41" s="12">
        <v>229.034967325162</v>
      </c>
      <c r="AY41" s="12">
        <v>3.34539777366444</v>
      </c>
      <c r="AZ41" s="12">
        <v>9.24102224363014</v>
      </c>
      <c r="BA41" s="12">
        <v>0.362415187992156</v>
      </c>
      <c r="BB41" s="12">
        <v>218.755787010305</v>
      </c>
      <c r="BC41" s="12">
        <v>24.106165</v>
      </c>
      <c r="BD41" s="12">
        <v>6784.311587</v>
      </c>
      <c r="BE41" s="12">
        <v>6774.20873188972</v>
      </c>
      <c r="BF41" s="12">
        <v>4919.97168064117</v>
      </c>
      <c r="BG41" s="12">
        <f t="shared" si="16"/>
        <v>4848.884024</v>
      </c>
      <c r="BH41" s="12">
        <f t="shared" si="17"/>
        <v>156.0536954</v>
      </c>
      <c r="BI41" s="12">
        <f t="shared" si="18"/>
        <v>156.8417496</v>
      </c>
      <c r="BJ41" s="12">
        <f t="shared" si="19"/>
        <v>215.9522085</v>
      </c>
    </row>
    <row r="42">
      <c r="AB42" s="12">
        <v>34.0</v>
      </c>
      <c r="AC42" s="12">
        <v>6.0</v>
      </c>
      <c r="AD42" s="14">
        <v>5.0</v>
      </c>
      <c r="AE42" s="16">
        <f t="shared" si="10"/>
        <v>1.04441E+15</v>
      </c>
      <c r="AF42" s="12">
        <v>241.447987855878</v>
      </c>
      <c r="AG42" s="12">
        <v>16.8552319970913</v>
      </c>
      <c r="AH42" s="12">
        <v>26.9390576770529</v>
      </c>
      <c r="AI42" s="12">
        <v>5.28227884788066</v>
      </c>
      <c r="AJ42" s="12">
        <v>208.516208413988</v>
      </c>
      <c r="AK42" s="12">
        <v>1062.611362</v>
      </c>
      <c r="AL42" s="12">
        <v>36722.198067</v>
      </c>
      <c r="AM42" s="12">
        <v>36420.5680363178</v>
      </c>
      <c r="AN42" s="12">
        <v>29956.9868776798</v>
      </c>
      <c r="AO42" s="12">
        <f t="shared" si="11"/>
        <v>4885.042609</v>
      </c>
      <c r="AP42" s="12">
        <f t="shared" si="12"/>
        <v>27.6411271</v>
      </c>
      <c r="AQ42" s="12">
        <f t="shared" si="13"/>
        <v>28.67650826</v>
      </c>
      <c r="AR42" s="12">
        <f t="shared" si="14"/>
        <v>34.86381071</v>
      </c>
      <c r="AT42" s="12">
        <v>34.0</v>
      </c>
      <c r="AU42" s="12">
        <v>1.0</v>
      </c>
      <c r="AV42" s="12">
        <v>1.0</v>
      </c>
      <c r="AW42" s="16">
        <f t="shared" si="15"/>
        <v>1.06248E+15</v>
      </c>
      <c r="AX42" s="12">
        <v>228.465847361833</v>
      </c>
      <c r="AY42" s="12">
        <v>3.28431659005582</v>
      </c>
      <c r="AZ42" s="12">
        <v>9.08898563403636</v>
      </c>
      <c r="BA42" s="12">
        <v>0.356998493894935</v>
      </c>
      <c r="BB42" s="12">
        <v>218.396129985806</v>
      </c>
      <c r="BC42" s="12">
        <v>23.546785</v>
      </c>
      <c r="BD42" s="12">
        <v>6766.550944</v>
      </c>
      <c r="BE42" s="12">
        <v>6756.26488137245</v>
      </c>
      <c r="BF42" s="12">
        <v>4892.72196078301</v>
      </c>
      <c r="BG42" s="12">
        <f t="shared" si="16"/>
        <v>4856.976252</v>
      </c>
      <c r="BH42" s="12">
        <f t="shared" si="17"/>
        <v>156.4747361</v>
      </c>
      <c r="BI42" s="12">
        <f t="shared" si="18"/>
        <v>157.258303</v>
      </c>
      <c r="BJ42" s="12">
        <f t="shared" si="19"/>
        <v>217.1549413</v>
      </c>
    </row>
    <row r="43">
      <c r="AB43" s="20">
        <v>55.0</v>
      </c>
      <c r="AC43" s="20">
        <v>6.0</v>
      </c>
      <c r="AD43" s="17">
        <v>5.0</v>
      </c>
      <c r="AE43" s="28">
        <f t="shared" si="10"/>
        <v>1.68949E+15</v>
      </c>
      <c r="AF43" s="20">
        <v>324.515492188279</v>
      </c>
      <c r="AG43" s="20">
        <v>26.0243689613417</v>
      </c>
      <c r="AH43" s="20">
        <v>98.6382422330789</v>
      </c>
      <c r="AI43" s="20">
        <v>8.41123674204573</v>
      </c>
      <c r="AJ43" s="20">
        <v>216.537929558195</v>
      </c>
      <c r="AK43" s="20">
        <v>1983.007105</v>
      </c>
      <c r="AL43" s="20">
        <v>58482.891025</v>
      </c>
      <c r="AM43" s="20">
        <v>57924.0092613697</v>
      </c>
      <c r="AN43" s="20">
        <v>47245.6429152489</v>
      </c>
      <c r="AO43" s="20">
        <f t="shared" si="11"/>
        <v>7510.560843</v>
      </c>
      <c r="AP43" s="20">
        <f t="shared" si="12"/>
        <v>27.94127686</v>
      </c>
      <c r="AQ43" s="20">
        <f t="shared" si="13"/>
        <v>29.16742852</v>
      </c>
      <c r="AR43" s="20">
        <f t="shared" si="14"/>
        <v>35.75979277</v>
      </c>
      <c r="AT43" s="20">
        <v>55.0</v>
      </c>
      <c r="AU43" s="20">
        <v>1.0</v>
      </c>
      <c r="AV43" s="20">
        <v>1.0</v>
      </c>
      <c r="AW43" s="28">
        <f t="shared" si="15"/>
        <v>1.71872E+15</v>
      </c>
      <c r="AX43" s="20">
        <v>236.045457170811</v>
      </c>
      <c r="AY43" s="20">
        <v>5.35036020772532</v>
      </c>
      <c r="AZ43" s="20">
        <v>13.5967785869725</v>
      </c>
      <c r="BA43" s="20">
        <v>0.473140312824398</v>
      </c>
      <c r="BB43" s="20">
        <v>220.936959779821</v>
      </c>
      <c r="BC43" s="20">
        <v>38.361438</v>
      </c>
      <c r="BD43" s="20">
        <v>11037.784401</v>
      </c>
      <c r="BE43" s="20">
        <v>11020.1903977394</v>
      </c>
      <c r="BF43" s="20">
        <v>7993.02470993996</v>
      </c>
      <c r="BG43" s="20">
        <f t="shared" si="16"/>
        <v>7762.589079</v>
      </c>
      <c r="BH43" s="20">
        <f t="shared" si="17"/>
        <v>155.1727153</v>
      </c>
      <c r="BI43" s="20">
        <f t="shared" si="18"/>
        <v>155.9606107</v>
      </c>
      <c r="BJ43" s="20">
        <f t="shared" si="19"/>
        <v>215.0269375</v>
      </c>
    </row>
    <row r="44">
      <c r="AB44" s="20">
        <v>55.0</v>
      </c>
      <c r="AC44" s="20">
        <v>6.0</v>
      </c>
      <c r="AD44" s="17">
        <v>5.0</v>
      </c>
      <c r="AE44" s="28">
        <f t="shared" si="10"/>
        <v>1.68949E+15</v>
      </c>
      <c r="AF44" s="20">
        <v>263.841306139715</v>
      </c>
      <c r="AG44" s="20">
        <v>26.3517199880444</v>
      </c>
      <c r="AH44" s="20">
        <v>42.6186530119739</v>
      </c>
      <c r="AI44" s="20">
        <v>8.51211015088484</v>
      </c>
      <c r="AJ44" s="20">
        <v>211.652001137845</v>
      </c>
      <c r="AK44" s="20">
        <v>1962.799358</v>
      </c>
      <c r="AL44" s="20">
        <v>60182.9158409999</v>
      </c>
      <c r="AM44" s="20">
        <v>59659.1665177345</v>
      </c>
      <c r="AN44" s="20">
        <v>48997.880035162</v>
      </c>
      <c r="AO44" s="20">
        <f t="shared" si="11"/>
        <v>7673.795652</v>
      </c>
      <c r="AP44" s="20">
        <f t="shared" si="12"/>
        <v>27.18601588</v>
      </c>
      <c r="AQ44" s="20">
        <f t="shared" si="13"/>
        <v>28.31910834</v>
      </c>
      <c r="AR44" s="20">
        <f t="shared" si="14"/>
        <v>34.48096936</v>
      </c>
      <c r="AT44" s="20">
        <v>55.0</v>
      </c>
      <c r="AU44" s="20">
        <v>1.0</v>
      </c>
      <c r="AV44" s="20">
        <v>1.0</v>
      </c>
      <c r="AW44" s="28">
        <f t="shared" si="15"/>
        <v>1.71872E+15</v>
      </c>
      <c r="AX44" s="20">
        <v>238.422014909796</v>
      </c>
      <c r="AY44" s="20">
        <v>5.27060183184221</v>
      </c>
      <c r="AZ44" s="20">
        <v>15.3385216849856</v>
      </c>
      <c r="BA44" s="20">
        <v>0.479289393872023</v>
      </c>
      <c r="BB44" s="20">
        <v>221.597150234971</v>
      </c>
      <c r="BC44" s="20">
        <v>41.477695</v>
      </c>
      <c r="BD44" s="20">
        <v>10987.658682</v>
      </c>
      <c r="BE44" s="20">
        <v>10969.1310098171</v>
      </c>
      <c r="BF44" s="20">
        <v>7946.27319121361</v>
      </c>
      <c r="BG44" s="20">
        <f t="shared" si="16"/>
        <v>7739.297459</v>
      </c>
      <c r="BH44" s="20">
        <f t="shared" si="17"/>
        <v>155.8341076</v>
      </c>
      <c r="BI44" s="20">
        <f t="shared" si="18"/>
        <v>156.6865801</v>
      </c>
      <c r="BJ44" s="20">
        <f t="shared" si="19"/>
        <v>216.2920382</v>
      </c>
    </row>
    <row r="45">
      <c r="AB45" s="20">
        <v>55.0</v>
      </c>
      <c r="AC45" s="20">
        <v>6.0</v>
      </c>
      <c r="AD45" s="17">
        <v>5.0</v>
      </c>
      <c r="AE45" s="28">
        <f t="shared" si="10"/>
        <v>1.68949E+15</v>
      </c>
      <c r="AF45" s="20">
        <v>268.217106371652</v>
      </c>
      <c r="AG45" s="20">
        <v>26.4254352031276</v>
      </c>
      <c r="AH45" s="20">
        <v>42.6436429047026</v>
      </c>
      <c r="AI45" s="20">
        <v>8.40125328814611</v>
      </c>
      <c r="AJ45" s="20">
        <v>216.095208645798</v>
      </c>
      <c r="AK45" s="20">
        <v>1963.89705</v>
      </c>
      <c r="AL45" s="20">
        <v>60093.993709</v>
      </c>
      <c r="AM45" s="20">
        <v>59571.7380957604</v>
      </c>
      <c r="AN45" s="20">
        <v>48941.1269185543</v>
      </c>
      <c r="AO45" s="20">
        <f t="shared" si="11"/>
        <v>7525.706131</v>
      </c>
      <c r="AP45" s="20">
        <f t="shared" si="12"/>
        <v>27.22448957</v>
      </c>
      <c r="AQ45" s="20">
        <f t="shared" si="13"/>
        <v>28.36066991</v>
      </c>
      <c r="AR45" s="20">
        <f t="shared" si="14"/>
        <v>34.52095418</v>
      </c>
      <c r="AT45" s="20">
        <v>55.0</v>
      </c>
      <c r="AU45" s="20">
        <v>1.0</v>
      </c>
      <c r="AV45" s="20">
        <v>1.0</v>
      </c>
      <c r="AW45" s="28">
        <f t="shared" si="15"/>
        <v>1.71872E+15</v>
      </c>
      <c r="AX45" s="20">
        <v>230.705131751019</v>
      </c>
      <c r="AY45" s="20">
        <v>5.58914489438757</v>
      </c>
      <c r="AZ45" s="20">
        <v>13.8054456324317</v>
      </c>
      <c r="BA45" s="20">
        <v>0.574700118973851</v>
      </c>
      <c r="BB45" s="20">
        <v>215.309220962226</v>
      </c>
      <c r="BC45" s="20">
        <v>38.950615</v>
      </c>
      <c r="BD45" s="20">
        <v>11031.487509</v>
      </c>
      <c r="BE45" s="20">
        <v>11013.6169607639</v>
      </c>
      <c r="BF45" s="20">
        <v>7983.67767524719</v>
      </c>
      <c r="BG45" s="20">
        <f t="shared" si="16"/>
        <v>7961.295202</v>
      </c>
      <c r="BH45" s="20">
        <f t="shared" si="17"/>
        <v>155.2527195</v>
      </c>
      <c r="BI45" s="20">
        <f t="shared" si="18"/>
        <v>156.0536953</v>
      </c>
      <c r="BJ45" s="20">
        <f t="shared" si="19"/>
        <v>215.2786842</v>
      </c>
    </row>
    <row r="46">
      <c r="AB46" s="20">
        <v>55.0</v>
      </c>
      <c r="AC46" s="20">
        <v>6.0</v>
      </c>
      <c r="AD46" s="17">
        <v>5.0</v>
      </c>
      <c r="AE46" s="28">
        <f t="shared" si="10"/>
        <v>1.68949E+15</v>
      </c>
      <c r="AF46" s="20">
        <v>258.486455761362</v>
      </c>
      <c r="AG46" s="20">
        <v>26.3588003162295</v>
      </c>
      <c r="AH46" s="20">
        <v>34.8704646574333</v>
      </c>
      <c r="AI46" s="20">
        <v>8.60465768165886</v>
      </c>
      <c r="AJ46" s="20">
        <v>213.968325060327</v>
      </c>
      <c r="AK46" s="20">
        <v>1776.515731</v>
      </c>
      <c r="AL46" s="20">
        <v>60084.248209</v>
      </c>
      <c r="AM46" s="20">
        <v>59575.5037288666</v>
      </c>
      <c r="AN46" s="20">
        <v>48937.576318264</v>
      </c>
      <c r="AO46" s="20">
        <f t="shared" si="11"/>
        <v>7590.743401</v>
      </c>
      <c r="AP46" s="20">
        <f t="shared" si="12"/>
        <v>27.31124371</v>
      </c>
      <c r="AQ46" s="20">
        <f t="shared" si="13"/>
        <v>28.35887729</v>
      </c>
      <c r="AR46" s="20">
        <f t="shared" si="14"/>
        <v>34.5234588</v>
      </c>
      <c r="AT46" s="20">
        <v>55.0</v>
      </c>
      <c r="AU46" s="20">
        <v>1.0</v>
      </c>
      <c r="AV46" s="20">
        <v>1.0</v>
      </c>
      <c r="AW46" s="28">
        <f t="shared" si="15"/>
        <v>1.71872E+15</v>
      </c>
      <c r="AX46" s="20">
        <v>235.664214718156</v>
      </c>
      <c r="AY46" s="20">
        <v>5.36389078292996</v>
      </c>
      <c r="AZ46" s="20">
        <v>13.5665400251746</v>
      </c>
      <c r="BA46" s="20">
        <v>0.468468602746725</v>
      </c>
      <c r="BB46" s="20">
        <v>220.552100751083</v>
      </c>
      <c r="BC46" s="20">
        <v>39.687247</v>
      </c>
      <c r="BD46" s="20">
        <v>11050.735659</v>
      </c>
      <c r="BE46" s="20">
        <v>11033.2574779987</v>
      </c>
      <c r="BF46" s="20">
        <v>8000.20341420174</v>
      </c>
      <c r="BG46" s="20">
        <f t="shared" si="16"/>
        <v>7776.27001</v>
      </c>
      <c r="BH46" s="20">
        <f t="shared" si="17"/>
        <v>154.9729564</v>
      </c>
      <c r="BI46" s="20">
        <f t="shared" si="18"/>
        <v>155.775901</v>
      </c>
      <c r="BJ46" s="20">
        <f t="shared" si="19"/>
        <v>214.8339906</v>
      </c>
    </row>
    <row r="47">
      <c r="AB47" s="20">
        <v>55.0</v>
      </c>
      <c r="AC47" s="20">
        <v>6.0</v>
      </c>
      <c r="AD47" s="17">
        <v>5.0</v>
      </c>
      <c r="AE47" s="28">
        <f t="shared" si="10"/>
        <v>1.68949E+15</v>
      </c>
      <c r="AF47" s="20">
        <v>270.928551008925</v>
      </c>
      <c r="AG47" s="20">
        <v>26.1097052767873</v>
      </c>
      <c r="AH47" s="20">
        <v>40.4229066460393</v>
      </c>
      <c r="AI47" s="20">
        <v>9.49919111281633</v>
      </c>
      <c r="AJ47" s="20">
        <v>219.939154384192</v>
      </c>
      <c r="AK47" s="20">
        <v>1929.782095</v>
      </c>
      <c r="AL47" s="20">
        <v>60196.1070320001</v>
      </c>
      <c r="AM47" s="20">
        <v>59676.654335022</v>
      </c>
      <c r="AN47" s="20">
        <v>49036.5007801056</v>
      </c>
      <c r="AO47" s="20">
        <f t="shared" si="11"/>
        <v>7363.609585</v>
      </c>
      <c r="AP47" s="20">
        <f t="shared" si="12"/>
        <v>27.19469168</v>
      </c>
      <c r="AQ47" s="20">
        <f t="shared" si="13"/>
        <v>28.31080963</v>
      </c>
      <c r="AR47" s="20">
        <f t="shared" si="14"/>
        <v>34.45381243</v>
      </c>
      <c r="AT47" s="20">
        <v>55.0</v>
      </c>
      <c r="AU47" s="20">
        <v>1.0</v>
      </c>
      <c r="AV47" s="20">
        <v>1.0</v>
      </c>
      <c r="AW47" s="28">
        <f t="shared" si="15"/>
        <v>1.71872E+15</v>
      </c>
      <c r="AX47" s="20">
        <v>244.156705379952</v>
      </c>
      <c r="AY47" s="20">
        <v>5.38205442111939</v>
      </c>
      <c r="AZ47" s="20">
        <v>13.5996764269657</v>
      </c>
      <c r="BA47" s="20">
        <v>0.473761345259845</v>
      </c>
      <c r="BB47" s="20">
        <v>228.937804482877</v>
      </c>
      <c r="BC47" s="20">
        <v>38.298653</v>
      </c>
      <c r="BD47" s="20">
        <v>11055.416023</v>
      </c>
      <c r="BE47" s="20">
        <v>11037.4282486439</v>
      </c>
      <c r="BF47" s="20">
        <v>8007.07443070412</v>
      </c>
      <c r="BG47" s="20">
        <f t="shared" si="16"/>
        <v>7491.843834</v>
      </c>
      <c r="BH47" s="20">
        <f t="shared" si="17"/>
        <v>154.9269722</v>
      </c>
      <c r="BI47" s="20">
        <f t="shared" si="18"/>
        <v>155.7170372</v>
      </c>
      <c r="BJ47" s="20">
        <f t="shared" si="19"/>
        <v>214.6496376</v>
      </c>
    </row>
    <row r="48">
      <c r="AB48" s="12">
        <v>89.0</v>
      </c>
      <c r="AC48" s="12">
        <v>6.0</v>
      </c>
      <c r="AD48" s="14">
        <v>5.0</v>
      </c>
      <c r="AE48" s="16">
        <f t="shared" si="10"/>
        <v>2.73391E+15</v>
      </c>
      <c r="AF48" s="12">
        <v>296.731012730859</v>
      </c>
      <c r="AG48" s="12">
        <v>41.4951508939266</v>
      </c>
      <c r="AH48" s="12">
        <v>71.874040289782</v>
      </c>
      <c r="AI48" s="12">
        <v>14.4467076752335</v>
      </c>
      <c r="AJ48" s="12">
        <v>208.765107910614</v>
      </c>
      <c r="AK48" s="12">
        <v>2865.067922</v>
      </c>
      <c r="AL48" s="12">
        <v>97317.0935099999</v>
      </c>
      <c r="AM48" s="12">
        <v>96241.0010418892</v>
      </c>
      <c r="AN48" s="12">
        <v>79049.5820860863</v>
      </c>
      <c r="AO48" s="12">
        <f t="shared" si="11"/>
        <v>12248.0484</v>
      </c>
      <c r="AP48" s="12">
        <f t="shared" si="12"/>
        <v>27.28938047</v>
      </c>
      <c r="AQ48" s="12">
        <f t="shared" si="13"/>
        <v>28.40690652</v>
      </c>
      <c r="AR48" s="12">
        <f t="shared" si="14"/>
        <v>34.58473844</v>
      </c>
      <c r="AT48" s="12">
        <v>89.0</v>
      </c>
      <c r="AU48" s="12">
        <v>1.0</v>
      </c>
      <c r="AV48" s="12">
        <v>1.0</v>
      </c>
      <c r="AW48" s="16">
        <f t="shared" si="15"/>
        <v>2.78119E+15</v>
      </c>
      <c r="AX48" s="12">
        <v>244.445321465842</v>
      </c>
      <c r="AY48" s="12">
        <v>8.4482991732657</v>
      </c>
      <c r="AZ48" s="12">
        <v>20.5328985149972</v>
      </c>
      <c r="BA48" s="12">
        <v>0.667878270149231</v>
      </c>
      <c r="BB48" s="12">
        <v>221.416502602864</v>
      </c>
      <c r="BC48" s="12">
        <v>63.060258</v>
      </c>
      <c r="BD48" s="12">
        <v>17903.940153</v>
      </c>
      <c r="BE48" s="12">
        <v>17874.9391524792</v>
      </c>
      <c r="BF48" s="12">
        <v>12952.5620126724</v>
      </c>
      <c r="BG48" s="12">
        <f t="shared" si="16"/>
        <v>12523.14262</v>
      </c>
      <c r="BH48" s="12">
        <f t="shared" si="17"/>
        <v>154.7945851</v>
      </c>
      <c r="BI48" s="12">
        <f t="shared" si="18"/>
        <v>155.5918233</v>
      </c>
      <c r="BJ48" s="12">
        <f t="shared" si="19"/>
        <v>214.7215641</v>
      </c>
    </row>
    <row r="49">
      <c r="AB49" s="12">
        <v>89.0</v>
      </c>
      <c r="AC49" s="12">
        <v>6.0</v>
      </c>
      <c r="AD49" s="14">
        <v>5.0</v>
      </c>
      <c r="AE49" s="16">
        <f t="shared" si="10"/>
        <v>2.73391E+15</v>
      </c>
      <c r="AF49" s="12">
        <v>286.672159526963</v>
      </c>
      <c r="AG49" s="12">
        <v>42.0587235591374</v>
      </c>
      <c r="AH49" s="12">
        <v>52.1509014591575</v>
      </c>
      <c r="AI49" s="12">
        <v>13.8313281689771</v>
      </c>
      <c r="AJ49" s="12">
        <v>218.841703172307</v>
      </c>
      <c r="AK49" s="12">
        <v>2985.44110899999</v>
      </c>
      <c r="AL49" s="12">
        <v>97363.651214</v>
      </c>
      <c r="AM49" s="12">
        <v>96524.2921817303</v>
      </c>
      <c r="AN49" s="12">
        <v>79398.3963816166</v>
      </c>
      <c r="AO49" s="12">
        <f t="shared" si="11"/>
        <v>11750.00431</v>
      </c>
      <c r="AP49" s="12">
        <f t="shared" si="12"/>
        <v>27.24398454</v>
      </c>
      <c r="AQ49" s="12">
        <f t="shared" si="13"/>
        <v>28.3235345</v>
      </c>
      <c r="AR49" s="12">
        <f t="shared" si="14"/>
        <v>34.43280022</v>
      </c>
      <c r="AT49" s="12">
        <v>89.0</v>
      </c>
      <c r="AU49" s="12">
        <v>1.0</v>
      </c>
      <c r="AV49" s="12">
        <v>1.0</v>
      </c>
      <c r="AW49" s="16">
        <f t="shared" si="15"/>
        <v>2.78119E+15</v>
      </c>
      <c r="AX49" s="12">
        <v>252.137128997128</v>
      </c>
      <c r="AY49" s="12">
        <v>9.01213904703036</v>
      </c>
      <c r="AZ49" s="12">
        <v>21.1239120056853</v>
      </c>
      <c r="BA49" s="12">
        <v>0.662637933157384</v>
      </c>
      <c r="BB49" s="12">
        <v>228.609185867943</v>
      </c>
      <c r="BC49" s="12">
        <v>68.165399</v>
      </c>
      <c r="BD49" s="12">
        <v>17867.876323</v>
      </c>
      <c r="BE49" s="12">
        <v>17837.4570319653</v>
      </c>
      <c r="BF49" s="12">
        <v>12939.8527934551</v>
      </c>
      <c r="BG49" s="12">
        <f t="shared" si="16"/>
        <v>12130.55459</v>
      </c>
      <c r="BH49" s="12">
        <f t="shared" si="17"/>
        <v>155.0617699</v>
      </c>
      <c r="BI49" s="12">
        <f t="shared" si="18"/>
        <v>155.9187708</v>
      </c>
      <c r="BJ49" s="12">
        <f t="shared" si="19"/>
        <v>214.9324586</v>
      </c>
    </row>
    <row r="50">
      <c r="AB50" s="12">
        <v>89.0</v>
      </c>
      <c r="AC50" s="12">
        <v>6.0</v>
      </c>
      <c r="AD50" s="14">
        <v>5.0</v>
      </c>
      <c r="AE50" s="16">
        <f t="shared" si="10"/>
        <v>2.73391E+15</v>
      </c>
      <c r="AF50" s="12">
        <v>283.041894501075</v>
      </c>
      <c r="AG50" s="12">
        <v>42.1728736581281</v>
      </c>
      <c r="AH50" s="12">
        <v>54.2624075342901</v>
      </c>
      <c r="AI50" s="12">
        <v>13.4271462727338</v>
      </c>
      <c r="AJ50" s="12">
        <v>212.547775313724</v>
      </c>
      <c r="AK50" s="12">
        <v>2715.969677</v>
      </c>
      <c r="AL50" s="12">
        <v>97742.957324</v>
      </c>
      <c r="AM50" s="12">
        <v>96909.2840299606</v>
      </c>
      <c r="AN50" s="12">
        <v>79738.2191262245</v>
      </c>
      <c r="AO50" s="12">
        <f t="shared" si="11"/>
        <v>12098.28551</v>
      </c>
      <c r="AP50" s="12">
        <f t="shared" si="12"/>
        <v>27.2141979</v>
      </c>
      <c r="AQ50" s="12">
        <f t="shared" si="13"/>
        <v>28.2110135</v>
      </c>
      <c r="AR50" s="12">
        <f t="shared" si="14"/>
        <v>34.28605692</v>
      </c>
      <c r="AT50" s="12">
        <v>89.0</v>
      </c>
      <c r="AU50" s="12">
        <v>1.0</v>
      </c>
      <c r="AV50" s="12">
        <v>1.0</v>
      </c>
      <c r="AW50" s="16">
        <f t="shared" si="15"/>
        <v>2.78119E+15</v>
      </c>
      <c r="AX50" s="12">
        <v>239.556606722996</v>
      </c>
      <c r="AY50" s="12">
        <v>8.4240201888606</v>
      </c>
      <c r="AZ50" s="12">
        <v>18.4952267957851</v>
      </c>
      <c r="BA50" s="12">
        <v>0.660200045909733</v>
      </c>
      <c r="BB50" s="12">
        <v>218.718785776757</v>
      </c>
      <c r="BC50" s="12">
        <v>61.794566</v>
      </c>
      <c r="BD50" s="12">
        <v>17901.798163</v>
      </c>
      <c r="BE50" s="12">
        <v>17870.7944879532</v>
      </c>
      <c r="BF50" s="12">
        <v>12961.6705613136</v>
      </c>
      <c r="BG50" s="12">
        <f t="shared" si="16"/>
        <v>12677.57878</v>
      </c>
      <c r="BH50" s="12">
        <f t="shared" si="17"/>
        <v>154.8239496</v>
      </c>
      <c r="BI50" s="12">
        <f t="shared" si="18"/>
        <v>155.6279088</v>
      </c>
      <c r="BJ50" s="12">
        <f t="shared" si="19"/>
        <v>214.570673</v>
      </c>
    </row>
    <row r="51">
      <c r="AB51" s="12">
        <v>89.0</v>
      </c>
      <c r="AC51" s="12">
        <v>6.0</v>
      </c>
      <c r="AD51" s="14">
        <v>5.0</v>
      </c>
      <c r="AE51" s="16">
        <f t="shared" si="10"/>
        <v>2.73391E+15</v>
      </c>
      <c r="AF51" s="12">
        <v>277.934467135929</v>
      </c>
      <c r="AG51" s="12">
        <v>43.2212992981076</v>
      </c>
      <c r="AH51" s="12">
        <v>53.1923414431512</v>
      </c>
      <c r="AI51" s="12">
        <v>13.9414530727081</v>
      </c>
      <c r="AJ51" s="12">
        <v>209.076507146005</v>
      </c>
      <c r="AK51" s="12">
        <v>2919.87702499999</v>
      </c>
      <c r="AL51" s="12">
        <v>98145.275525</v>
      </c>
      <c r="AM51" s="12">
        <v>97306.5753922463</v>
      </c>
      <c r="AN51" s="12">
        <v>80088.6853923798</v>
      </c>
      <c r="AO51" s="12">
        <f t="shared" si="11"/>
        <v>12258.69485</v>
      </c>
      <c r="AP51" s="12">
        <f t="shared" si="12"/>
        <v>27.05095724</v>
      </c>
      <c r="AQ51" s="12">
        <f t="shared" si="13"/>
        <v>28.09583123</v>
      </c>
      <c r="AR51" s="12">
        <f t="shared" si="14"/>
        <v>34.13602192</v>
      </c>
      <c r="AT51" s="12">
        <v>89.0</v>
      </c>
      <c r="AU51" s="12">
        <v>1.0</v>
      </c>
      <c r="AV51" s="12">
        <v>1.0</v>
      </c>
      <c r="AW51" s="16">
        <f t="shared" si="15"/>
        <v>2.78119E+15</v>
      </c>
      <c r="AX51" s="12">
        <v>242.769833951723</v>
      </c>
      <c r="AY51" s="12">
        <v>8.63103651162237</v>
      </c>
      <c r="AZ51" s="12">
        <v>20.7292857179418</v>
      </c>
      <c r="BA51" s="12">
        <v>0.664998671039939</v>
      </c>
      <c r="BB51" s="12">
        <v>219.602797715925</v>
      </c>
      <c r="BC51" s="12">
        <v>61.335819</v>
      </c>
      <c r="BD51" s="12">
        <v>17944.063645</v>
      </c>
      <c r="BE51" s="12">
        <v>17915.8990151882</v>
      </c>
      <c r="BF51" s="12">
        <v>13012.8021216393</v>
      </c>
      <c r="BG51" s="12">
        <f t="shared" si="16"/>
        <v>12626.42302</v>
      </c>
      <c r="BH51" s="12">
        <f t="shared" si="17"/>
        <v>154.4644639</v>
      </c>
      <c r="BI51" s="12">
        <f t="shared" si="18"/>
        <v>155.2361047</v>
      </c>
      <c r="BJ51" s="12">
        <f t="shared" si="19"/>
        <v>213.7275545</v>
      </c>
    </row>
    <row r="52">
      <c r="AB52" s="12">
        <v>89.0</v>
      </c>
      <c r="AC52" s="12">
        <v>6.0</v>
      </c>
      <c r="AD52" s="14">
        <v>5.0</v>
      </c>
      <c r="AE52" s="16">
        <f t="shared" si="10"/>
        <v>2.73391E+15</v>
      </c>
      <c r="AF52" s="12">
        <v>280.217068071943</v>
      </c>
      <c r="AG52" s="12">
        <v>42.6255066720769</v>
      </c>
      <c r="AH52" s="12">
        <v>54.9510912941769</v>
      </c>
      <c r="AI52" s="12">
        <v>13.524790239986</v>
      </c>
      <c r="AJ52" s="12">
        <v>209.942620919086</v>
      </c>
      <c r="AK52" s="12">
        <v>2613.485888</v>
      </c>
      <c r="AL52" s="12">
        <v>97506.3520230002</v>
      </c>
      <c r="AM52" s="12">
        <v>96690.0647625923</v>
      </c>
      <c r="AN52" s="12">
        <v>79564.3022882938</v>
      </c>
      <c r="AO52" s="12">
        <f t="shared" si="11"/>
        <v>12234.03943</v>
      </c>
      <c r="AP52" s="12">
        <f t="shared" si="12"/>
        <v>27.30636782</v>
      </c>
      <c r="AQ52" s="12">
        <f t="shared" si="13"/>
        <v>28.27497455</v>
      </c>
      <c r="AR52" s="12">
        <f t="shared" si="14"/>
        <v>34.36100162</v>
      </c>
      <c r="AT52" s="12">
        <v>89.0</v>
      </c>
      <c r="AU52" s="12">
        <v>1.0</v>
      </c>
      <c r="AV52" s="12">
        <v>1.0</v>
      </c>
      <c r="AW52" s="16">
        <f t="shared" si="15"/>
        <v>2.78119E+15</v>
      </c>
      <c r="AX52" s="12">
        <v>241.956554618198</v>
      </c>
      <c r="AY52" s="12">
        <v>8.46792405098677</v>
      </c>
      <c r="AZ52" s="12">
        <v>20.4501771298237</v>
      </c>
      <c r="BA52" s="12">
        <v>0.667939482722431</v>
      </c>
      <c r="BB52" s="12">
        <v>219.029660960194</v>
      </c>
      <c r="BC52" s="12">
        <v>64.931178</v>
      </c>
      <c r="BD52" s="12">
        <v>17900.781454</v>
      </c>
      <c r="BE52" s="12">
        <v>17869.7624180317</v>
      </c>
      <c r="BF52" s="12">
        <v>12971.0842154026</v>
      </c>
      <c r="BG52" s="12">
        <f t="shared" si="16"/>
        <v>12659.19322</v>
      </c>
      <c r="BH52" s="12">
        <f t="shared" si="17"/>
        <v>154.8056808</v>
      </c>
      <c r="BI52" s="12">
        <f t="shared" si="18"/>
        <v>155.6368971</v>
      </c>
      <c r="BJ52" s="12">
        <f t="shared" si="19"/>
        <v>214.4149501</v>
      </c>
    </row>
    <row r="53">
      <c r="AW53" s="33"/>
    </row>
    <row r="54">
      <c r="AW54" s="33"/>
    </row>
    <row r="55">
      <c r="AW55" s="33"/>
    </row>
    <row r="56">
      <c r="AW56" s="33"/>
    </row>
    <row r="57">
      <c r="AW57" s="33"/>
    </row>
    <row r="58">
      <c r="AW58" s="33"/>
    </row>
    <row r="59">
      <c r="AW59" s="33"/>
    </row>
    <row r="60">
      <c r="AW60" s="33"/>
    </row>
    <row r="61">
      <c r="AW61" s="33"/>
    </row>
    <row r="62">
      <c r="AW62" s="33"/>
    </row>
    <row r="63">
      <c r="AW63" s="33"/>
    </row>
    <row r="64">
      <c r="AW64" s="33"/>
    </row>
    <row r="65">
      <c r="AW65" s="33"/>
    </row>
    <row r="66">
      <c r="AW66" s="33"/>
    </row>
    <row r="67">
      <c r="AW67" s="33"/>
    </row>
    <row r="68">
      <c r="AW68" s="33"/>
    </row>
    <row r="69">
      <c r="AW69" s="33"/>
    </row>
    <row r="70">
      <c r="AW70" s="33"/>
    </row>
    <row r="71">
      <c r="AW71" s="33"/>
    </row>
    <row r="72">
      <c r="AW72" s="33"/>
    </row>
    <row r="73">
      <c r="AW73" s="33"/>
    </row>
    <row r="74">
      <c r="AW74" s="33"/>
    </row>
    <row r="75">
      <c r="AW75" s="33"/>
    </row>
    <row r="76">
      <c r="A76" s="9"/>
      <c r="B76" s="9"/>
      <c r="C76" s="68"/>
      <c r="D76" s="68"/>
      <c r="E76" s="68"/>
      <c r="F76" s="34"/>
      <c r="G76" s="34"/>
      <c r="H76" s="34"/>
      <c r="AW76" s="33"/>
    </row>
    <row r="77">
      <c r="A77" s="9"/>
      <c r="B77" s="9"/>
      <c r="C77" s="68"/>
      <c r="D77" s="68"/>
      <c r="E77" s="68"/>
      <c r="F77" s="34"/>
      <c r="G77" s="34"/>
      <c r="H77" s="34"/>
      <c r="AW77" s="33"/>
    </row>
    <row r="78">
      <c r="A78" s="9"/>
      <c r="B78" s="9"/>
      <c r="C78" s="68"/>
      <c r="D78" s="68"/>
      <c r="E78" s="68"/>
      <c r="F78" s="34"/>
      <c r="G78" s="34"/>
      <c r="H78" s="34"/>
      <c r="AW78" s="33"/>
    </row>
    <row r="79">
      <c r="A79" s="9"/>
      <c r="B79" s="9"/>
      <c r="C79" s="68"/>
      <c r="D79" s="68"/>
      <c r="E79" s="68"/>
      <c r="F79" s="34"/>
      <c r="G79" s="34"/>
      <c r="H79" s="34"/>
      <c r="AW79" s="33"/>
    </row>
    <row r="80">
      <c r="A80" s="9"/>
      <c r="B80" s="9"/>
      <c r="C80" s="68"/>
      <c r="D80" s="68"/>
      <c r="E80" s="68"/>
      <c r="F80" s="34"/>
      <c r="G80" s="34"/>
      <c r="H80" s="34"/>
      <c r="AW80" s="33"/>
    </row>
    <row r="81">
      <c r="A81" s="9"/>
      <c r="B81" s="9"/>
      <c r="C81" s="68"/>
      <c r="D81" s="68"/>
      <c r="E81" s="68"/>
      <c r="F81" s="34"/>
      <c r="G81" s="34"/>
      <c r="H81" s="34"/>
      <c r="AW81" s="33"/>
    </row>
    <row r="82">
      <c r="A82" s="9"/>
      <c r="B82" s="9"/>
      <c r="C82" s="68"/>
      <c r="D82" s="68"/>
      <c r="E82" s="68"/>
      <c r="F82" s="34"/>
      <c r="G82" s="34"/>
      <c r="H82" s="34"/>
      <c r="AW82" s="33"/>
    </row>
    <row r="83">
      <c r="A83" s="9"/>
      <c r="B83" s="9"/>
      <c r="C83" s="68"/>
      <c r="D83" s="68"/>
      <c r="E83" s="68"/>
      <c r="F83" s="34"/>
      <c r="G83" s="34"/>
      <c r="H83" s="34"/>
      <c r="AW83" s="33"/>
    </row>
    <row r="84">
      <c r="A84" s="9"/>
      <c r="B84" s="9"/>
      <c r="C84" s="68"/>
      <c r="D84" s="68"/>
      <c r="E84" s="68"/>
      <c r="F84" s="34"/>
      <c r="G84" s="34"/>
      <c r="H84" s="34"/>
      <c r="AW84" s="33"/>
    </row>
    <row r="85">
      <c r="A85" s="9"/>
      <c r="B85" s="9"/>
      <c r="C85" s="68"/>
      <c r="D85" s="68"/>
      <c r="E85" s="68"/>
      <c r="F85" s="34"/>
      <c r="G85" s="34"/>
      <c r="H85" s="34"/>
      <c r="AW85" s="33"/>
    </row>
    <row r="86">
      <c r="A86" s="9"/>
      <c r="B86" s="9"/>
      <c r="C86" s="68"/>
      <c r="D86" s="68"/>
      <c r="E86" s="68"/>
      <c r="F86" s="34"/>
      <c r="G86" s="34"/>
      <c r="H86" s="34"/>
      <c r="AW86" s="33"/>
    </row>
    <row r="87">
      <c r="A87" s="9"/>
      <c r="B87" s="9"/>
      <c r="C87" s="68"/>
      <c r="D87" s="68"/>
      <c r="E87" s="68"/>
      <c r="F87" s="34"/>
      <c r="G87" s="34"/>
      <c r="H87" s="34"/>
      <c r="AW87" s="33"/>
    </row>
    <row r="88">
      <c r="AW88" s="33"/>
    </row>
    <row r="89">
      <c r="AW89" s="33"/>
    </row>
    <row r="90">
      <c r="AW90" s="33"/>
    </row>
    <row r="91">
      <c r="AW91" s="33"/>
    </row>
    <row r="92">
      <c r="AA92" s="9"/>
      <c r="AB92" s="9"/>
      <c r="AC92" s="9"/>
      <c r="AD92" s="9"/>
      <c r="AT92" s="9"/>
      <c r="AW92" s="33"/>
    </row>
    <row r="93"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T93" s="9"/>
      <c r="AU93" s="9"/>
      <c r="AV93" s="9"/>
      <c r="AW93" s="33"/>
      <c r="AX93" s="9"/>
      <c r="AY93" s="9"/>
      <c r="AZ93" s="9"/>
      <c r="BA93" s="9"/>
    </row>
    <row r="94"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34"/>
      <c r="AL94" s="34"/>
      <c r="AM94" s="34"/>
      <c r="AN94" s="34"/>
      <c r="AO94" s="34"/>
      <c r="AP94" s="34"/>
      <c r="AT94" s="9"/>
      <c r="AU94" s="9"/>
      <c r="AV94" s="9"/>
      <c r="AW94" s="33"/>
      <c r="AX94" s="34"/>
      <c r="AY94" s="34"/>
      <c r="AZ94" s="34"/>
      <c r="BA94" s="34"/>
    </row>
    <row r="95"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34"/>
      <c r="AL95" s="34"/>
      <c r="AM95" s="34"/>
      <c r="AN95" s="34"/>
      <c r="AO95" s="34"/>
      <c r="AP95" s="34"/>
      <c r="AT95" s="9"/>
      <c r="AU95" s="9"/>
      <c r="AV95" s="9"/>
      <c r="AW95" s="33"/>
      <c r="AX95" s="34"/>
      <c r="AY95" s="34"/>
      <c r="AZ95" s="34"/>
      <c r="BA95" s="34"/>
    </row>
    <row r="96"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34"/>
      <c r="AL96" s="34"/>
      <c r="AM96" s="34"/>
      <c r="AN96" s="34"/>
      <c r="AO96" s="34"/>
      <c r="AP96" s="34"/>
      <c r="AT96" s="9"/>
      <c r="AU96" s="9"/>
      <c r="AV96" s="9"/>
      <c r="AW96" s="33"/>
      <c r="AX96" s="34"/>
      <c r="AY96" s="34"/>
      <c r="AZ96" s="34"/>
      <c r="BA96" s="34"/>
    </row>
    <row r="97"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34"/>
      <c r="AL97" s="34"/>
      <c r="AM97" s="34"/>
      <c r="AN97" s="34"/>
      <c r="AO97" s="34"/>
      <c r="AP97" s="34"/>
      <c r="AT97" s="9"/>
      <c r="AU97" s="9"/>
      <c r="AV97" s="9"/>
      <c r="AW97" s="33"/>
      <c r="AX97" s="34"/>
      <c r="AY97" s="34"/>
      <c r="AZ97" s="34"/>
      <c r="BA97" s="34"/>
    </row>
    <row r="98"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34"/>
      <c r="AL98" s="34"/>
      <c r="AM98" s="34"/>
      <c r="AN98" s="34"/>
      <c r="AO98" s="34"/>
      <c r="AP98" s="34"/>
      <c r="AT98" s="9"/>
      <c r="AU98" s="9"/>
      <c r="AV98" s="9"/>
      <c r="AW98" s="33"/>
      <c r="AX98" s="34"/>
      <c r="AY98" s="34"/>
      <c r="AZ98" s="34"/>
      <c r="BA98" s="34"/>
    </row>
    <row r="99"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34"/>
      <c r="AL99" s="34"/>
      <c r="AM99" s="34"/>
      <c r="AN99" s="34"/>
      <c r="AO99" s="34"/>
      <c r="AP99" s="34"/>
      <c r="AT99" s="9"/>
      <c r="AU99" s="9"/>
      <c r="AV99" s="9"/>
      <c r="AW99" s="33"/>
      <c r="AX99" s="34"/>
      <c r="AY99" s="34"/>
      <c r="AZ99" s="34"/>
      <c r="BA99" s="34"/>
    </row>
    <row r="100"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34"/>
      <c r="AL100" s="34"/>
      <c r="AM100" s="34"/>
      <c r="AN100" s="34"/>
      <c r="AO100" s="34"/>
      <c r="AP100" s="34"/>
      <c r="AT100" s="9"/>
      <c r="AU100" s="9"/>
      <c r="AV100" s="9"/>
      <c r="AW100" s="33"/>
      <c r="AX100" s="34"/>
      <c r="AY100" s="34"/>
      <c r="AZ100" s="34"/>
      <c r="BA100" s="34"/>
    </row>
    <row r="101"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34"/>
      <c r="AL101" s="34"/>
      <c r="AM101" s="34"/>
      <c r="AN101" s="34"/>
      <c r="AO101" s="34"/>
      <c r="AP101" s="34"/>
      <c r="AT101" s="9"/>
      <c r="AU101" s="9"/>
      <c r="AV101" s="9"/>
      <c r="AW101" s="33"/>
      <c r="AX101" s="34"/>
      <c r="AY101" s="34"/>
      <c r="AZ101" s="34"/>
      <c r="BA101" s="34"/>
    </row>
    <row r="102"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34"/>
      <c r="AL102" s="34"/>
      <c r="AM102" s="34"/>
      <c r="AN102" s="34"/>
      <c r="AO102" s="34"/>
      <c r="AP102" s="34"/>
      <c r="AT102" s="9"/>
      <c r="AU102" s="9"/>
      <c r="AV102" s="9"/>
      <c r="AW102" s="33"/>
      <c r="AX102" s="34"/>
      <c r="AY102" s="34"/>
      <c r="AZ102" s="34"/>
      <c r="BA102" s="34"/>
    </row>
    <row r="103"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34"/>
      <c r="AL103" s="34"/>
      <c r="AM103" s="34"/>
      <c r="AN103" s="34"/>
      <c r="AO103" s="34"/>
      <c r="AP103" s="34"/>
      <c r="AT103" s="9"/>
      <c r="AU103" s="9"/>
      <c r="AV103" s="9"/>
      <c r="AW103" s="33"/>
      <c r="AX103" s="34"/>
      <c r="AY103" s="34"/>
      <c r="AZ103" s="34"/>
      <c r="BA103" s="34"/>
    </row>
    <row r="104"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34"/>
      <c r="AL104" s="34"/>
      <c r="AM104" s="34"/>
      <c r="AN104" s="34"/>
      <c r="AO104" s="34"/>
      <c r="AP104" s="34"/>
      <c r="AT104" s="9"/>
      <c r="AU104" s="9"/>
      <c r="AV104" s="9"/>
      <c r="AW104" s="33"/>
      <c r="AX104" s="34"/>
      <c r="AY104" s="34"/>
      <c r="AZ104" s="34"/>
      <c r="BA104" s="34"/>
    </row>
    <row r="105"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34"/>
      <c r="AL105" s="34"/>
      <c r="AM105" s="34"/>
      <c r="AN105" s="34"/>
      <c r="AO105" s="34"/>
      <c r="AP105" s="34"/>
      <c r="AT105" s="9"/>
      <c r="AU105" s="9"/>
      <c r="AV105" s="9"/>
      <c r="AW105" s="33"/>
      <c r="AX105" s="34"/>
      <c r="AY105" s="34"/>
      <c r="AZ105" s="34"/>
      <c r="BA105" s="34"/>
    </row>
    <row r="106"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34"/>
      <c r="AL106" s="34"/>
      <c r="AM106" s="34"/>
      <c r="AN106" s="34"/>
      <c r="AO106" s="34"/>
      <c r="AP106" s="34"/>
      <c r="AT106" s="9"/>
      <c r="AU106" s="9"/>
      <c r="AV106" s="9"/>
      <c r="AW106" s="33"/>
      <c r="AX106" s="34"/>
      <c r="AY106" s="34"/>
      <c r="AZ106" s="34"/>
      <c r="BA106" s="34"/>
    </row>
    <row r="107"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34"/>
      <c r="AL107" s="34"/>
      <c r="AM107" s="34"/>
      <c r="AN107" s="34"/>
      <c r="AO107" s="34"/>
      <c r="AP107" s="34"/>
      <c r="AT107" s="9"/>
      <c r="AU107" s="9"/>
      <c r="AV107" s="9"/>
      <c r="AW107" s="33"/>
      <c r="AX107" s="34"/>
      <c r="AY107" s="34"/>
      <c r="AZ107" s="34"/>
      <c r="BA107" s="34"/>
    </row>
    <row r="108"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34"/>
      <c r="AL108" s="34"/>
      <c r="AM108" s="34"/>
      <c r="AN108" s="34"/>
      <c r="AO108" s="34"/>
      <c r="AP108" s="34"/>
      <c r="AT108" s="9"/>
      <c r="AU108" s="9"/>
      <c r="AV108" s="9"/>
      <c r="AW108" s="33"/>
      <c r="AX108" s="34"/>
      <c r="AY108" s="34"/>
      <c r="AZ108" s="34"/>
      <c r="BA108" s="34"/>
    </row>
    <row r="109"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34"/>
      <c r="AL109" s="34"/>
      <c r="AM109" s="34"/>
      <c r="AN109" s="34"/>
      <c r="AO109" s="34"/>
      <c r="AP109" s="34"/>
      <c r="AT109" s="9"/>
      <c r="AU109" s="9"/>
      <c r="AV109" s="9"/>
      <c r="AW109" s="33"/>
      <c r="AX109" s="34"/>
      <c r="AY109" s="34"/>
      <c r="AZ109" s="34"/>
      <c r="BA109" s="34"/>
    </row>
    <row r="110"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34"/>
      <c r="AL110" s="34"/>
      <c r="AM110" s="34"/>
      <c r="AN110" s="34"/>
      <c r="AO110" s="34"/>
      <c r="AP110" s="34"/>
      <c r="AT110" s="9"/>
      <c r="AU110" s="9"/>
      <c r="AV110" s="9"/>
      <c r="AW110" s="33"/>
      <c r="AX110" s="34"/>
      <c r="AY110" s="34"/>
      <c r="AZ110" s="34"/>
      <c r="BA110" s="34"/>
    </row>
    <row r="111"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34"/>
      <c r="AL111" s="34"/>
      <c r="AM111" s="34"/>
      <c r="AN111" s="34"/>
      <c r="AO111" s="34"/>
      <c r="AP111" s="34"/>
      <c r="AT111" s="9"/>
      <c r="AU111" s="9"/>
      <c r="AV111" s="9"/>
      <c r="AW111" s="33"/>
      <c r="AX111" s="34"/>
      <c r="AY111" s="34"/>
      <c r="AZ111" s="34"/>
      <c r="BA111" s="34"/>
    </row>
    <row r="112"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34"/>
      <c r="AL112" s="34"/>
      <c r="AM112" s="34"/>
      <c r="AN112" s="34"/>
      <c r="AO112" s="34"/>
      <c r="AP112" s="34"/>
      <c r="AT112" s="9"/>
      <c r="AU112" s="9"/>
      <c r="AV112" s="9"/>
      <c r="AW112" s="33"/>
      <c r="AX112" s="34"/>
      <c r="AY112" s="34"/>
      <c r="AZ112" s="34"/>
      <c r="BA112" s="34"/>
    </row>
    <row r="113"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34"/>
      <c r="AL113" s="34"/>
      <c r="AM113" s="34"/>
      <c r="AN113" s="34"/>
      <c r="AO113" s="34"/>
      <c r="AP113" s="34"/>
      <c r="AT113" s="9"/>
      <c r="AU113" s="9"/>
      <c r="AV113" s="9"/>
      <c r="AW113" s="33"/>
      <c r="AX113" s="34"/>
      <c r="AY113" s="34"/>
      <c r="AZ113" s="34"/>
      <c r="BA113" s="34"/>
    </row>
    <row r="114"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34"/>
      <c r="AL114" s="34"/>
      <c r="AM114" s="34"/>
      <c r="AN114" s="34"/>
      <c r="AO114" s="34"/>
      <c r="AP114" s="34"/>
      <c r="AT114" s="9"/>
      <c r="AU114" s="9"/>
      <c r="AV114" s="9"/>
      <c r="AW114" s="33"/>
      <c r="AX114" s="34"/>
      <c r="AY114" s="34"/>
      <c r="AZ114" s="34"/>
      <c r="BA114" s="34"/>
    </row>
    <row r="115"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34"/>
      <c r="AL115" s="34"/>
      <c r="AM115" s="34"/>
      <c r="AN115" s="34"/>
      <c r="AO115" s="34"/>
      <c r="AP115" s="34"/>
      <c r="AT115" s="9"/>
      <c r="AU115" s="9"/>
      <c r="AV115" s="9"/>
      <c r="AW115" s="33"/>
      <c r="AX115" s="34"/>
      <c r="AY115" s="34"/>
      <c r="AZ115" s="34"/>
      <c r="BA115" s="34"/>
    </row>
    <row r="116"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34"/>
      <c r="AL116" s="34"/>
      <c r="AM116" s="34"/>
      <c r="AN116" s="34"/>
      <c r="AO116" s="34"/>
      <c r="AP116" s="34"/>
      <c r="AT116" s="9"/>
      <c r="AU116" s="9"/>
      <c r="AV116" s="9"/>
      <c r="AW116" s="33"/>
      <c r="AX116" s="34"/>
      <c r="AY116" s="34"/>
      <c r="AZ116" s="34"/>
      <c r="BA116" s="34"/>
    </row>
    <row r="117"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34"/>
      <c r="AL117" s="34"/>
      <c r="AM117" s="34"/>
      <c r="AN117" s="34"/>
      <c r="AO117" s="34"/>
      <c r="AP117" s="34"/>
      <c r="AT117" s="9"/>
      <c r="AU117" s="9"/>
      <c r="AV117" s="9"/>
      <c r="AW117" s="33"/>
      <c r="AX117" s="34"/>
      <c r="AY117" s="34"/>
      <c r="AZ117" s="34"/>
      <c r="BA117" s="34"/>
    </row>
    <row r="118"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34"/>
      <c r="AL118" s="34"/>
      <c r="AM118" s="34"/>
      <c r="AN118" s="34"/>
      <c r="AO118" s="34"/>
      <c r="AP118" s="34"/>
      <c r="AT118" s="9"/>
      <c r="AU118" s="9"/>
      <c r="AV118" s="9"/>
      <c r="AW118" s="33"/>
      <c r="AX118" s="34"/>
      <c r="AY118" s="34"/>
      <c r="AZ118" s="34"/>
      <c r="BA118" s="34"/>
    </row>
    <row r="119"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34"/>
      <c r="AL119" s="34"/>
      <c r="AM119" s="34"/>
      <c r="AN119" s="34"/>
      <c r="AO119" s="34"/>
      <c r="AP119" s="34"/>
      <c r="AT119" s="9"/>
      <c r="AU119" s="9"/>
      <c r="AV119" s="9"/>
      <c r="AW119" s="33"/>
      <c r="AX119" s="34"/>
      <c r="AY119" s="34"/>
      <c r="AZ119" s="34"/>
      <c r="BA119" s="34"/>
    </row>
    <row r="120"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34"/>
      <c r="AL120" s="34"/>
      <c r="AM120" s="34"/>
      <c r="AN120" s="34"/>
      <c r="AO120" s="34"/>
      <c r="AP120" s="34"/>
      <c r="AT120" s="9"/>
      <c r="AU120" s="9"/>
      <c r="AV120" s="9"/>
      <c r="AW120" s="33"/>
      <c r="AX120" s="34"/>
      <c r="AY120" s="34"/>
      <c r="AZ120" s="34"/>
      <c r="BA120" s="34"/>
    </row>
    <row r="121"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34"/>
      <c r="AL121" s="34"/>
      <c r="AM121" s="34"/>
      <c r="AN121" s="34"/>
      <c r="AO121" s="34"/>
      <c r="AP121" s="34"/>
      <c r="AT121" s="9"/>
      <c r="AU121" s="9"/>
      <c r="AV121" s="9"/>
      <c r="AW121" s="33"/>
      <c r="AX121" s="34"/>
      <c r="AY121" s="34"/>
      <c r="AZ121" s="34"/>
      <c r="BA121" s="34"/>
    </row>
    <row r="122"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34"/>
      <c r="AL122" s="34"/>
      <c r="AM122" s="34"/>
      <c r="AN122" s="34"/>
      <c r="AO122" s="34"/>
      <c r="AP122" s="34"/>
      <c r="AT122" s="9"/>
      <c r="AU122" s="9"/>
      <c r="AV122" s="9"/>
      <c r="AW122" s="33"/>
      <c r="AX122" s="34"/>
      <c r="AY122" s="34"/>
      <c r="AZ122" s="34"/>
      <c r="BA122" s="34"/>
    </row>
    <row r="123"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34"/>
      <c r="AL123" s="34"/>
      <c r="AM123" s="34"/>
      <c r="AN123" s="34"/>
      <c r="AO123" s="34"/>
      <c r="AP123" s="34"/>
      <c r="AT123" s="9"/>
      <c r="AU123" s="9"/>
      <c r="AV123" s="9"/>
      <c r="AW123" s="33"/>
      <c r="AX123" s="34"/>
      <c r="AY123" s="34"/>
      <c r="AZ123" s="34"/>
      <c r="BA123" s="34"/>
    </row>
    <row r="124">
      <c r="AE124" s="34"/>
      <c r="AF124" s="34"/>
      <c r="AG124" s="34"/>
      <c r="AH124" s="34"/>
      <c r="AI124" s="34"/>
      <c r="AU124" s="34"/>
      <c r="AW124" s="33"/>
    </row>
    <row r="125">
      <c r="AW125" s="33"/>
    </row>
    <row r="126">
      <c r="AW126" s="33"/>
    </row>
    <row r="127">
      <c r="AW127" s="33"/>
    </row>
    <row r="128">
      <c r="AW128" s="33"/>
    </row>
    <row r="129">
      <c r="AW129" s="33"/>
    </row>
    <row r="130">
      <c r="AW130" s="33"/>
    </row>
    <row r="131">
      <c r="AW131" s="33"/>
    </row>
    <row r="132">
      <c r="AW132" s="33"/>
    </row>
    <row r="133">
      <c r="AW133" s="33"/>
    </row>
    <row r="134">
      <c r="AW134" s="33"/>
    </row>
    <row r="135">
      <c r="AW135" s="33"/>
    </row>
    <row r="136">
      <c r="AW136" s="33"/>
    </row>
    <row r="137">
      <c r="AW137" s="33"/>
    </row>
    <row r="138">
      <c r="AW138" s="33"/>
    </row>
    <row r="139">
      <c r="AW139" s="33"/>
    </row>
    <row r="140">
      <c r="AW140" s="33"/>
    </row>
    <row r="141">
      <c r="AW141" s="33"/>
    </row>
    <row r="142">
      <c r="AW142" s="33"/>
    </row>
    <row r="143">
      <c r="AW143" s="33"/>
    </row>
    <row r="144">
      <c r="AW144" s="33"/>
    </row>
    <row r="145">
      <c r="AW145" s="33"/>
    </row>
    <row r="146">
      <c r="AW146" s="33"/>
    </row>
    <row r="147">
      <c r="AW147" s="33"/>
    </row>
    <row r="148">
      <c r="AW148" s="33"/>
    </row>
    <row r="149">
      <c r="AW149" s="33"/>
    </row>
    <row r="150">
      <c r="AW150" s="33"/>
    </row>
    <row r="151">
      <c r="AW151" s="33"/>
    </row>
    <row r="152">
      <c r="AW152" s="33"/>
    </row>
    <row r="153">
      <c r="AW153" s="33"/>
    </row>
    <row r="154">
      <c r="AW154" s="33"/>
    </row>
    <row r="155">
      <c r="AW155" s="33"/>
    </row>
    <row r="156">
      <c r="AW156" s="33"/>
    </row>
    <row r="157">
      <c r="AW157" s="33"/>
    </row>
    <row r="158">
      <c r="AW158" s="33"/>
    </row>
    <row r="159">
      <c r="AW159" s="33"/>
    </row>
    <row r="160">
      <c r="AW160" s="33"/>
    </row>
    <row r="161">
      <c r="AW161" s="33"/>
    </row>
    <row r="162">
      <c r="AW162" s="33"/>
    </row>
    <row r="163">
      <c r="AW163" s="33"/>
    </row>
    <row r="164">
      <c r="AW164" s="33"/>
    </row>
    <row r="165">
      <c r="AW165" s="33"/>
    </row>
    <row r="166">
      <c r="AW166" s="33"/>
    </row>
    <row r="167">
      <c r="AW167" s="33"/>
    </row>
    <row r="168">
      <c r="AW168" s="33"/>
    </row>
    <row r="169">
      <c r="AW169" s="33"/>
    </row>
    <row r="170">
      <c r="AW170" s="33"/>
    </row>
    <row r="171">
      <c r="AW171" s="33"/>
    </row>
    <row r="172">
      <c r="AW172" s="33"/>
    </row>
    <row r="173">
      <c r="AW173" s="33"/>
    </row>
    <row r="174">
      <c r="AW174" s="33"/>
    </row>
    <row r="175">
      <c r="AW175" s="33"/>
    </row>
    <row r="176">
      <c r="AW176" s="33"/>
    </row>
    <row r="177">
      <c r="AW177" s="33"/>
    </row>
    <row r="178">
      <c r="AW178" s="33"/>
    </row>
    <row r="179">
      <c r="AW179" s="33"/>
    </row>
    <row r="180">
      <c r="AW180" s="33"/>
    </row>
    <row r="181">
      <c r="AW181" s="33"/>
    </row>
    <row r="182">
      <c r="AW182" s="33"/>
    </row>
    <row r="183">
      <c r="AW183" s="33"/>
    </row>
    <row r="184">
      <c r="AW184" s="33"/>
    </row>
    <row r="185">
      <c r="AW185" s="33"/>
    </row>
    <row r="186">
      <c r="AW186" s="33"/>
    </row>
    <row r="187">
      <c r="AW187" s="33"/>
    </row>
    <row r="188">
      <c r="AW188" s="33"/>
    </row>
    <row r="189">
      <c r="AW189" s="33"/>
    </row>
    <row r="190">
      <c r="AW190" s="33"/>
    </row>
    <row r="191">
      <c r="AW191" s="33"/>
    </row>
    <row r="192">
      <c r="AW192" s="33"/>
    </row>
    <row r="193">
      <c r="AW193" s="33"/>
    </row>
    <row r="194">
      <c r="AW194" s="33"/>
    </row>
    <row r="195">
      <c r="AW195" s="33"/>
    </row>
    <row r="196">
      <c r="AW196" s="33"/>
    </row>
    <row r="197">
      <c r="AW197" s="33"/>
    </row>
    <row r="198">
      <c r="AW198" s="33"/>
    </row>
    <row r="199">
      <c r="AW199" s="33"/>
    </row>
    <row r="200">
      <c r="AW200" s="33"/>
    </row>
    <row r="201">
      <c r="AW201" s="33"/>
    </row>
    <row r="202">
      <c r="AW202" s="33"/>
    </row>
    <row r="203">
      <c r="AW203" s="33"/>
    </row>
    <row r="204">
      <c r="AW204" s="33"/>
    </row>
    <row r="205">
      <c r="AW205" s="33"/>
    </row>
    <row r="206">
      <c r="AW206" s="33"/>
    </row>
    <row r="207">
      <c r="AW207" s="33"/>
    </row>
    <row r="208">
      <c r="AW208" s="33"/>
    </row>
    <row r="209">
      <c r="AW209" s="33"/>
    </row>
    <row r="210">
      <c r="AW210" s="33"/>
    </row>
    <row r="211">
      <c r="AW211" s="33"/>
    </row>
    <row r="212">
      <c r="AW212" s="33"/>
    </row>
    <row r="213">
      <c r="AW213" s="33"/>
    </row>
    <row r="214">
      <c r="AW214" s="33"/>
    </row>
    <row r="215">
      <c r="AW215" s="33"/>
    </row>
    <row r="216">
      <c r="AW216" s="33"/>
    </row>
    <row r="217">
      <c r="AW217" s="33"/>
    </row>
    <row r="218">
      <c r="AW218" s="33"/>
    </row>
    <row r="219">
      <c r="AW219" s="33"/>
    </row>
    <row r="220">
      <c r="AW220" s="33"/>
    </row>
    <row r="221">
      <c r="AW221" s="33"/>
    </row>
    <row r="222">
      <c r="AW222" s="33"/>
    </row>
    <row r="223">
      <c r="AW223" s="33"/>
    </row>
    <row r="224">
      <c r="AW224" s="33"/>
    </row>
    <row r="225">
      <c r="AW225" s="33"/>
    </row>
    <row r="226">
      <c r="AW226" s="33"/>
    </row>
    <row r="227">
      <c r="AW227" s="33"/>
    </row>
    <row r="228">
      <c r="AW228" s="33"/>
    </row>
    <row r="229">
      <c r="AW229" s="33"/>
    </row>
    <row r="230">
      <c r="AW230" s="33"/>
    </row>
    <row r="231">
      <c r="AW231" s="33"/>
    </row>
    <row r="232">
      <c r="AW232" s="33"/>
    </row>
    <row r="233">
      <c r="AW233" s="33"/>
    </row>
    <row r="234">
      <c r="AW234" s="33"/>
    </row>
    <row r="235">
      <c r="AW235" s="33"/>
    </row>
    <row r="236">
      <c r="AW236" s="33"/>
    </row>
    <row r="237">
      <c r="AW237" s="33"/>
    </row>
    <row r="238">
      <c r="AW238" s="33"/>
    </row>
    <row r="239">
      <c r="AW239" s="33"/>
    </row>
    <row r="240">
      <c r="AW240" s="33"/>
    </row>
    <row r="241">
      <c r="AW241" s="33"/>
    </row>
    <row r="242">
      <c r="AW242" s="33"/>
    </row>
    <row r="243">
      <c r="AW243" s="33"/>
    </row>
    <row r="244">
      <c r="AW244" s="33"/>
    </row>
    <row r="245">
      <c r="AW245" s="33"/>
    </row>
    <row r="246">
      <c r="AW246" s="33"/>
    </row>
    <row r="247">
      <c r="AW247" s="33"/>
    </row>
    <row r="248">
      <c r="AW248" s="33"/>
    </row>
    <row r="249">
      <c r="AW249" s="33"/>
    </row>
    <row r="250">
      <c r="AW250" s="33"/>
    </row>
    <row r="251">
      <c r="AW251" s="33"/>
    </row>
    <row r="252">
      <c r="AW252" s="33"/>
    </row>
    <row r="253">
      <c r="AW253" s="33"/>
    </row>
    <row r="254">
      <c r="AW254" s="33"/>
    </row>
    <row r="255">
      <c r="AW255" s="33"/>
    </row>
    <row r="256">
      <c r="AW256" s="33"/>
    </row>
    <row r="257">
      <c r="AW257" s="33"/>
    </row>
    <row r="258">
      <c r="AW258" s="33"/>
    </row>
    <row r="259">
      <c r="AW259" s="33"/>
    </row>
    <row r="260">
      <c r="AW260" s="33"/>
    </row>
    <row r="261">
      <c r="AW261" s="33"/>
    </row>
    <row r="262">
      <c r="AW262" s="33"/>
    </row>
    <row r="263">
      <c r="AW263" s="33"/>
    </row>
    <row r="264">
      <c r="AW264" s="33"/>
    </row>
    <row r="265">
      <c r="AW265" s="33"/>
    </row>
    <row r="266">
      <c r="AW266" s="33"/>
    </row>
    <row r="267">
      <c r="AW267" s="33"/>
    </row>
    <row r="268">
      <c r="AW268" s="33"/>
    </row>
    <row r="269">
      <c r="AW269" s="33"/>
    </row>
    <row r="270">
      <c r="AW270" s="33"/>
    </row>
    <row r="271">
      <c r="AW271" s="33"/>
    </row>
    <row r="272">
      <c r="AW272" s="33"/>
    </row>
    <row r="273">
      <c r="AW273" s="33"/>
    </row>
    <row r="274">
      <c r="AW274" s="33"/>
    </row>
    <row r="275">
      <c r="AW275" s="33"/>
    </row>
    <row r="276">
      <c r="AW276" s="33"/>
    </row>
    <row r="277">
      <c r="AW277" s="33"/>
    </row>
    <row r="278">
      <c r="AW278" s="33"/>
    </row>
    <row r="279">
      <c r="AW279" s="33"/>
    </row>
    <row r="280">
      <c r="AW280" s="33"/>
    </row>
    <row r="281">
      <c r="AW281" s="33"/>
    </row>
    <row r="282">
      <c r="AW282" s="33"/>
    </row>
    <row r="283">
      <c r="AW283" s="33"/>
    </row>
    <row r="284">
      <c r="AW284" s="33"/>
    </row>
    <row r="285">
      <c r="AW285" s="33"/>
    </row>
    <row r="286">
      <c r="AW286" s="33"/>
    </row>
    <row r="287">
      <c r="AW287" s="33"/>
    </row>
    <row r="288">
      <c r="AW288" s="33"/>
    </row>
    <row r="289">
      <c r="AW289" s="33"/>
    </row>
    <row r="290">
      <c r="AW290" s="33"/>
    </row>
    <row r="291">
      <c r="AW291" s="33"/>
    </row>
    <row r="292">
      <c r="AW292" s="33"/>
    </row>
    <row r="293">
      <c r="AW293" s="33"/>
    </row>
    <row r="294">
      <c r="AW294" s="33"/>
    </row>
    <row r="295">
      <c r="AW295" s="33"/>
    </row>
    <row r="296">
      <c r="AW296" s="33"/>
    </row>
    <row r="297">
      <c r="AW297" s="33"/>
    </row>
    <row r="298">
      <c r="AW298" s="33"/>
    </row>
    <row r="299">
      <c r="AW299" s="33"/>
    </row>
    <row r="300">
      <c r="AW300" s="33"/>
    </row>
    <row r="301">
      <c r="AW301" s="33"/>
    </row>
    <row r="302">
      <c r="AW302" s="33"/>
    </row>
    <row r="303">
      <c r="AW303" s="33"/>
    </row>
    <row r="304">
      <c r="AW304" s="33"/>
    </row>
    <row r="305">
      <c r="AW305" s="33"/>
    </row>
    <row r="306">
      <c r="AW306" s="33"/>
    </row>
    <row r="307">
      <c r="AW307" s="33"/>
    </row>
    <row r="308">
      <c r="AW308" s="33"/>
    </row>
    <row r="309">
      <c r="AW309" s="33"/>
    </row>
    <row r="310">
      <c r="AW310" s="33"/>
    </row>
    <row r="311">
      <c r="AW311" s="33"/>
    </row>
    <row r="312">
      <c r="AW312" s="33"/>
    </row>
    <row r="313">
      <c r="AW313" s="33"/>
    </row>
    <row r="314">
      <c r="AW314" s="33"/>
    </row>
    <row r="315">
      <c r="AW315" s="33"/>
    </row>
    <row r="316">
      <c r="AW316" s="33"/>
    </row>
    <row r="317">
      <c r="AW317" s="33"/>
    </row>
    <row r="318">
      <c r="AW318" s="33"/>
    </row>
    <row r="319">
      <c r="AW319" s="33"/>
    </row>
    <row r="320">
      <c r="AW320" s="33"/>
    </row>
    <row r="321">
      <c r="AW321" s="33"/>
    </row>
    <row r="322">
      <c r="AW322" s="33"/>
    </row>
    <row r="323">
      <c r="AW323" s="33"/>
    </row>
    <row r="324">
      <c r="AW324" s="33"/>
    </row>
    <row r="325">
      <c r="AW325" s="33"/>
    </row>
    <row r="326">
      <c r="AW326" s="33"/>
    </row>
    <row r="327">
      <c r="AW327" s="33"/>
    </row>
    <row r="328">
      <c r="AW328" s="33"/>
    </row>
    <row r="329">
      <c r="AW329" s="33"/>
    </row>
    <row r="330">
      <c r="AW330" s="33"/>
    </row>
    <row r="331">
      <c r="AW331" s="33"/>
    </row>
    <row r="332">
      <c r="AW332" s="33"/>
    </row>
    <row r="333">
      <c r="AW333" s="33"/>
    </row>
    <row r="334">
      <c r="AW334" s="33"/>
    </row>
    <row r="335">
      <c r="AW335" s="33"/>
    </row>
    <row r="336">
      <c r="AW336" s="33"/>
    </row>
    <row r="337">
      <c r="AW337" s="33"/>
    </row>
    <row r="338">
      <c r="AW338" s="33"/>
    </row>
    <row r="339">
      <c r="AW339" s="33"/>
    </row>
    <row r="340">
      <c r="AW340" s="33"/>
    </row>
    <row r="341">
      <c r="AW341" s="33"/>
    </row>
    <row r="342">
      <c r="AW342" s="33"/>
    </row>
    <row r="343">
      <c r="AW343" s="33"/>
    </row>
    <row r="344">
      <c r="AW344" s="33"/>
    </row>
    <row r="345">
      <c r="AW345" s="33"/>
    </row>
    <row r="346">
      <c r="AW346" s="33"/>
    </row>
    <row r="347">
      <c r="AW347" s="33"/>
    </row>
    <row r="348">
      <c r="AW348" s="33"/>
    </row>
    <row r="349">
      <c r="AW349" s="33"/>
    </row>
    <row r="350">
      <c r="AW350" s="33"/>
    </row>
    <row r="351">
      <c r="AW351" s="33"/>
    </row>
    <row r="352">
      <c r="AW352" s="33"/>
    </row>
    <row r="353">
      <c r="AW353" s="33"/>
    </row>
    <row r="354">
      <c r="AW354" s="33"/>
    </row>
    <row r="355">
      <c r="AW355" s="33"/>
    </row>
    <row r="356">
      <c r="AW356" s="33"/>
    </row>
    <row r="357">
      <c r="AW357" s="33"/>
    </row>
    <row r="358">
      <c r="AW358" s="33"/>
    </row>
    <row r="359">
      <c r="AW359" s="33"/>
    </row>
    <row r="360">
      <c r="AW360" s="33"/>
    </row>
    <row r="361">
      <c r="AW361" s="33"/>
    </row>
    <row r="362">
      <c r="AW362" s="33"/>
    </row>
    <row r="363">
      <c r="AW363" s="33"/>
    </row>
    <row r="364">
      <c r="AW364" s="33"/>
    </row>
    <row r="365">
      <c r="AW365" s="33"/>
    </row>
    <row r="366">
      <c r="AW366" s="33"/>
    </row>
    <row r="367">
      <c r="AW367" s="33"/>
    </row>
    <row r="368">
      <c r="AW368" s="33"/>
    </row>
    <row r="369">
      <c r="AW369" s="33"/>
    </row>
    <row r="370">
      <c r="AW370" s="33"/>
    </row>
    <row r="371">
      <c r="AW371" s="33"/>
    </row>
    <row r="372">
      <c r="AW372" s="33"/>
    </row>
    <row r="373">
      <c r="AW373" s="33"/>
    </row>
    <row r="374">
      <c r="AW374" s="33"/>
    </row>
    <row r="375">
      <c r="AW375" s="33"/>
    </row>
    <row r="376">
      <c r="AW376" s="33"/>
    </row>
    <row r="377">
      <c r="AW377" s="33"/>
    </row>
    <row r="378">
      <c r="AW378" s="33"/>
    </row>
    <row r="379">
      <c r="AW379" s="33"/>
    </row>
    <row r="380">
      <c r="AW380" s="33"/>
    </row>
    <row r="381">
      <c r="AW381" s="33"/>
    </row>
    <row r="382">
      <c r="AW382" s="33"/>
    </row>
    <row r="383">
      <c r="AW383" s="33"/>
    </row>
    <row r="384">
      <c r="AW384" s="33"/>
    </row>
    <row r="385">
      <c r="AW385" s="33"/>
    </row>
    <row r="386">
      <c r="AW386" s="33"/>
    </row>
    <row r="387">
      <c r="AW387" s="33"/>
    </row>
    <row r="388">
      <c r="AW388" s="33"/>
    </row>
    <row r="389">
      <c r="AW389" s="33"/>
    </row>
    <row r="390">
      <c r="AW390" s="33"/>
    </row>
    <row r="391">
      <c r="AW391" s="33"/>
    </row>
    <row r="392">
      <c r="AW392" s="33"/>
    </row>
    <row r="393">
      <c r="AW393" s="33"/>
    </row>
    <row r="394">
      <c r="AW394" s="33"/>
    </row>
    <row r="395">
      <c r="AW395" s="33"/>
    </row>
    <row r="396">
      <c r="AW396" s="33"/>
    </row>
    <row r="397">
      <c r="AW397" s="33"/>
    </row>
    <row r="398">
      <c r="AW398" s="33"/>
    </row>
    <row r="399">
      <c r="AW399" s="33"/>
    </row>
    <row r="400">
      <c r="AW400" s="33"/>
    </row>
    <row r="401">
      <c r="AW401" s="33"/>
    </row>
    <row r="402">
      <c r="AW402" s="33"/>
    </row>
    <row r="403">
      <c r="AW403" s="33"/>
    </row>
    <row r="404">
      <c r="AW404" s="33"/>
    </row>
    <row r="405">
      <c r="AW405" s="33"/>
    </row>
    <row r="406">
      <c r="AW406" s="33"/>
    </row>
    <row r="407">
      <c r="AW407" s="33"/>
    </row>
    <row r="408">
      <c r="AW408" s="33"/>
    </row>
    <row r="409">
      <c r="AW409" s="33"/>
    </row>
    <row r="410">
      <c r="AW410" s="33"/>
    </row>
    <row r="411">
      <c r="AW411" s="33"/>
    </row>
    <row r="412">
      <c r="AW412" s="33"/>
    </row>
    <row r="413">
      <c r="AW413" s="33"/>
    </row>
    <row r="414">
      <c r="AW414" s="33"/>
    </row>
    <row r="415">
      <c r="AW415" s="33"/>
    </row>
    <row r="416">
      <c r="AW416" s="33"/>
    </row>
    <row r="417">
      <c r="AW417" s="33"/>
    </row>
    <row r="418">
      <c r="AW418" s="33"/>
    </row>
    <row r="419">
      <c r="AW419" s="33"/>
    </row>
    <row r="420">
      <c r="AW420" s="33"/>
    </row>
    <row r="421">
      <c r="AW421" s="33"/>
    </row>
    <row r="422">
      <c r="AW422" s="33"/>
    </row>
    <row r="423">
      <c r="AW423" s="33"/>
    </row>
    <row r="424">
      <c r="AW424" s="33"/>
    </row>
    <row r="425">
      <c r="AW425" s="33"/>
    </row>
    <row r="426">
      <c r="AW426" s="33"/>
    </row>
    <row r="427">
      <c r="AW427" s="33"/>
    </row>
    <row r="428">
      <c r="AW428" s="33"/>
    </row>
    <row r="429">
      <c r="AW429" s="33"/>
    </row>
    <row r="430">
      <c r="AW430" s="33"/>
    </row>
    <row r="431">
      <c r="AW431" s="33"/>
    </row>
    <row r="432">
      <c r="AW432" s="33"/>
    </row>
    <row r="433">
      <c r="AW433" s="33"/>
    </row>
    <row r="434">
      <c r="AW434" s="33"/>
    </row>
    <row r="435">
      <c r="AW435" s="33"/>
    </row>
    <row r="436">
      <c r="AW436" s="33"/>
    </row>
    <row r="437">
      <c r="AW437" s="33"/>
    </row>
    <row r="438">
      <c r="AW438" s="33"/>
    </row>
    <row r="439">
      <c r="AW439" s="33"/>
    </row>
    <row r="440">
      <c r="AW440" s="33"/>
    </row>
    <row r="441">
      <c r="AW441" s="33"/>
    </row>
    <row r="442">
      <c r="AW442" s="33"/>
    </row>
    <row r="443">
      <c r="AW443" s="33"/>
    </row>
    <row r="444">
      <c r="AW444" s="33"/>
    </row>
    <row r="445">
      <c r="AW445" s="33"/>
    </row>
    <row r="446">
      <c r="AW446" s="33"/>
    </row>
    <row r="447">
      <c r="AW447" s="33"/>
    </row>
    <row r="448">
      <c r="AW448" s="33"/>
    </row>
    <row r="449">
      <c r="AW449" s="33"/>
    </row>
    <row r="450">
      <c r="AW450" s="33"/>
    </row>
    <row r="451">
      <c r="AW451" s="33"/>
    </row>
    <row r="452">
      <c r="AW452" s="33"/>
    </row>
    <row r="453">
      <c r="AW453" s="33"/>
    </row>
    <row r="454">
      <c r="AW454" s="33"/>
    </row>
    <row r="455">
      <c r="AW455" s="33"/>
    </row>
    <row r="456">
      <c r="AW456" s="33"/>
    </row>
    <row r="457">
      <c r="AW457" s="33"/>
    </row>
    <row r="458">
      <c r="AW458" s="33"/>
    </row>
    <row r="459">
      <c r="AW459" s="33"/>
    </row>
    <row r="460">
      <c r="AW460" s="33"/>
    </row>
    <row r="461">
      <c r="AW461" s="33"/>
    </row>
    <row r="462">
      <c r="AW462" s="33"/>
    </row>
    <row r="463">
      <c r="AW463" s="33"/>
    </row>
    <row r="464">
      <c r="AW464" s="33"/>
    </row>
    <row r="465">
      <c r="AW465" s="33"/>
    </row>
    <row r="466">
      <c r="AW466" s="33"/>
    </row>
    <row r="467">
      <c r="AW467" s="33"/>
    </row>
    <row r="468">
      <c r="AW468" s="33"/>
    </row>
    <row r="469">
      <c r="AW469" s="33"/>
    </row>
    <row r="470">
      <c r="AW470" s="33"/>
    </row>
    <row r="471">
      <c r="AW471" s="33"/>
    </row>
    <row r="472">
      <c r="AW472" s="33"/>
    </row>
    <row r="473">
      <c r="AW473" s="33"/>
    </row>
    <row r="474">
      <c r="AW474" s="33"/>
    </row>
    <row r="475">
      <c r="AW475" s="33"/>
    </row>
    <row r="476">
      <c r="AW476" s="33"/>
    </row>
    <row r="477">
      <c r="AW477" s="33"/>
    </row>
    <row r="478">
      <c r="AW478" s="33"/>
    </row>
    <row r="479">
      <c r="AW479" s="33"/>
    </row>
    <row r="480">
      <c r="AW480" s="33"/>
    </row>
    <row r="481">
      <c r="AW481" s="33"/>
    </row>
    <row r="482">
      <c r="AW482" s="33"/>
    </row>
    <row r="483">
      <c r="AW483" s="33"/>
    </row>
    <row r="484">
      <c r="AW484" s="33"/>
    </row>
    <row r="485">
      <c r="AW485" s="33"/>
    </row>
    <row r="486">
      <c r="AW486" s="33"/>
    </row>
    <row r="487">
      <c r="AW487" s="33"/>
    </row>
    <row r="488">
      <c r="AW488" s="33"/>
    </row>
    <row r="489">
      <c r="AW489" s="33"/>
    </row>
    <row r="490">
      <c r="AW490" s="33"/>
    </row>
    <row r="491">
      <c r="AW491" s="33"/>
    </row>
    <row r="492">
      <c r="AW492" s="33"/>
    </row>
    <row r="493">
      <c r="AW493" s="33"/>
    </row>
    <row r="494">
      <c r="AW494" s="33"/>
    </row>
    <row r="495">
      <c r="AW495" s="33"/>
    </row>
    <row r="496">
      <c r="AW496" s="33"/>
    </row>
    <row r="497">
      <c r="AW497" s="33"/>
    </row>
    <row r="498">
      <c r="AW498" s="33"/>
    </row>
    <row r="499">
      <c r="AW499" s="33"/>
    </row>
    <row r="500">
      <c r="AW500" s="33"/>
    </row>
    <row r="501">
      <c r="AW501" s="33"/>
    </row>
    <row r="502">
      <c r="AW502" s="33"/>
    </row>
    <row r="503">
      <c r="AW503" s="33"/>
    </row>
    <row r="504">
      <c r="AW504" s="33"/>
    </row>
    <row r="505">
      <c r="AW505" s="33"/>
    </row>
    <row r="506">
      <c r="AW506" s="33"/>
    </row>
    <row r="507">
      <c r="AW507" s="33"/>
    </row>
    <row r="508">
      <c r="AW508" s="33"/>
    </row>
    <row r="509">
      <c r="AW509" s="33"/>
    </row>
    <row r="510">
      <c r="AW510" s="33"/>
    </row>
    <row r="511">
      <c r="AW511" s="33"/>
    </row>
    <row r="512">
      <c r="AW512" s="33"/>
    </row>
    <row r="513">
      <c r="AW513" s="33"/>
    </row>
    <row r="514">
      <c r="AW514" s="33"/>
    </row>
    <row r="515">
      <c r="AW515" s="33"/>
    </row>
    <row r="516">
      <c r="AW516" s="33"/>
    </row>
    <row r="517">
      <c r="AW517" s="33"/>
    </row>
    <row r="518">
      <c r="AW518" s="33"/>
    </row>
    <row r="519">
      <c r="AW519" s="33"/>
    </row>
    <row r="520">
      <c r="AW520" s="33"/>
    </row>
    <row r="521">
      <c r="AW521" s="33"/>
    </row>
    <row r="522">
      <c r="AW522" s="33"/>
    </row>
    <row r="523">
      <c r="AW523" s="33"/>
    </row>
    <row r="524">
      <c r="AW524" s="33"/>
    </row>
    <row r="525">
      <c r="AW525" s="33"/>
    </row>
    <row r="526">
      <c r="AW526" s="33"/>
    </row>
    <row r="527">
      <c r="AW527" s="33"/>
    </row>
    <row r="528">
      <c r="AW528" s="33"/>
    </row>
    <row r="529">
      <c r="AW529" s="33"/>
    </row>
    <row r="530">
      <c r="AW530" s="33"/>
    </row>
    <row r="531">
      <c r="AW531" s="33"/>
    </row>
    <row r="532">
      <c r="AW532" s="33"/>
    </row>
    <row r="533">
      <c r="AW533" s="33"/>
    </row>
    <row r="534">
      <c r="AW534" s="33"/>
    </row>
    <row r="535">
      <c r="AW535" s="33"/>
    </row>
    <row r="536">
      <c r="AW536" s="33"/>
    </row>
    <row r="537">
      <c r="AW537" s="33"/>
    </row>
    <row r="538">
      <c r="AW538" s="33"/>
    </row>
    <row r="539">
      <c r="AW539" s="33"/>
    </row>
    <row r="540">
      <c r="AW540" s="33"/>
    </row>
    <row r="541">
      <c r="AW541" s="33"/>
    </row>
    <row r="542">
      <c r="AW542" s="33"/>
    </row>
    <row r="543">
      <c r="AW543" s="33"/>
    </row>
    <row r="544">
      <c r="AW544" s="33"/>
    </row>
    <row r="545">
      <c r="AW545" s="33"/>
    </row>
    <row r="546">
      <c r="AW546" s="33"/>
    </row>
    <row r="547">
      <c r="AW547" s="33"/>
    </row>
    <row r="548">
      <c r="AW548" s="33"/>
    </row>
    <row r="549">
      <c r="AW549" s="33"/>
    </row>
    <row r="550">
      <c r="AW550" s="33"/>
    </row>
    <row r="551">
      <c r="AW551" s="33"/>
    </row>
    <row r="552">
      <c r="AW552" s="33"/>
    </row>
    <row r="553">
      <c r="AW553" s="33"/>
    </row>
    <row r="554">
      <c r="AW554" s="33"/>
    </row>
    <row r="555">
      <c r="AW555" s="33"/>
    </row>
    <row r="556">
      <c r="AW556" s="33"/>
    </row>
    <row r="557">
      <c r="AW557" s="33"/>
    </row>
    <row r="558">
      <c r="AW558" s="33"/>
    </row>
    <row r="559">
      <c r="AW559" s="33"/>
    </row>
    <row r="560">
      <c r="AW560" s="33"/>
    </row>
    <row r="561">
      <c r="AW561" s="33"/>
    </row>
    <row r="562">
      <c r="AW562" s="33"/>
    </row>
    <row r="563">
      <c r="AW563" s="33"/>
    </row>
    <row r="564">
      <c r="AW564" s="33"/>
    </row>
    <row r="565">
      <c r="AW565" s="33"/>
    </row>
    <row r="566">
      <c r="AW566" s="33"/>
    </row>
    <row r="567">
      <c r="AW567" s="33"/>
    </row>
    <row r="568">
      <c r="AW568" s="33"/>
    </row>
    <row r="569">
      <c r="AW569" s="33"/>
    </row>
    <row r="570">
      <c r="AW570" s="33"/>
    </row>
    <row r="571">
      <c r="AW571" s="33"/>
    </row>
    <row r="572">
      <c r="AW572" s="33"/>
    </row>
    <row r="573">
      <c r="AW573" s="33"/>
    </row>
    <row r="574">
      <c r="AW574" s="33"/>
    </row>
    <row r="575">
      <c r="AW575" s="33"/>
    </row>
    <row r="576">
      <c r="AW576" s="33"/>
    </row>
    <row r="577">
      <c r="AW577" s="33"/>
    </row>
    <row r="578">
      <c r="AW578" s="33"/>
    </row>
    <row r="579">
      <c r="AW579" s="33"/>
    </row>
    <row r="580">
      <c r="AW580" s="33"/>
    </row>
    <row r="581">
      <c r="AW581" s="33"/>
    </row>
    <row r="582">
      <c r="AW582" s="33"/>
    </row>
    <row r="583">
      <c r="AW583" s="33"/>
    </row>
    <row r="584">
      <c r="AW584" s="33"/>
    </row>
    <row r="585">
      <c r="AW585" s="33"/>
    </row>
    <row r="586">
      <c r="AW586" s="33"/>
    </row>
    <row r="587">
      <c r="AW587" s="33"/>
    </row>
    <row r="588">
      <c r="AW588" s="33"/>
    </row>
    <row r="589">
      <c r="AW589" s="33"/>
    </row>
    <row r="590">
      <c r="AW590" s="33"/>
    </row>
    <row r="591">
      <c r="AW591" s="33"/>
    </row>
    <row r="592">
      <c r="AW592" s="33"/>
    </row>
    <row r="593">
      <c r="AW593" s="33"/>
    </row>
    <row r="594">
      <c r="AW594" s="33"/>
    </row>
    <row r="595">
      <c r="AW595" s="33"/>
    </row>
    <row r="596">
      <c r="AW596" s="33"/>
    </row>
    <row r="597">
      <c r="AW597" s="33"/>
    </row>
    <row r="598">
      <c r="AW598" s="33"/>
    </row>
    <row r="599">
      <c r="AW599" s="33"/>
    </row>
    <row r="600">
      <c r="AW600" s="33"/>
    </row>
    <row r="601">
      <c r="AW601" s="33"/>
    </row>
    <row r="602">
      <c r="AW602" s="33"/>
    </row>
    <row r="603">
      <c r="AW603" s="33"/>
    </row>
    <row r="604">
      <c r="AW604" s="33"/>
    </row>
    <row r="605">
      <c r="AW605" s="33"/>
    </row>
    <row r="606">
      <c r="AW606" s="33"/>
    </row>
    <row r="607">
      <c r="AW607" s="33"/>
    </row>
    <row r="608">
      <c r="AW608" s="33"/>
    </row>
    <row r="609">
      <c r="AW609" s="33"/>
    </row>
    <row r="610">
      <c r="AW610" s="33"/>
    </row>
    <row r="611">
      <c r="AW611" s="33"/>
    </row>
    <row r="612">
      <c r="AW612" s="33"/>
    </row>
    <row r="613">
      <c r="AW613" s="33"/>
    </row>
    <row r="614">
      <c r="AW614" s="33"/>
    </row>
    <row r="615">
      <c r="AW615" s="33"/>
    </row>
    <row r="616">
      <c r="AW616" s="33"/>
    </row>
    <row r="617">
      <c r="AW617" s="33"/>
    </row>
    <row r="618">
      <c r="AW618" s="33"/>
    </row>
    <row r="619">
      <c r="AW619" s="33"/>
    </row>
    <row r="620">
      <c r="AW620" s="33"/>
    </row>
    <row r="621">
      <c r="AW621" s="33"/>
    </row>
    <row r="622">
      <c r="AW622" s="33"/>
    </row>
    <row r="623">
      <c r="AW623" s="33"/>
    </row>
    <row r="624">
      <c r="AW624" s="33"/>
    </row>
    <row r="625">
      <c r="AW625" s="33"/>
    </row>
    <row r="626">
      <c r="AW626" s="33"/>
    </row>
    <row r="627">
      <c r="AW627" s="33"/>
    </row>
    <row r="628">
      <c r="AW628" s="33"/>
    </row>
    <row r="629">
      <c r="AW629" s="33"/>
    </row>
    <row r="630">
      <c r="AW630" s="33"/>
    </row>
    <row r="631">
      <c r="AW631" s="33"/>
    </row>
    <row r="632">
      <c r="AW632" s="33"/>
    </row>
    <row r="633">
      <c r="AW633" s="33"/>
    </row>
    <row r="634">
      <c r="AW634" s="33"/>
    </row>
    <row r="635">
      <c r="AW635" s="33"/>
    </row>
    <row r="636">
      <c r="AW636" s="33"/>
    </row>
    <row r="637">
      <c r="AW637" s="33"/>
    </row>
    <row r="638">
      <c r="AW638" s="33"/>
    </row>
    <row r="639">
      <c r="AW639" s="33"/>
    </row>
    <row r="640">
      <c r="AW640" s="33"/>
    </row>
    <row r="641">
      <c r="AW641" s="33"/>
    </row>
    <row r="642">
      <c r="AW642" s="33"/>
    </row>
    <row r="643">
      <c r="AW643" s="33"/>
    </row>
    <row r="644">
      <c r="AW644" s="33"/>
    </row>
    <row r="645">
      <c r="AW645" s="33"/>
    </row>
    <row r="646">
      <c r="AW646" s="33"/>
    </row>
    <row r="647">
      <c r="AW647" s="33"/>
    </row>
    <row r="648">
      <c r="AW648" s="33"/>
    </row>
    <row r="649">
      <c r="AW649" s="33"/>
    </row>
    <row r="650">
      <c r="AW650" s="33"/>
    </row>
    <row r="651">
      <c r="AW651" s="33"/>
    </row>
    <row r="652">
      <c r="AW652" s="33"/>
    </row>
    <row r="653">
      <c r="AW653" s="33"/>
    </row>
    <row r="654">
      <c r="AW654" s="33"/>
    </row>
    <row r="655">
      <c r="AW655" s="33"/>
    </row>
    <row r="656">
      <c r="AW656" s="33"/>
    </row>
    <row r="657">
      <c r="AW657" s="33"/>
    </row>
    <row r="658">
      <c r="AW658" s="33"/>
    </row>
    <row r="659">
      <c r="AW659" s="33"/>
    </row>
    <row r="660">
      <c r="AW660" s="33"/>
    </row>
    <row r="661">
      <c r="AW661" s="33"/>
    </row>
    <row r="662">
      <c r="AW662" s="33"/>
    </row>
    <row r="663">
      <c r="AW663" s="33"/>
    </row>
    <row r="664">
      <c r="AW664" s="33"/>
    </row>
    <row r="665">
      <c r="AW665" s="33"/>
    </row>
    <row r="666">
      <c r="AW666" s="33"/>
    </row>
    <row r="667">
      <c r="AW667" s="33"/>
    </row>
    <row r="668">
      <c r="AW668" s="33"/>
    </row>
    <row r="669">
      <c r="AW669" s="33"/>
    </row>
    <row r="670">
      <c r="AW670" s="33"/>
    </row>
    <row r="671">
      <c r="AW671" s="33"/>
    </row>
    <row r="672">
      <c r="AW672" s="33"/>
    </row>
    <row r="673">
      <c r="AW673" s="33"/>
    </row>
    <row r="674">
      <c r="AW674" s="33"/>
    </row>
    <row r="675">
      <c r="AW675" s="33"/>
    </row>
    <row r="676">
      <c r="AW676" s="33"/>
    </row>
    <row r="677">
      <c r="AW677" s="33"/>
    </row>
    <row r="678">
      <c r="AW678" s="33"/>
    </row>
    <row r="679">
      <c r="AW679" s="33"/>
    </row>
    <row r="680">
      <c r="AW680" s="33"/>
    </row>
    <row r="681">
      <c r="AW681" s="33"/>
    </row>
    <row r="682">
      <c r="AW682" s="33"/>
    </row>
    <row r="683">
      <c r="AW683" s="33"/>
    </row>
    <row r="684">
      <c r="AW684" s="33"/>
    </row>
    <row r="685">
      <c r="AW685" s="33"/>
    </row>
    <row r="686">
      <c r="AW686" s="33"/>
    </row>
    <row r="687">
      <c r="AW687" s="33"/>
    </row>
    <row r="688">
      <c r="AW688" s="33"/>
    </row>
    <row r="689">
      <c r="AW689" s="33"/>
    </row>
    <row r="690">
      <c r="AW690" s="33"/>
    </row>
    <row r="691">
      <c r="AW691" s="33"/>
    </row>
    <row r="692">
      <c r="AW692" s="33"/>
    </row>
    <row r="693">
      <c r="AW693" s="33"/>
    </row>
    <row r="694">
      <c r="AW694" s="33"/>
    </row>
    <row r="695">
      <c r="AW695" s="33"/>
    </row>
    <row r="696">
      <c r="AW696" s="33"/>
    </row>
    <row r="697">
      <c r="AW697" s="33"/>
    </row>
    <row r="698">
      <c r="AW698" s="33"/>
    </row>
    <row r="699">
      <c r="AW699" s="33"/>
    </row>
    <row r="700">
      <c r="AW700" s="33"/>
    </row>
    <row r="701">
      <c r="AW701" s="33"/>
    </row>
    <row r="702">
      <c r="AW702" s="33"/>
    </row>
    <row r="703">
      <c r="AW703" s="33"/>
    </row>
    <row r="704">
      <c r="AW704" s="33"/>
    </row>
    <row r="705">
      <c r="AW705" s="33"/>
    </row>
    <row r="706">
      <c r="AW706" s="33"/>
    </row>
    <row r="707">
      <c r="AW707" s="33"/>
    </row>
    <row r="708">
      <c r="AW708" s="33"/>
    </row>
    <row r="709">
      <c r="AW709" s="33"/>
    </row>
    <row r="710">
      <c r="AW710" s="33"/>
    </row>
    <row r="711">
      <c r="AW711" s="33"/>
    </row>
    <row r="712">
      <c r="AW712" s="33"/>
    </row>
    <row r="713">
      <c r="AW713" s="33"/>
    </row>
    <row r="714">
      <c r="AW714" s="33"/>
    </row>
    <row r="715">
      <c r="AW715" s="33"/>
    </row>
    <row r="716">
      <c r="AW716" s="33"/>
    </row>
    <row r="717">
      <c r="AW717" s="33"/>
    </row>
    <row r="718">
      <c r="AW718" s="33"/>
    </row>
    <row r="719">
      <c r="AW719" s="33"/>
    </row>
    <row r="720">
      <c r="AW720" s="33"/>
    </row>
    <row r="721">
      <c r="AW721" s="33"/>
    </row>
    <row r="722">
      <c r="AW722" s="33"/>
    </row>
    <row r="723">
      <c r="AW723" s="33"/>
    </row>
    <row r="724">
      <c r="AW724" s="33"/>
    </row>
    <row r="725">
      <c r="AW725" s="33"/>
    </row>
    <row r="726">
      <c r="AW726" s="33"/>
    </row>
    <row r="727">
      <c r="AW727" s="33"/>
    </row>
    <row r="728">
      <c r="AW728" s="33"/>
    </row>
    <row r="729">
      <c r="AW729" s="33"/>
    </row>
    <row r="730">
      <c r="AW730" s="33"/>
    </row>
    <row r="731">
      <c r="AW731" s="33"/>
    </row>
    <row r="732">
      <c r="AW732" s="33"/>
    </row>
    <row r="733">
      <c r="AW733" s="33"/>
    </row>
    <row r="734">
      <c r="AW734" s="33"/>
    </row>
    <row r="735">
      <c r="AW735" s="33"/>
    </row>
    <row r="736">
      <c r="AW736" s="33"/>
    </row>
    <row r="737">
      <c r="AW737" s="33"/>
    </row>
    <row r="738">
      <c r="AW738" s="33"/>
    </row>
    <row r="739">
      <c r="AW739" s="33"/>
    </row>
    <row r="740">
      <c r="AW740" s="33"/>
    </row>
    <row r="741">
      <c r="AW741" s="33"/>
    </row>
    <row r="742">
      <c r="AW742" s="33"/>
    </row>
    <row r="743">
      <c r="AW743" s="33"/>
    </row>
    <row r="744">
      <c r="AW744" s="33"/>
    </row>
    <row r="745">
      <c r="AW745" s="33"/>
    </row>
    <row r="746">
      <c r="AW746" s="33"/>
    </row>
    <row r="747">
      <c r="AW747" s="33"/>
    </row>
    <row r="748">
      <c r="AW748" s="33"/>
    </row>
    <row r="749">
      <c r="AW749" s="33"/>
    </row>
    <row r="750">
      <c r="AW750" s="33"/>
    </row>
    <row r="751">
      <c r="AW751" s="33"/>
    </row>
    <row r="752">
      <c r="AW752" s="33"/>
    </row>
    <row r="753">
      <c r="AW753" s="33"/>
    </row>
    <row r="754">
      <c r="AW754" s="33"/>
    </row>
    <row r="755">
      <c r="AW755" s="33"/>
    </row>
    <row r="756">
      <c r="AW756" s="33"/>
    </row>
    <row r="757">
      <c r="AW757" s="33"/>
    </row>
    <row r="758">
      <c r="AW758" s="33"/>
    </row>
    <row r="759">
      <c r="AW759" s="33"/>
    </row>
    <row r="760">
      <c r="AW760" s="33"/>
    </row>
    <row r="761">
      <c r="AW761" s="33"/>
    </row>
    <row r="762">
      <c r="AW762" s="33"/>
    </row>
    <row r="763">
      <c r="AW763" s="33"/>
    </row>
    <row r="764">
      <c r="AW764" s="33"/>
    </row>
    <row r="765">
      <c r="AW765" s="33"/>
    </row>
    <row r="766">
      <c r="AW766" s="33"/>
    </row>
    <row r="767">
      <c r="AW767" s="33"/>
    </row>
    <row r="768">
      <c r="AW768" s="33"/>
    </row>
    <row r="769">
      <c r="AW769" s="33"/>
    </row>
    <row r="770">
      <c r="AW770" s="33"/>
    </row>
    <row r="771">
      <c r="AW771" s="33"/>
    </row>
    <row r="772">
      <c r="AW772" s="33"/>
    </row>
    <row r="773">
      <c r="AW773" s="33"/>
    </row>
    <row r="774">
      <c r="AW774" s="33"/>
    </row>
    <row r="775">
      <c r="AW775" s="33"/>
    </row>
    <row r="776">
      <c r="AW776" s="33"/>
    </row>
    <row r="777">
      <c r="AW777" s="33"/>
    </row>
    <row r="778">
      <c r="AW778" s="33"/>
    </row>
    <row r="779">
      <c r="AW779" s="33"/>
    </row>
    <row r="780">
      <c r="AW780" s="33"/>
    </row>
    <row r="781">
      <c r="AW781" s="33"/>
    </row>
    <row r="782">
      <c r="AW782" s="33"/>
    </row>
    <row r="783">
      <c r="AW783" s="33"/>
    </row>
    <row r="784">
      <c r="AW784" s="33"/>
    </row>
    <row r="785">
      <c r="AW785" s="33"/>
    </row>
    <row r="786">
      <c r="AW786" s="33"/>
    </row>
    <row r="787">
      <c r="AW787" s="33"/>
    </row>
    <row r="788">
      <c r="AW788" s="33"/>
    </row>
    <row r="789">
      <c r="AW789" s="33"/>
    </row>
    <row r="790">
      <c r="AW790" s="33"/>
    </row>
    <row r="791">
      <c r="AW791" s="33"/>
    </row>
    <row r="792">
      <c r="AW792" s="33"/>
    </row>
    <row r="793">
      <c r="AW793" s="33"/>
    </row>
    <row r="794">
      <c r="AW794" s="33"/>
    </row>
    <row r="795">
      <c r="AW795" s="33"/>
    </row>
    <row r="796">
      <c r="AW796" s="33"/>
    </row>
    <row r="797">
      <c r="AW797" s="33"/>
    </row>
    <row r="798">
      <c r="AW798" s="33"/>
    </row>
    <row r="799">
      <c r="AW799" s="33"/>
    </row>
    <row r="800">
      <c r="AW800" s="33"/>
    </row>
    <row r="801">
      <c r="AW801" s="33"/>
    </row>
    <row r="802">
      <c r="AW802" s="33"/>
    </row>
    <row r="803">
      <c r="AW803" s="33"/>
    </row>
    <row r="804">
      <c r="AW804" s="33"/>
    </row>
    <row r="805">
      <c r="AW805" s="33"/>
    </row>
    <row r="806">
      <c r="AW806" s="33"/>
    </row>
    <row r="807">
      <c r="AW807" s="33"/>
    </row>
    <row r="808">
      <c r="AW808" s="33"/>
    </row>
    <row r="809">
      <c r="AW809" s="33"/>
    </row>
    <row r="810">
      <c r="AW810" s="33"/>
    </row>
    <row r="811">
      <c r="AW811" s="33"/>
    </row>
    <row r="812">
      <c r="AW812" s="33"/>
    </row>
    <row r="813">
      <c r="AW813" s="33"/>
    </row>
    <row r="814">
      <c r="AW814" s="33"/>
    </row>
    <row r="815">
      <c r="AW815" s="33"/>
    </row>
    <row r="816">
      <c r="AW816" s="33"/>
    </row>
    <row r="817">
      <c r="AW817" s="33"/>
    </row>
    <row r="818">
      <c r="AW818" s="33"/>
    </row>
    <row r="819">
      <c r="AW819" s="33"/>
    </row>
    <row r="820">
      <c r="AW820" s="33"/>
    </row>
    <row r="821">
      <c r="AW821" s="33"/>
    </row>
    <row r="822">
      <c r="AW822" s="33"/>
    </row>
    <row r="823">
      <c r="AW823" s="33"/>
    </row>
    <row r="824">
      <c r="AW824" s="33"/>
    </row>
    <row r="825">
      <c r="AW825" s="33"/>
    </row>
    <row r="826">
      <c r="AW826" s="33"/>
    </row>
    <row r="827">
      <c r="AW827" s="33"/>
    </row>
    <row r="828">
      <c r="AW828" s="33"/>
    </row>
    <row r="829">
      <c r="AW829" s="33"/>
    </row>
    <row r="830">
      <c r="AW830" s="33"/>
    </row>
    <row r="831">
      <c r="AW831" s="33"/>
    </row>
    <row r="832">
      <c r="AW832" s="33"/>
    </row>
    <row r="833">
      <c r="AW833" s="33"/>
    </row>
    <row r="834">
      <c r="AW834" s="33"/>
    </row>
    <row r="835">
      <c r="AW835" s="33"/>
    </row>
    <row r="836">
      <c r="AW836" s="33"/>
    </row>
    <row r="837">
      <c r="AW837" s="33"/>
    </row>
    <row r="838">
      <c r="AW838" s="33"/>
    </row>
    <row r="839">
      <c r="AW839" s="33"/>
    </row>
    <row r="840">
      <c r="AW840" s="33"/>
    </row>
    <row r="841">
      <c r="AW841" s="33"/>
    </row>
    <row r="842">
      <c r="AW842" s="33"/>
    </row>
    <row r="843">
      <c r="AW843" s="33"/>
    </row>
    <row r="844">
      <c r="AW844" s="33"/>
    </row>
    <row r="845">
      <c r="AW845" s="33"/>
    </row>
    <row r="846">
      <c r="AW846" s="33"/>
    </row>
    <row r="847">
      <c r="AW847" s="33"/>
    </row>
    <row r="848">
      <c r="AW848" s="33"/>
    </row>
    <row r="849">
      <c r="AW849" s="33"/>
    </row>
    <row r="850">
      <c r="AW850" s="33"/>
    </row>
    <row r="851">
      <c r="AW851" s="33"/>
    </row>
    <row r="852">
      <c r="AW852" s="33"/>
    </row>
    <row r="853">
      <c r="AW853" s="33"/>
    </row>
    <row r="854">
      <c r="AW854" s="33"/>
    </row>
    <row r="855">
      <c r="AW855" s="33"/>
    </row>
    <row r="856">
      <c r="AW856" s="33"/>
    </row>
    <row r="857">
      <c r="AW857" s="33"/>
    </row>
    <row r="858">
      <c r="AW858" s="33"/>
    </row>
    <row r="859">
      <c r="AW859" s="33"/>
    </row>
    <row r="860">
      <c r="AW860" s="33"/>
    </row>
    <row r="861">
      <c r="AW861" s="33"/>
    </row>
    <row r="862">
      <c r="AW862" s="33"/>
    </row>
    <row r="863">
      <c r="AW863" s="33"/>
    </row>
    <row r="864">
      <c r="AW864" s="33"/>
    </row>
    <row r="865">
      <c r="AW865" s="33"/>
    </row>
    <row r="866">
      <c r="AW866" s="33"/>
    </row>
    <row r="867">
      <c r="AW867" s="33"/>
    </row>
    <row r="868">
      <c r="AW868" s="33"/>
    </row>
    <row r="869">
      <c r="AW869" s="33"/>
    </row>
    <row r="870">
      <c r="AW870" s="33"/>
    </row>
    <row r="871">
      <c r="AW871" s="33"/>
    </row>
    <row r="872">
      <c r="AW872" s="33"/>
    </row>
    <row r="873">
      <c r="AW873" s="33"/>
    </row>
    <row r="874">
      <c r="AW874" s="33"/>
    </row>
    <row r="875">
      <c r="AW875" s="33"/>
    </row>
    <row r="876">
      <c r="AW876" s="33"/>
    </row>
    <row r="877">
      <c r="AW877" s="33"/>
    </row>
    <row r="878">
      <c r="AW878" s="33"/>
    </row>
    <row r="879">
      <c r="AW879" s="33"/>
    </row>
    <row r="880">
      <c r="AW880" s="33"/>
    </row>
    <row r="881">
      <c r="AW881" s="33"/>
    </row>
    <row r="882">
      <c r="AW882" s="33"/>
    </row>
    <row r="883">
      <c r="AW883" s="33"/>
    </row>
    <row r="884">
      <c r="AW884" s="33"/>
    </row>
    <row r="885">
      <c r="AW885" s="33"/>
    </row>
    <row r="886">
      <c r="AW886" s="33"/>
    </row>
    <row r="887">
      <c r="AW887" s="33"/>
    </row>
    <row r="888">
      <c r="AW888" s="33"/>
    </row>
    <row r="889">
      <c r="AW889" s="33"/>
    </row>
    <row r="890">
      <c r="AW890" s="33"/>
    </row>
    <row r="891">
      <c r="AW891" s="33"/>
    </row>
    <row r="892">
      <c r="AW892" s="33"/>
    </row>
    <row r="893">
      <c r="AW893" s="33"/>
    </row>
    <row r="894">
      <c r="AW894" s="33"/>
    </row>
    <row r="895">
      <c r="AW895" s="33"/>
    </row>
    <row r="896">
      <c r="AW896" s="33"/>
    </row>
    <row r="897">
      <c r="AW897" s="33"/>
    </row>
    <row r="898">
      <c r="AW898" s="33"/>
    </row>
    <row r="899">
      <c r="AW899" s="33"/>
    </row>
    <row r="900">
      <c r="AW900" s="33"/>
    </row>
    <row r="901">
      <c r="AW901" s="33"/>
    </row>
    <row r="902">
      <c r="AW902" s="33"/>
    </row>
    <row r="903">
      <c r="AW903" s="33"/>
    </row>
    <row r="904">
      <c r="AW904" s="33"/>
    </row>
    <row r="905">
      <c r="AW905" s="33"/>
    </row>
    <row r="906">
      <c r="AW906" s="33"/>
    </row>
    <row r="907">
      <c r="AW907" s="33"/>
    </row>
    <row r="908">
      <c r="AW908" s="33"/>
    </row>
    <row r="909">
      <c r="AW909" s="33"/>
    </row>
    <row r="910">
      <c r="AW910" s="33"/>
    </row>
    <row r="911">
      <c r="AW911" s="33"/>
    </row>
    <row r="912">
      <c r="AW912" s="33"/>
    </row>
    <row r="913">
      <c r="AW913" s="33"/>
    </row>
    <row r="914">
      <c r="AW914" s="33"/>
    </row>
    <row r="915">
      <c r="AW915" s="33"/>
    </row>
    <row r="916">
      <c r="AW916" s="33"/>
    </row>
    <row r="917">
      <c r="AW917" s="33"/>
    </row>
    <row r="918">
      <c r="AW918" s="33"/>
    </row>
    <row r="919">
      <c r="AW919" s="33"/>
    </row>
    <row r="920">
      <c r="AW920" s="33"/>
    </row>
    <row r="921">
      <c r="AW921" s="33"/>
    </row>
    <row r="922">
      <c r="AW922" s="33"/>
    </row>
    <row r="923">
      <c r="AW923" s="33"/>
    </row>
    <row r="924">
      <c r="AW924" s="33"/>
    </row>
    <row r="925">
      <c r="AW925" s="33"/>
    </row>
    <row r="926">
      <c r="AW926" s="33"/>
    </row>
    <row r="927">
      <c r="AW927" s="33"/>
    </row>
    <row r="928">
      <c r="AW928" s="33"/>
    </row>
    <row r="929">
      <c r="AW929" s="33"/>
    </row>
    <row r="930">
      <c r="AW930" s="33"/>
    </row>
    <row r="931">
      <c r="AW931" s="33"/>
    </row>
    <row r="932">
      <c r="AW932" s="33"/>
    </row>
    <row r="933">
      <c r="AW933" s="33"/>
    </row>
    <row r="934">
      <c r="AW934" s="33"/>
    </row>
    <row r="935">
      <c r="AW935" s="33"/>
    </row>
    <row r="936">
      <c r="AW936" s="33"/>
    </row>
    <row r="937">
      <c r="AW937" s="33"/>
    </row>
    <row r="938">
      <c r="AW938" s="33"/>
    </row>
    <row r="939">
      <c r="AW939" s="33"/>
    </row>
    <row r="940">
      <c r="AW940" s="33"/>
    </row>
    <row r="941">
      <c r="AW941" s="33"/>
    </row>
    <row r="942">
      <c r="AW942" s="33"/>
    </row>
    <row r="943">
      <c r="AW943" s="33"/>
    </row>
    <row r="944">
      <c r="AW944" s="33"/>
    </row>
    <row r="945">
      <c r="AW945" s="33"/>
    </row>
    <row r="946">
      <c r="AW946" s="33"/>
    </row>
    <row r="947">
      <c r="AW947" s="33"/>
    </row>
    <row r="948">
      <c r="AW948" s="33"/>
    </row>
    <row r="949">
      <c r="AW949" s="33"/>
    </row>
    <row r="950">
      <c r="AW950" s="33"/>
    </row>
    <row r="951">
      <c r="AW951" s="33"/>
    </row>
    <row r="952">
      <c r="AW952" s="33"/>
    </row>
    <row r="953">
      <c r="AW953" s="33"/>
    </row>
    <row r="954">
      <c r="AW954" s="33"/>
    </row>
    <row r="955">
      <c r="AW955" s="33"/>
    </row>
    <row r="956">
      <c r="AW956" s="33"/>
    </row>
    <row r="957">
      <c r="AW957" s="33"/>
    </row>
    <row r="958">
      <c r="AW958" s="33"/>
    </row>
    <row r="959">
      <c r="AW959" s="33"/>
    </row>
    <row r="960">
      <c r="AW960" s="33"/>
    </row>
    <row r="961">
      <c r="AW961" s="33"/>
    </row>
    <row r="962">
      <c r="AW962" s="33"/>
    </row>
    <row r="963">
      <c r="AW963" s="33"/>
    </row>
    <row r="964">
      <c r="AW964" s="33"/>
    </row>
    <row r="965">
      <c r="AW965" s="33"/>
    </row>
    <row r="966">
      <c r="AW966" s="33"/>
    </row>
    <row r="967">
      <c r="AW967" s="33"/>
    </row>
  </sheetData>
  <mergeCells count="5">
    <mergeCell ref="C1:H1"/>
    <mergeCell ref="K1:P1"/>
    <mergeCell ref="U1:Z1"/>
    <mergeCell ref="R17:Z17"/>
    <mergeCell ref="J34:P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6</v>
      </c>
      <c r="B1" s="6"/>
      <c r="C1" s="5"/>
      <c r="D1" s="15"/>
      <c r="E1" s="6"/>
      <c r="F1" s="6"/>
      <c r="G1" s="6"/>
      <c r="H1" s="6"/>
      <c r="I1" s="6"/>
      <c r="J1" s="6"/>
      <c r="K1" s="6"/>
      <c r="L1" s="6"/>
      <c r="M1" s="6"/>
      <c r="N1" s="7" t="s">
        <v>35</v>
      </c>
      <c r="O1" s="8">
        <v>3000000.0</v>
      </c>
    </row>
    <row r="2" ht="15.75" customHeight="1">
      <c r="A2" s="13" t="s">
        <v>36</v>
      </c>
      <c r="B2" s="13" t="s">
        <v>22</v>
      </c>
      <c r="C2" s="10" t="s">
        <v>23</v>
      </c>
      <c r="D2" s="12" t="s">
        <v>24</v>
      </c>
      <c r="E2" s="12" t="s">
        <v>25</v>
      </c>
      <c r="F2" s="12" t="s">
        <v>26</v>
      </c>
      <c r="G2" s="12" t="s">
        <v>10</v>
      </c>
      <c r="H2" s="12" t="s">
        <v>27</v>
      </c>
      <c r="I2" s="12" t="s">
        <v>28</v>
      </c>
      <c r="J2" s="12" t="s">
        <v>29</v>
      </c>
      <c r="K2" s="12" t="s">
        <v>31</v>
      </c>
      <c r="L2" s="12" t="s">
        <v>37</v>
      </c>
      <c r="M2" s="12" t="s">
        <v>38</v>
      </c>
      <c r="N2" s="12" t="s">
        <v>39</v>
      </c>
      <c r="O2" s="12" t="s">
        <v>40</v>
      </c>
      <c r="Q2" s="1" t="s">
        <v>41</v>
      </c>
    </row>
    <row r="3">
      <c r="A3" s="18">
        <v>1.0</v>
      </c>
      <c r="B3" s="20">
        <v>6.0</v>
      </c>
      <c r="C3" s="17">
        <v>6.0</v>
      </c>
      <c r="D3" s="20">
        <v>213.11700416496</v>
      </c>
      <c r="E3" s="20">
        <v>0.557808985933661</v>
      </c>
      <c r="F3" s="20">
        <v>14.7324232468382</v>
      </c>
      <c r="G3" s="20">
        <v>0.473566671367735</v>
      </c>
      <c r="H3" s="20">
        <v>197.887180760037</v>
      </c>
      <c r="I3" s="20">
        <v>25.749874</v>
      </c>
      <c r="J3" s="20">
        <v>939.228712</v>
      </c>
      <c r="K3" s="20">
        <v>938.694507360458</v>
      </c>
      <c r="L3" s="20">
        <f t="shared" ref="L3:L52" si="1">A3*B3*C3*3000000</f>
        <v>108000000</v>
      </c>
      <c r="M3" s="20">
        <f t="shared" ref="M3:M52" si="2">L3/D3</f>
        <v>506763.8804</v>
      </c>
      <c r="N3" s="20">
        <f t="shared" ref="N3:N52" si="3">L3/(J3/(A3*B3))</f>
        <v>689927.8011</v>
      </c>
      <c r="O3" s="20">
        <f t="shared" ref="O3:O52" si="4">(M3/N3) * 100</f>
        <v>73.45172633</v>
      </c>
      <c r="Q3" s="1" t="s">
        <v>42</v>
      </c>
    </row>
    <row r="4">
      <c r="A4" s="18">
        <v>1.0</v>
      </c>
      <c r="B4" s="20">
        <v>6.0</v>
      </c>
      <c r="C4" s="17">
        <v>6.0</v>
      </c>
      <c r="D4" s="20">
        <v>187.459828573745</v>
      </c>
      <c r="E4" s="20">
        <v>0.486073221080005</v>
      </c>
      <c r="F4" s="20">
        <v>14.6508014821447</v>
      </c>
      <c r="G4" s="20">
        <v>0.386890979949385</v>
      </c>
      <c r="H4" s="20">
        <v>172.399053341709</v>
      </c>
      <c r="I4" s="20">
        <v>26.133133</v>
      </c>
      <c r="J4" s="20">
        <v>952.525879</v>
      </c>
      <c r="K4" s="20">
        <v>952.809649467468</v>
      </c>
      <c r="L4" s="20">
        <f t="shared" si="1"/>
        <v>108000000</v>
      </c>
      <c r="M4" s="20">
        <f t="shared" si="2"/>
        <v>576123.4331</v>
      </c>
      <c r="N4" s="20">
        <f t="shared" si="3"/>
        <v>680296.4773</v>
      </c>
      <c r="O4" s="20">
        <f t="shared" si="4"/>
        <v>84.68711103</v>
      </c>
      <c r="Q4" s="1" t="s">
        <v>43</v>
      </c>
    </row>
    <row r="5">
      <c r="A5" s="18">
        <v>1.0</v>
      </c>
      <c r="B5" s="20">
        <v>6.0</v>
      </c>
      <c r="C5" s="17">
        <v>6.0</v>
      </c>
      <c r="D5" s="20">
        <v>191.540939337108</v>
      </c>
      <c r="E5" s="20">
        <v>0.509754637256265</v>
      </c>
      <c r="F5" s="20">
        <v>14.6718324050307</v>
      </c>
      <c r="G5" s="20">
        <v>0.465844103135169</v>
      </c>
      <c r="H5" s="20">
        <v>176.381395446137</v>
      </c>
      <c r="I5" s="20">
        <v>27.216374</v>
      </c>
      <c r="J5" s="20">
        <v>955.677235</v>
      </c>
      <c r="K5" s="20">
        <v>956.429477214813</v>
      </c>
      <c r="L5" s="20">
        <f t="shared" si="1"/>
        <v>108000000</v>
      </c>
      <c r="M5" s="20">
        <f t="shared" si="2"/>
        <v>563848.1276</v>
      </c>
      <c r="N5" s="20">
        <f t="shared" si="3"/>
        <v>678053.1923</v>
      </c>
      <c r="O5" s="20">
        <f t="shared" si="4"/>
        <v>83.15691659</v>
      </c>
      <c r="Q5" s="1" t="s">
        <v>44</v>
      </c>
    </row>
    <row r="6">
      <c r="A6" s="18">
        <v>1.0</v>
      </c>
      <c r="B6" s="20">
        <v>6.0</v>
      </c>
      <c r="C6" s="17">
        <v>6.0</v>
      </c>
      <c r="D6" s="20">
        <v>194.99827035889</v>
      </c>
      <c r="E6" s="20">
        <v>0.52619608072564</v>
      </c>
      <c r="F6" s="20">
        <v>16.7044735820964</v>
      </c>
      <c r="G6" s="20">
        <v>0.363453194033354</v>
      </c>
      <c r="H6" s="20">
        <v>177.910132945981</v>
      </c>
      <c r="I6" s="20">
        <v>27.907168</v>
      </c>
      <c r="J6" s="20">
        <v>952.840118</v>
      </c>
      <c r="K6" s="20">
        <v>953.905785799027</v>
      </c>
      <c r="L6" s="20">
        <f t="shared" si="1"/>
        <v>108000000</v>
      </c>
      <c r="M6" s="20">
        <f t="shared" si="2"/>
        <v>553851.0665</v>
      </c>
      <c r="N6" s="20">
        <f t="shared" si="3"/>
        <v>680072.121</v>
      </c>
      <c r="O6" s="20">
        <f t="shared" si="4"/>
        <v>81.44004869</v>
      </c>
    </row>
    <row r="7">
      <c r="A7" s="18">
        <v>1.0</v>
      </c>
      <c r="B7" s="20">
        <v>6.0</v>
      </c>
      <c r="C7" s="17">
        <v>6.0</v>
      </c>
      <c r="D7" s="20">
        <v>189.565126023721</v>
      </c>
      <c r="E7" s="20">
        <v>0.518640377093107</v>
      </c>
      <c r="F7" s="20">
        <v>16.6893519139849</v>
      </c>
      <c r="G7" s="20">
        <v>0.464533078949899</v>
      </c>
      <c r="H7" s="20">
        <v>172.391270888038</v>
      </c>
      <c r="I7" s="20">
        <v>29.179175</v>
      </c>
      <c r="J7" s="20">
        <v>949.152079</v>
      </c>
      <c r="K7" s="20">
        <v>949.305107116699</v>
      </c>
      <c r="L7" s="20">
        <f t="shared" si="1"/>
        <v>108000000</v>
      </c>
      <c r="M7" s="20">
        <f t="shared" si="2"/>
        <v>569725.0452</v>
      </c>
      <c r="N7" s="20">
        <f t="shared" si="3"/>
        <v>682714.619</v>
      </c>
      <c r="O7" s="20">
        <f t="shared" si="4"/>
        <v>83.44995542</v>
      </c>
    </row>
    <row r="8">
      <c r="A8" s="24">
        <v>2.0</v>
      </c>
      <c r="B8" s="12">
        <v>6.0</v>
      </c>
      <c r="C8" s="14">
        <v>6.0</v>
      </c>
      <c r="D8" s="12">
        <v>213.384135297034</v>
      </c>
      <c r="E8" s="12">
        <v>1.04694333998486</v>
      </c>
      <c r="F8" s="12">
        <v>15.3183729322627</v>
      </c>
      <c r="G8" s="12">
        <v>0.667192501015961</v>
      </c>
      <c r="H8" s="12">
        <v>197.351500555873</v>
      </c>
      <c r="I8" s="12">
        <v>58.64087</v>
      </c>
      <c r="J8" s="12">
        <v>1887.66531</v>
      </c>
      <c r="K8" s="12">
        <v>1888.66232657433</v>
      </c>
      <c r="L8" s="12">
        <f t="shared" si="1"/>
        <v>216000000</v>
      </c>
      <c r="M8" s="12">
        <f t="shared" si="2"/>
        <v>1012258.947</v>
      </c>
      <c r="N8" s="12">
        <f t="shared" si="3"/>
        <v>1373124.773</v>
      </c>
      <c r="O8" s="12">
        <f t="shared" si="4"/>
        <v>73.71937107</v>
      </c>
    </row>
    <row r="9">
      <c r="A9" s="24">
        <v>2.0</v>
      </c>
      <c r="B9" s="12">
        <v>6.0</v>
      </c>
      <c r="C9" s="14">
        <v>6.0</v>
      </c>
      <c r="D9" s="12">
        <v>191.708899200894</v>
      </c>
      <c r="E9" s="12">
        <v>1.00046929204836</v>
      </c>
      <c r="F9" s="12">
        <v>17.2887276182883</v>
      </c>
      <c r="G9" s="12">
        <v>0.65847244206816</v>
      </c>
      <c r="H9" s="12">
        <v>173.719447050244</v>
      </c>
      <c r="I9" s="12">
        <v>61.901041</v>
      </c>
      <c r="J9" s="12">
        <v>1881.777269</v>
      </c>
      <c r="K9" s="12">
        <v>1882.84860634804</v>
      </c>
      <c r="L9" s="12">
        <f t="shared" si="1"/>
        <v>216000000</v>
      </c>
      <c r="M9" s="12">
        <f t="shared" si="2"/>
        <v>1126708.259</v>
      </c>
      <c r="N9" s="12">
        <f t="shared" si="3"/>
        <v>1377421.251</v>
      </c>
      <c r="O9" s="12">
        <f t="shared" si="4"/>
        <v>81.79837925</v>
      </c>
    </row>
    <row r="10">
      <c r="A10" s="24">
        <v>2.0</v>
      </c>
      <c r="B10" s="12">
        <v>6.0</v>
      </c>
      <c r="C10" s="14">
        <v>6.0</v>
      </c>
      <c r="D10" s="12">
        <v>196.022662098054</v>
      </c>
      <c r="E10" s="12">
        <v>0.999628075398505</v>
      </c>
      <c r="F10" s="12">
        <v>17.2735497350805</v>
      </c>
      <c r="G10" s="12">
        <v>0.662758769001812</v>
      </c>
      <c r="H10" s="12">
        <v>178.039827520028</v>
      </c>
      <c r="I10" s="12">
        <v>67.784092</v>
      </c>
      <c r="J10" s="12">
        <v>1882.88506</v>
      </c>
      <c r="K10" s="12">
        <v>1884.63491988182</v>
      </c>
      <c r="L10" s="12">
        <f t="shared" si="1"/>
        <v>216000000</v>
      </c>
      <c r="M10" s="12">
        <f t="shared" si="2"/>
        <v>1101913.41</v>
      </c>
      <c r="N10" s="12">
        <f t="shared" si="3"/>
        <v>1376610.848</v>
      </c>
      <c r="O10" s="12">
        <f t="shared" si="4"/>
        <v>80.04538182</v>
      </c>
    </row>
    <row r="11">
      <c r="A11" s="24">
        <v>2.0</v>
      </c>
      <c r="B11" s="12">
        <v>6.0</v>
      </c>
      <c r="C11" s="14">
        <v>6.0</v>
      </c>
      <c r="D11" s="12">
        <v>194.590181129985</v>
      </c>
      <c r="E11" s="12">
        <v>0.982644145842642</v>
      </c>
      <c r="F11" s="12">
        <v>19.27629747428</v>
      </c>
      <c r="G11" s="12">
        <v>0.660083282738924</v>
      </c>
      <c r="H11" s="12">
        <v>174.613470181357</v>
      </c>
      <c r="I11" s="12">
        <v>63.94568</v>
      </c>
      <c r="J11" s="12">
        <v>1895.861746</v>
      </c>
      <c r="K11" s="12">
        <v>1896.90028262138</v>
      </c>
      <c r="L11" s="12">
        <f t="shared" si="1"/>
        <v>216000000</v>
      </c>
      <c r="M11" s="12">
        <f t="shared" si="2"/>
        <v>1110025.176</v>
      </c>
      <c r="N11" s="12">
        <f t="shared" si="3"/>
        <v>1367188.301</v>
      </c>
      <c r="O11" s="12">
        <f t="shared" si="4"/>
        <v>81.19036527</v>
      </c>
    </row>
    <row r="12">
      <c r="A12" s="24">
        <v>2.0</v>
      </c>
      <c r="B12" s="12">
        <v>6.0</v>
      </c>
      <c r="C12" s="14">
        <v>6.0</v>
      </c>
      <c r="D12" s="12">
        <v>196.074065775145</v>
      </c>
      <c r="E12" s="12">
        <v>0.971761106047779</v>
      </c>
      <c r="F12" s="12">
        <v>17.2671374352649</v>
      </c>
      <c r="G12" s="12">
        <v>0.659863309934735</v>
      </c>
      <c r="H12" s="12">
        <v>178.103287298232</v>
      </c>
      <c r="I12" s="12">
        <v>61.079825</v>
      </c>
      <c r="J12" s="12">
        <v>1909.962085</v>
      </c>
      <c r="K12" s="12">
        <v>1911.69326138496</v>
      </c>
      <c r="L12" s="12">
        <f t="shared" si="1"/>
        <v>216000000</v>
      </c>
      <c r="M12" s="12">
        <f t="shared" si="2"/>
        <v>1101624.527</v>
      </c>
      <c r="N12" s="12">
        <f t="shared" si="3"/>
        <v>1357095.002</v>
      </c>
      <c r="O12" s="12">
        <f t="shared" si="4"/>
        <v>81.17519594</v>
      </c>
    </row>
    <row r="13">
      <c r="A13" s="20">
        <v>3.0</v>
      </c>
      <c r="B13" s="20">
        <v>6.0</v>
      </c>
      <c r="C13" s="17">
        <v>6.0</v>
      </c>
      <c r="D13" s="20">
        <v>238.949146377388</v>
      </c>
      <c r="E13" s="20">
        <v>1.51857128506526</v>
      </c>
      <c r="F13" s="20">
        <v>17.9228281988762</v>
      </c>
      <c r="G13" s="20">
        <v>0.779303146060556</v>
      </c>
      <c r="H13" s="20">
        <v>220.185988051351</v>
      </c>
      <c r="I13" s="20">
        <v>75.874693</v>
      </c>
      <c r="J13" s="20">
        <v>2846.879242</v>
      </c>
      <c r="K13" s="20">
        <v>2847.92088699341</v>
      </c>
      <c r="L13" s="20">
        <f t="shared" si="1"/>
        <v>324000000</v>
      </c>
      <c r="M13" s="20">
        <f t="shared" si="2"/>
        <v>1355937.047</v>
      </c>
      <c r="N13" s="20">
        <f t="shared" si="3"/>
        <v>2048558.967</v>
      </c>
      <c r="O13" s="20">
        <f t="shared" si="4"/>
        <v>66.18979824</v>
      </c>
    </row>
    <row r="14">
      <c r="A14" s="20">
        <v>3.0</v>
      </c>
      <c r="B14" s="20">
        <v>6.0</v>
      </c>
      <c r="C14" s="17">
        <v>6.0</v>
      </c>
      <c r="D14" s="20">
        <v>192.961669029668</v>
      </c>
      <c r="E14" s="20">
        <v>1.52487272396684</v>
      </c>
      <c r="F14" s="20">
        <v>15.9542299970053</v>
      </c>
      <c r="G14" s="20">
        <v>0.869652017019689</v>
      </c>
      <c r="H14" s="20">
        <v>176.080338067841</v>
      </c>
      <c r="I14" s="20">
        <v>90.930299</v>
      </c>
      <c r="J14" s="20">
        <v>2837.195447</v>
      </c>
      <c r="K14" s="20">
        <v>2839.11582112312</v>
      </c>
      <c r="L14" s="20">
        <f t="shared" si="1"/>
        <v>324000000</v>
      </c>
      <c r="M14" s="20">
        <f t="shared" si="2"/>
        <v>1679089.954</v>
      </c>
      <c r="N14" s="20">
        <f t="shared" si="3"/>
        <v>2055551.022</v>
      </c>
      <c r="O14" s="20">
        <f t="shared" si="4"/>
        <v>81.6856374</v>
      </c>
    </row>
    <row r="15">
      <c r="A15" s="20">
        <v>3.0</v>
      </c>
      <c r="B15" s="20">
        <v>6.0</v>
      </c>
      <c r="C15" s="17">
        <v>6.0</v>
      </c>
      <c r="D15" s="20">
        <v>193.416902472265</v>
      </c>
      <c r="E15" s="20">
        <v>1.5677103670314</v>
      </c>
      <c r="F15" s="20">
        <v>13.913891301956</v>
      </c>
      <c r="G15" s="20">
        <v>0.864219374023378</v>
      </c>
      <c r="H15" s="20">
        <v>178.56973553123</v>
      </c>
      <c r="I15" s="20">
        <v>82.881965</v>
      </c>
      <c r="J15" s="20">
        <v>2852.486227</v>
      </c>
      <c r="K15" s="20">
        <v>2853.22491884232</v>
      </c>
      <c r="L15" s="20">
        <f t="shared" si="1"/>
        <v>324000000</v>
      </c>
      <c r="M15" s="20">
        <f t="shared" si="2"/>
        <v>1675137.984</v>
      </c>
      <c r="N15" s="20">
        <f t="shared" si="3"/>
        <v>2044532.221</v>
      </c>
      <c r="O15" s="20">
        <f t="shared" si="4"/>
        <v>81.93257933</v>
      </c>
    </row>
    <row r="16">
      <c r="A16" s="20">
        <v>3.0</v>
      </c>
      <c r="B16" s="20">
        <v>6.0</v>
      </c>
      <c r="C16" s="17">
        <v>6.0</v>
      </c>
      <c r="D16" s="20">
        <v>216.74720505625</v>
      </c>
      <c r="E16" s="20">
        <v>1.63864396093413</v>
      </c>
      <c r="F16" s="20">
        <v>16.0544407810085</v>
      </c>
      <c r="G16" s="20">
        <v>0.863486415240914</v>
      </c>
      <c r="H16" s="20">
        <v>199.707577248104</v>
      </c>
      <c r="I16" s="20">
        <v>98.982588</v>
      </c>
      <c r="J16" s="20">
        <v>2997.442764</v>
      </c>
      <c r="K16" s="20">
        <v>2999.26902985573</v>
      </c>
      <c r="L16" s="20">
        <f t="shared" si="1"/>
        <v>324000000</v>
      </c>
      <c r="M16" s="20">
        <f t="shared" si="2"/>
        <v>1494828.964</v>
      </c>
      <c r="N16" s="20">
        <f t="shared" si="3"/>
        <v>1945658.503</v>
      </c>
      <c r="O16" s="20">
        <f t="shared" si="4"/>
        <v>76.82894825</v>
      </c>
    </row>
    <row r="17">
      <c r="A17" s="20">
        <v>3.0</v>
      </c>
      <c r="B17" s="20">
        <v>6.0</v>
      </c>
      <c r="C17" s="17">
        <v>6.0</v>
      </c>
      <c r="D17" s="20">
        <v>193.714003756177</v>
      </c>
      <c r="E17" s="20">
        <v>1.55710719292983</v>
      </c>
      <c r="F17" s="20">
        <v>17.9571624910459</v>
      </c>
      <c r="G17" s="20">
        <v>0.869687208905816</v>
      </c>
      <c r="H17" s="20">
        <v>174.825924321078</v>
      </c>
      <c r="I17" s="20">
        <v>88.938614</v>
      </c>
      <c r="J17" s="20">
        <v>2862.3931</v>
      </c>
      <c r="K17" s="20">
        <v>2863.70178604126</v>
      </c>
      <c r="L17" s="20">
        <f t="shared" si="1"/>
        <v>324000000</v>
      </c>
      <c r="M17" s="20">
        <f t="shared" si="2"/>
        <v>1672568.806</v>
      </c>
      <c r="N17" s="20">
        <f t="shared" si="3"/>
        <v>2037456.001</v>
      </c>
      <c r="O17" s="20">
        <f t="shared" si="4"/>
        <v>82.09103927</v>
      </c>
    </row>
    <row r="18">
      <c r="A18" s="12">
        <v>5.0</v>
      </c>
      <c r="B18" s="12">
        <v>6.0</v>
      </c>
      <c r="C18" s="14">
        <v>6.0</v>
      </c>
      <c r="D18" s="12">
        <v>246.30824427912</v>
      </c>
      <c r="E18" s="12">
        <v>2.46866809669882</v>
      </c>
      <c r="F18" s="12">
        <v>17.0859258067794</v>
      </c>
      <c r="G18" s="12">
        <v>1.16743689123541</v>
      </c>
      <c r="H18" s="12">
        <v>227.959503449965</v>
      </c>
      <c r="I18" s="12">
        <v>139.767406</v>
      </c>
      <c r="J18" s="12">
        <v>4695.768665</v>
      </c>
      <c r="K18" s="12">
        <v>4693.31882619858</v>
      </c>
      <c r="L18" s="12">
        <f t="shared" si="1"/>
        <v>540000000</v>
      </c>
      <c r="M18" s="12">
        <f t="shared" si="2"/>
        <v>2192374.85</v>
      </c>
      <c r="N18" s="12">
        <f t="shared" si="3"/>
        <v>3449914.414</v>
      </c>
      <c r="O18" s="12">
        <f t="shared" si="4"/>
        <v>63.54867358</v>
      </c>
    </row>
    <row r="19">
      <c r="A19" s="12">
        <v>5.0</v>
      </c>
      <c r="B19" s="12">
        <v>6.0</v>
      </c>
      <c r="C19" s="14">
        <v>6.0</v>
      </c>
      <c r="D19" s="12">
        <v>198.974409735762</v>
      </c>
      <c r="E19" s="12">
        <v>2.46057191677392</v>
      </c>
      <c r="F19" s="12">
        <v>19.089985400904</v>
      </c>
      <c r="G19" s="12">
        <v>1.1684340829961</v>
      </c>
      <c r="H19" s="12">
        <v>178.607514072675</v>
      </c>
      <c r="I19" s="12">
        <v>165.382438</v>
      </c>
      <c r="J19" s="12">
        <v>4747.885342</v>
      </c>
      <c r="K19" s="12">
        <v>4750.89591622353</v>
      </c>
      <c r="L19" s="12">
        <f t="shared" si="1"/>
        <v>540000000</v>
      </c>
      <c r="M19" s="12">
        <f t="shared" si="2"/>
        <v>2713916.833</v>
      </c>
      <c r="N19" s="12">
        <f t="shared" si="3"/>
        <v>3412045.328</v>
      </c>
      <c r="O19" s="12">
        <f t="shared" si="4"/>
        <v>79.539296</v>
      </c>
    </row>
    <row r="20">
      <c r="A20" s="12">
        <v>5.0</v>
      </c>
      <c r="B20" s="12">
        <v>6.0</v>
      </c>
      <c r="C20" s="14">
        <v>6.0</v>
      </c>
      <c r="D20" s="12">
        <v>198.939559452701</v>
      </c>
      <c r="E20" s="12">
        <v>2.46074397396296</v>
      </c>
      <c r="F20" s="12">
        <v>19.1021547648124</v>
      </c>
      <c r="G20" s="12">
        <v>1.16221319604665</v>
      </c>
      <c r="H20" s="12">
        <v>178.570732914843</v>
      </c>
      <c r="I20" s="12">
        <v>156.490205</v>
      </c>
      <c r="J20" s="12">
        <v>4731.851899</v>
      </c>
      <c r="K20" s="12">
        <v>4735.28076171875</v>
      </c>
      <c r="L20" s="12">
        <f t="shared" si="1"/>
        <v>540000000</v>
      </c>
      <c r="M20" s="12">
        <f t="shared" si="2"/>
        <v>2714392.258</v>
      </c>
      <c r="N20" s="12">
        <f t="shared" si="3"/>
        <v>3423606.729</v>
      </c>
      <c r="O20" s="12">
        <f t="shared" si="4"/>
        <v>79.28458124</v>
      </c>
    </row>
    <row r="21">
      <c r="A21" s="12">
        <v>5.0</v>
      </c>
      <c r="B21" s="12">
        <v>6.0</v>
      </c>
      <c r="C21" s="14">
        <v>6.0</v>
      </c>
      <c r="D21" s="12">
        <v>216.202581225894</v>
      </c>
      <c r="E21" s="12">
        <v>2.88647625409067</v>
      </c>
      <c r="F21" s="12">
        <v>19.5085917767137</v>
      </c>
      <c r="G21" s="12">
        <v>1.16075897123665</v>
      </c>
      <c r="H21" s="12">
        <v>195.426330539864</v>
      </c>
      <c r="I21" s="12">
        <v>191.595899</v>
      </c>
      <c r="J21" s="12">
        <v>4851.296758</v>
      </c>
      <c r="K21" s="12">
        <v>4855.34817123413</v>
      </c>
      <c r="L21" s="12">
        <f t="shared" si="1"/>
        <v>540000000</v>
      </c>
      <c r="M21" s="12">
        <f t="shared" si="2"/>
        <v>2497657.507</v>
      </c>
      <c r="N21" s="12">
        <f t="shared" si="3"/>
        <v>3339313.344</v>
      </c>
      <c r="O21" s="12">
        <f t="shared" si="4"/>
        <v>74.79554176</v>
      </c>
    </row>
    <row r="22">
      <c r="A22" s="12">
        <v>5.0</v>
      </c>
      <c r="B22" s="12">
        <v>6.0</v>
      </c>
      <c r="C22" s="14">
        <v>6.0</v>
      </c>
      <c r="D22" s="12">
        <v>200.976044239942</v>
      </c>
      <c r="E22" s="12">
        <v>2.49498722888529</v>
      </c>
      <c r="F22" s="12">
        <v>21.1251620939001</v>
      </c>
      <c r="G22" s="12">
        <v>1.16375342011452</v>
      </c>
      <c r="H22" s="12">
        <v>178.576144343708</v>
      </c>
      <c r="I22" s="12">
        <v>165.108551</v>
      </c>
      <c r="J22" s="12">
        <v>4731.425421</v>
      </c>
      <c r="K22" s="12">
        <v>4734.26880073547</v>
      </c>
      <c r="L22" s="12">
        <f t="shared" si="1"/>
        <v>540000000</v>
      </c>
      <c r="M22" s="12">
        <f t="shared" si="2"/>
        <v>2686887.395</v>
      </c>
      <c r="N22" s="12">
        <f t="shared" si="3"/>
        <v>3423915.323</v>
      </c>
      <c r="O22" s="12">
        <f t="shared" si="4"/>
        <v>78.47411929</v>
      </c>
    </row>
    <row r="23">
      <c r="A23" s="20">
        <v>8.0</v>
      </c>
      <c r="B23" s="20">
        <v>6.0</v>
      </c>
      <c r="C23" s="17">
        <v>6.0</v>
      </c>
      <c r="D23" s="20">
        <v>238.454349262174</v>
      </c>
      <c r="E23" s="20">
        <v>4.00430533103645</v>
      </c>
      <c r="F23" s="20">
        <v>16.9590251566842</v>
      </c>
      <c r="G23" s="20">
        <v>1.76982067804784</v>
      </c>
      <c r="H23" s="20">
        <v>219.566927196924</v>
      </c>
      <c r="I23" s="20">
        <v>251.371471</v>
      </c>
      <c r="J23" s="20">
        <v>7575.980539</v>
      </c>
      <c r="K23" s="20">
        <v>7575.90870141983</v>
      </c>
      <c r="L23" s="20">
        <f t="shared" si="1"/>
        <v>864000000</v>
      </c>
      <c r="M23" s="20">
        <f t="shared" si="2"/>
        <v>3623335.044</v>
      </c>
      <c r="N23" s="20">
        <f t="shared" si="3"/>
        <v>5474142.89</v>
      </c>
      <c r="O23" s="20">
        <f t="shared" si="4"/>
        <v>66.18999753</v>
      </c>
    </row>
    <row r="24">
      <c r="A24" s="20">
        <v>8.0</v>
      </c>
      <c r="B24" s="20">
        <v>6.0</v>
      </c>
      <c r="C24" s="17">
        <v>6.0</v>
      </c>
      <c r="D24" s="20">
        <v>219.150838235393</v>
      </c>
      <c r="E24" s="20">
        <v>4.6557456292212</v>
      </c>
      <c r="F24" s="20">
        <v>19.6305032381788</v>
      </c>
      <c r="G24" s="20">
        <v>1.76943534379825</v>
      </c>
      <c r="H24" s="20">
        <v>197.587110129185</v>
      </c>
      <c r="I24" s="20">
        <v>386.774508</v>
      </c>
      <c r="J24" s="20">
        <v>7705.198481</v>
      </c>
      <c r="K24" s="20">
        <v>7710.72790145874</v>
      </c>
      <c r="L24" s="20">
        <f t="shared" si="1"/>
        <v>864000000</v>
      </c>
      <c r="M24" s="20">
        <f t="shared" si="2"/>
        <v>3942490.054</v>
      </c>
      <c r="N24" s="20">
        <f t="shared" si="3"/>
        <v>5382340.261</v>
      </c>
      <c r="O24" s="20">
        <f t="shared" si="4"/>
        <v>73.24862166</v>
      </c>
    </row>
    <row r="25">
      <c r="A25" s="20">
        <v>8.0</v>
      </c>
      <c r="B25" s="20">
        <v>6.0</v>
      </c>
      <c r="C25" s="17">
        <v>6.0</v>
      </c>
      <c r="D25" s="20">
        <v>222.437514038756</v>
      </c>
      <c r="E25" s="20">
        <v>4.16364610940218</v>
      </c>
      <c r="F25" s="20">
        <v>19.0780430133454</v>
      </c>
      <c r="G25" s="20">
        <v>1.96275235665962</v>
      </c>
      <c r="H25" s="20">
        <v>201.233003808651</v>
      </c>
      <c r="I25" s="20">
        <v>415.51641</v>
      </c>
      <c r="J25" s="20">
        <v>7930.863288</v>
      </c>
      <c r="K25" s="20">
        <v>7937.3959145546</v>
      </c>
      <c r="L25" s="20">
        <f t="shared" si="1"/>
        <v>864000000</v>
      </c>
      <c r="M25" s="20">
        <f t="shared" si="2"/>
        <v>3884236.9</v>
      </c>
      <c r="N25" s="20">
        <f t="shared" si="3"/>
        <v>5229191.135</v>
      </c>
      <c r="O25" s="20">
        <f t="shared" si="4"/>
        <v>74.27988</v>
      </c>
    </row>
    <row r="26">
      <c r="A26" s="20">
        <v>8.0</v>
      </c>
      <c r="B26" s="20">
        <v>6.0</v>
      </c>
      <c r="C26" s="17">
        <v>6.0</v>
      </c>
      <c r="D26" s="20">
        <v>222.697950283997</v>
      </c>
      <c r="E26" s="20">
        <v>4.06529604690149</v>
      </c>
      <c r="F26" s="20">
        <v>23.030419559218</v>
      </c>
      <c r="G26" s="20">
        <v>1.76689586788416</v>
      </c>
      <c r="H26" s="20">
        <v>197.732003411278</v>
      </c>
      <c r="I26" s="20">
        <v>296.208898</v>
      </c>
      <c r="J26" s="20">
        <v>7729.031327</v>
      </c>
      <c r="K26" s="20">
        <v>7733.374553442</v>
      </c>
      <c r="L26" s="20">
        <f t="shared" si="1"/>
        <v>864000000</v>
      </c>
      <c r="M26" s="20">
        <f t="shared" si="2"/>
        <v>3879694.442</v>
      </c>
      <c r="N26" s="20">
        <f t="shared" si="3"/>
        <v>5365743.551</v>
      </c>
      <c r="O26" s="20">
        <f t="shared" si="4"/>
        <v>72.30488012</v>
      </c>
    </row>
    <row r="27">
      <c r="A27" s="20">
        <v>8.0</v>
      </c>
      <c r="B27" s="20">
        <v>6.0</v>
      </c>
      <c r="C27" s="17">
        <v>6.0</v>
      </c>
      <c r="D27" s="20">
        <v>220.977111374959</v>
      </c>
      <c r="E27" s="20">
        <v>4.19412212492898</v>
      </c>
      <c r="F27" s="20">
        <v>23.1472990009934</v>
      </c>
      <c r="G27" s="20">
        <v>1.86808073380962</v>
      </c>
      <c r="H27" s="20">
        <v>195.795368588064</v>
      </c>
      <c r="I27" s="20">
        <v>287.341637</v>
      </c>
      <c r="J27" s="20">
        <v>7801.772216</v>
      </c>
      <c r="K27" s="20">
        <v>7804.51716756821</v>
      </c>
      <c r="L27" s="20">
        <f t="shared" si="1"/>
        <v>864000000</v>
      </c>
      <c r="M27" s="20">
        <f t="shared" si="2"/>
        <v>3909907.205</v>
      </c>
      <c r="N27" s="20">
        <f t="shared" si="3"/>
        <v>5315715.308</v>
      </c>
      <c r="O27" s="20">
        <f t="shared" si="4"/>
        <v>73.55373602</v>
      </c>
    </row>
    <row r="28">
      <c r="A28" s="12">
        <v>13.0</v>
      </c>
      <c r="B28" s="12">
        <v>6.0</v>
      </c>
      <c r="C28" s="14">
        <v>6.0</v>
      </c>
      <c r="D28" s="12">
        <v>258.833710736129</v>
      </c>
      <c r="E28" s="12">
        <v>6.79038467025384</v>
      </c>
      <c r="F28" s="12">
        <v>24.2876592110842</v>
      </c>
      <c r="G28" s="12">
        <v>2.69564687088132</v>
      </c>
      <c r="H28" s="12">
        <v>231.629410760943</v>
      </c>
      <c r="I28" s="12">
        <v>405.149204</v>
      </c>
      <c r="J28" s="12">
        <v>12368.953931</v>
      </c>
      <c r="K28" s="12">
        <v>12372.1731717587</v>
      </c>
      <c r="L28" s="12">
        <f t="shared" si="1"/>
        <v>1404000000</v>
      </c>
      <c r="M28" s="12">
        <f t="shared" si="2"/>
        <v>5424332.078</v>
      </c>
      <c r="N28" s="12">
        <f t="shared" si="3"/>
        <v>8853780.248</v>
      </c>
      <c r="O28" s="12">
        <f t="shared" si="4"/>
        <v>61.26571844</v>
      </c>
    </row>
    <row r="29">
      <c r="A29" s="12">
        <v>13.0</v>
      </c>
      <c r="B29" s="12">
        <v>6.0</v>
      </c>
      <c r="C29" s="14">
        <v>6.0</v>
      </c>
      <c r="D29" s="12">
        <v>207.463686857838</v>
      </c>
      <c r="E29" s="12">
        <v>6.51434193830937</v>
      </c>
      <c r="F29" s="12">
        <v>20.0830825101584</v>
      </c>
      <c r="G29" s="12">
        <v>2.66995503706858</v>
      </c>
      <c r="H29" s="12">
        <v>184.450686405879</v>
      </c>
      <c r="I29" s="12">
        <v>483.295232</v>
      </c>
      <c r="J29" s="12">
        <v>12292.889493</v>
      </c>
      <c r="K29" s="12">
        <v>12301.7438158989</v>
      </c>
      <c r="L29" s="12">
        <f t="shared" si="1"/>
        <v>1404000000</v>
      </c>
      <c r="M29" s="12">
        <f t="shared" si="2"/>
        <v>6767449.385</v>
      </c>
      <c r="N29" s="12">
        <f t="shared" si="3"/>
        <v>8908564.586</v>
      </c>
      <c r="O29" s="12">
        <f t="shared" si="4"/>
        <v>75.96565439</v>
      </c>
    </row>
    <row r="30">
      <c r="A30" s="12">
        <v>13.0</v>
      </c>
      <c r="B30" s="12">
        <v>6.0</v>
      </c>
      <c r="C30" s="14">
        <v>6.0</v>
      </c>
      <c r="D30" s="12">
        <v>220.302129840944</v>
      </c>
      <c r="E30" s="12">
        <v>6.45704373391345</v>
      </c>
      <c r="F30" s="12">
        <v>18.0098553979769</v>
      </c>
      <c r="G30" s="12">
        <v>2.76615025801584</v>
      </c>
      <c r="H30" s="12">
        <v>199.263494287152</v>
      </c>
      <c r="I30" s="12">
        <v>542.237271</v>
      </c>
      <c r="J30" s="12">
        <v>12857.080312</v>
      </c>
      <c r="K30" s="12">
        <v>12872.3595197201</v>
      </c>
      <c r="L30" s="12">
        <f t="shared" si="1"/>
        <v>1404000000</v>
      </c>
      <c r="M30" s="12">
        <f t="shared" si="2"/>
        <v>6373065.939</v>
      </c>
      <c r="N30" s="12">
        <f t="shared" si="3"/>
        <v>8517641.435</v>
      </c>
      <c r="O30" s="12">
        <f t="shared" si="4"/>
        <v>74.82195614</v>
      </c>
    </row>
    <row r="31">
      <c r="A31" s="12">
        <v>13.0</v>
      </c>
      <c r="B31" s="12">
        <v>6.0</v>
      </c>
      <c r="C31" s="14">
        <v>6.0</v>
      </c>
      <c r="D31" s="12">
        <v>208.401116867084</v>
      </c>
      <c r="E31" s="12">
        <v>6.77893657796085</v>
      </c>
      <c r="F31" s="12">
        <v>16.4045266639441</v>
      </c>
      <c r="G31" s="12">
        <v>2.7629285948351</v>
      </c>
      <c r="H31" s="12">
        <v>188.97398763895</v>
      </c>
      <c r="I31" s="12">
        <v>474.298288</v>
      </c>
      <c r="J31" s="12">
        <v>12401.540782</v>
      </c>
      <c r="K31" s="12">
        <v>12404.3276329041</v>
      </c>
      <c r="L31" s="12">
        <f t="shared" si="1"/>
        <v>1404000000</v>
      </c>
      <c r="M31" s="12">
        <f t="shared" si="2"/>
        <v>6737008.041</v>
      </c>
      <c r="N31" s="12">
        <f t="shared" si="3"/>
        <v>8830515.653</v>
      </c>
      <c r="O31" s="12">
        <f t="shared" si="4"/>
        <v>76.29235149</v>
      </c>
    </row>
    <row r="32">
      <c r="A32" s="12">
        <v>13.0</v>
      </c>
      <c r="B32" s="12">
        <v>6.0</v>
      </c>
      <c r="C32" s="14">
        <v>6.0</v>
      </c>
      <c r="D32" s="12">
        <v>215.282309056725</v>
      </c>
      <c r="E32" s="12">
        <v>6.3236229037866</v>
      </c>
      <c r="F32" s="12">
        <v>19.8390314397402</v>
      </c>
      <c r="G32" s="12">
        <v>2.87989468732849</v>
      </c>
      <c r="H32" s="12">
        <v>192.292949310038</v>
      </c>
      <c r="I32" s="12">
        <v>463.311901999999</v>
      </c>
      <c r="J32" s="12">
        <v>12495.998902</v>
      </c>
      <c r="K32" s="12">
        <v>12502.8635494709</v>
      </c>
      <c r="L32" s="12">
        <f t="shared" si="1"/>
        <v>1404000000</v>
      </c>
      <c r="M32" s="12">
        <f t="shared" si="2"/>
        <v>6521669.18</v>
      </c>
      <c r="N32" s="12">
        <f t="shared" si="3"/>
        <v>8763765.175</v>
      </c>
      <c r="O32" s="12">
        <f t="shared" si="4"/>
        <v>74.41629311</v>
      </c>
    </row>
    <row r="33">
      <c r="A33" s="20">
        <v>21.0</v>
      </c>
      <c r="B33" s="20">
        <v>6.0</v>
      </c>
      <c r="C33" s="17">
        <v>6.0</v>
      </c>
      <c r="D33" s="20">
        <v>280.922190601006</v>
      </c>
      <c r="E33" s="20">
        <v>10.6456446805969</v>
      </c>
      <c r="F33" s="20">
        <v>39.2854804559611</v>
      </c>
      <c r="G33" s="20">
        <v>3.97834424674511</v>
      </c>
      <c r="H33" s="20">
        <v>237.276057312265</v>
      </c>
      <c r="I33" s="20">
        <v>719.058083</v>
      </c>
      <c r="J33" s="20">
        <v>19872.199414</v>
      </c>
      <c r="K33" s="20">
        <v>19875.8568403721</v>
      </c>
      <c r="L33" s="20">
        <f t="shared" si="1"/>
        <v>2268000000</v>
      </c>
      <c r="M33" s="20">
        <f t="shared" si="2"/>
        <v>8073409.919</v>
      </c>
      <c r="N33" s="20">
        <f t="shared" si="3"/>
        <v>14380290.48</v>
      </c>
      <c r="O33" s="20">
        <f t="shared" si="4"/>
        <v>56.14218942</v>
      </c>
    </row>
    <row r="34">
      <c r="A34" s="20">
        <v>21.0</v>
      </c>
      <c r="B34" s="20">
        <v>6.0</v>
      </c>
      <c r="C34" s="17">
        <v>6.0</v>
      </c>
      <c r="D34" s="20">
        <v>223.524230455048</v>
      </c>
      <c r="E34" s="20">
        <v>10.3989200810902</v>
      </c>
      <c r="F34" s="20">
        <v>18.9244380169548</v>
      </c>
      <c r="G34" s="20">
        <v>4.0852198600769</v>
      </c>
      <c r="H34" s="20">
        <v>200.105466243811</v>
      </c>
      <c r="I34" s="20">
        <v>897.090162000001</v>
      </c>
      <c r="J34" s="20">
        <v>20485.262125</v>
      </c>
      <c r="K34" s="20">
        <v>20496.49645257</v>
      </c>
      <c r="L34" s="20">
        <f t="shared" si="1"/>
        <v>2268000000</v>
      </c>
      <c r="M34" s="20">
        <f t="shared" si="2"/>
        <v>10146550.98</v>
      </c>
      <c r="N34" s="20">
        <f t="shared" si="3"/>
        <v>13949931.33</v>
      </c>
      <c r="O34" s="20">
        <f t="shared" si="4"/>
        <v>72.73549051</v>
      </c>
    </row>
    <row r="35">
      <c r="A35" s="20">
        <v>21.0</v>
      </c>
      <c r="B35" s="20">
        <v>6.0</v>
      </c>
      <c r="C35" s="17">
        <v>6.0</v>
      </c>
      <c r="D35" s="20">
        <v>216.657702748198</v>
      </c>
      <c r="E35" s="20">
        <v>10.464428128209</v>
      </c>
      <c r="F35" s="20">
        <v>18.9550842950121</v>
      </c>
      <c r="G35" s="20">
        <v>4.07540528802201</v>
      </c>
      <c r="H35" s="20">
        <v>193.248621608131</v>
      </c>
      <c r="I35" s="20">
        <v>800.923619</v>
      </c>
      <c r="J35" s="20">
        <v>20325.825321</v>
      </c>
      <c r="K35" s="20">
        <v>20340.3404016495</v>
      </c>
      <c r="L35" s="20">
        <f t="shared" si="1"/>
        <v>2268000000</v>
      </c>
      <c r="M35" s="20">
        <f t="shared" si="2"/>
        <v>10468125.39</v>
      </c>
      <c r="N35" s="20">
        <f t="shared" si="3"/>
        <v>14059355.3</v>
      </c>
      <c r="O35" s="20">
        <f t="shared" si="4"/>
        <v>74.45665302</v>
      </c>
    </row>
    <row r="36">
      <c r="A36" s="20">
        <v>21.0</v>
      </c>
      <c r="B36" s="20">
        <v>6.0</v>
      </c>
      <c r="C36" s="17">
        <v>6.0</v>
      </c>
      <c r="D36" s="20">
        <v>224.952143024188</v>
      </c>
      <c r="E36" s="20">
        <v>10.6211382397451</v>
      </c>
      <c r="F36" s="20">
        <v>21.0897999596782</v>
      </c>
      <c r="G36" s="20">
        <v>4.17965750303119</v>
      </c>
      <c r="H36" s="20">
        <v>199.263807327021</v>
      </c>
      <c r="I36" s="20">
        <v>759.086451</v>
      </c>
      <c r="J36" s="20">
        <v>20377.318637</v>
      </c>
      <c r="K36" s="20">
        <v>20388.691860199</v>
      </c>
      <c r="L36" s="20">
        <f t="shared" si="1"/>
        <v>2268000000</v>
      </c>
      <c r="M36" s="20">
        <f t="shared" si="2"/>
        <v>10082144.45</v>
      </c>
      <c r="N36" s="20">
        <f t="shared" si="3"/>
        <v>14023827.43</v>
      </c>
      <c r="O36" s="20">
        <f t="shared" si="4"/>
        <v>71.89295861</v>
      </c>
    </row>
    <row r="37">
      <c r="A37" s="20">
        <v>21.0</v>
      </c>
      <c r="B37" s="20">
        <v>6.0</v>
      </c>
      <c r="C37" s="17">
        <v>6.0</v>
      </c>
      <c r="D37" s="20">
        <v>217.92155349208</v>
      </c>
      <c r="E37" s="20">
        <v>10.3866485217586</v>
      </c>
      <c r="F37" s="20">
        <v>18.7725695446134</v>
      </c>
      <c r="G37" s="20">
        <v>4.0789421889931</v>
      </c>
      <c r="H37" s="20">
        <v>194.669655247126</v>
      </c>
      <c r="I37" s="20">
        <v>735.814746</v>
      </c>
      <c r="J37" s="20">
        <v>20361.274154</v>
      </c>
      <c r="K37" s="20">
        <v>20371.9929528236</v>
      </c>
      <c r="L37" s="20">
        <f t="shared" si="1"/>
        <v>2268000000</v>
      </c>
      <c r="M37" s="20">
        <f t="shared" si="2"/>
        <v>10407414.8</v>
      </c>
      <c r="N37" s="20">
        <f t="shared" si="3"/>
        <v>14034878.07</v>
      </c>
      <c r="O37" s="20">
        <f t="shared" si="4"/>
        <v>74.15393812</v>
      </c>
    </row>
    <row r="38">
      <c r="A38" s="12">
        <v>34.0</v>
      </c>
      <c r="B38" s="12">
        <v>6.0</v>
      </c>
      <c r="C38" s="14">
        <v>6.0</v>
      </c>
      <c r="D38" s="12">
        <v>283.449844269082</v>
      </c>
      <c r="E38" s="12">
        <v>16.972287171986</v>
      </c>
      <c r="F38" s="12">
        <v>63.0723452963866</v>
      </c>
      <c r="G38" s="12">
        <v>6.80797870690003</v>
      </c>
      <c r="H38" s="12">
        <v>212.952490262222</v>
      </c>
      <c r="I38" s="12">
        <v>1238.557664</v>
      </c>
      <c r="J38" s="12">
        <v>32431.253329</v>
      </c>
      <c r="K38" s="12">
        <v>32449.2764360905</v>
      </c>
      <c r="L38" s="12">
        <f t="shared" si="1"/>
        <v>3672000000</v>
      </c>
      <c r="M38" s="12">
        <f t="shared" si="2"/>
        <v>12954672.84</v>
      </c>
      <c r="N38" s="12">
        <f t="shared" si="3"/>
        <v>23097719.73</v>
      </c>
      <c r="O38" s="12">
        <f t="shared" si="4"/>
        <v>56.08637126</v>
      </c>
    </row>
    <row r="39">
      <c r="A39" s="12">
        <v>34.0</v>
      </c>
      <c r="B39" s="12">
        <v>6.0</v>
      </c>
      <c r="C39" s="14">
        <v>6.0</v>
      </c>
      <c r="D39" s="12">
        <v>237.878633977845</v>
      </c>
      <c r="E39" s="12">
        <v>16.5675896778703</v>
      </c>
      <c r="F39" s="12">
        <v>28.7018379359506</v>
      </c>
      <c r="G39" s="12">
        <v>6.61232431512326</v>
      </c>
      <c r="H39" s="12">
        <v>201.862687995192</v>
      </c>
      <c r="I39" s="12">
        <v>1393.674188</v>
      </c>
      <c r="J39" s="12">
        <v>32823.774838</v>
      </c>
      <c r="K39" s="12">
        <v>32837.9562735558</v>
      </c>
      <c r="L39" s="12">
        <f t="shared" si="1"/>
        <v>3672000000</v>
      </c>
      <c r="M39" s="12">
        <f t="shared" si="2"/>
        <v>15436443.11</v>
      </c>
      <c r="N39" s="12">
        <f t="shared" si="3"/>
        <v>22821506.78</v>
      </c>
      <c r="O39" s="12">
        <f t="shared" si="4"/>
        <v>67.6398945</v>
      </c>
    </row>
    <row r="40">
      <c r="A40" s="12">
        <v>34.0</v>
      </c>
      <c r="B40" s="12">
        <v>6.0</v>
      </c>
      <c r="C40" s="14">
        <v>6.0</v>
      </c>
      <c r="D40" s="12">
        <v>222.0886203642</v>
      </c>
      <c r="E40" s="12">
        <v>16.5728041129187</v>
      </c>
      <c r="F40" s="12">
        <v>22.5649251989089</v>
      </c>
      <c r="G40" s="12">
        <v>6.49794792896137</v>
      </c>
      <c r="H40" s="12">
        <v>192.373196531087</v>
      </c>
      <c r="I40" s="12">
        <v>1123.763225</v>
      </c>
      <c r="J40" s="12">
        <v>32687.260755</v>
      </c>
      <c r="K40" s="12">
        <v>32703.2244508266</v>
      </c>
      <c r="L40" s="12">
        <f t="shared" si="1"/>
        <v>3672000000</v>
      </c>
      <c r="M40" s="12">
        <f t="shared" si="2"/>
        <v>16533940.34</v>
      </c>
      <c r="N40" s="12">
        <f t="shared" si="3"/>
        <v>22916817.83</v>
      </c>
      <c r="O40" s="12">
        <f t="shared" si="4"/>
        <v>72.14762742</v>
      </c>
    </row>
    <row r="41">
      <c r="A41" s="12">
        <v>34.0</v>
      </c>
      <c r="B41" s="12">
        <v>6.0</v>
      </c>
      <c r="C41" s="14">
        <v>6.0</v>
      </c>
      <c r="D41" s="12">
        <v>227.896465795115</v>
      </c>
      <c r="E41" s="12">
        <v>17.1820184099488</v>
      </c>
      <c r="F41" s="12">
        <v>23.0929138101637</v>
      </c>
      <c r="G41" s="12">
        <v>6.71250490285456</v>
      </c>
      <c r="H41" s="12">
        <v>197.371285504196</v>
      </c>
      <c r="I41" s="12">
        <v>1309.607149</v>
      </c>
      <c r="J41" s="12">
        <v>32790.817215</v>
      </c>
      <c r="K41" s="12">
        <v>32812.7470872402</v>
      </c>
      <c r="L41" s="12">
        <f t="shared" si="1"/>
        <v>3672000000</v>
      </c>
      <c r="M41" s="12">
        <f t="shared" si="2"/>
        <v>16112579.84</v>
      </c>
      <c r="N41" s="12">
        <f t="shared" si="3"/>
        <v>22844444.38</v>
      </c>
      <c r="O41" s="12">
        <f t="shared" si="4"/>
        <v>70.53172129</v>
      </c>
    </row>
    <row r="42">
      <c r="A42" s="12">
        <v>34.0</v>
      </c>
      <c r="B42" s="12">
        <v>6.0</v>
      </c>
      <c r="C42" s="14">
        <v>6.0</v>
      </c>
      <c r="D42" s="12">
        <v>227.745577210095</v>
      </c>
      <c r="E42" s="12">
        <v>16.7946481150575</v>
      </c>
      <c r="F42" s="12">
        <v>26.7374147283845</v>
      </c>
      <c r="G42" s="12">
        <v>6.61405694205314</v>
      </c>
      <c r="H42" s="12">
        <v>193.71544023836</v>
      </c>
      <c r="I42" s="12">
        <v>1356.068793</v>
      </c>
      <c r="J42" s="12">
        <v>32899.236302</v>
      </c>
      <c r="K42" s="12">
        <v>32915.359515667</v>
      </c>
      <c r="L42" s="12">
        <f t="shared" si="1"/>
        <v>3672000000</v>
      </c>
      <c r="M42" s="12">
        <f t="shared" si="2"/>
        <v>16123254.93</v>
      </c>
      <c r="N42" s="12">
        <f t="shared" si="3"/>
        <v>22769160.75</v>
      </c>
      <c r="O42" s="12">
        <f t="shared" si="4"/>
        <v>70.81181034</v>
      </c>
    </row>
    <row r="43">
      <c r="A43" s="20">
        <v>55.0</v>
      </c>
      <c r="B43" s="20">
        <v>6.0</v>
      </c>
      <c r="C43" s="17">
        <v>6.0</v>
      </c>
      <c r="D43" s="20">
        <v>318.822980490979</v>
      </c>
      <c r="E43" s="20">
        <v>26.7500094529241</v>
      </c>
      <c r="F43" s="20">
        <v>101.34005066473</v>
      </c>
      <c r="G43" s="20">
        <v>9.90034612920135</v>
      </c>
      <c r="H43" s="20">
        <v>206.608950293157</v>
      </c>
      <c r="I43" s="20">
        <v>2275.945278</v>
      </c>
      <c r="J43" s="20">
        <v>52231.6774050001</v>
      </c>
      <c r="K43" s="20">
        <v>52260.5313756466</v>
      </c>
      <c r="L43" s="20">
        <f t="shared" si="1"/>
        <v>5940000000</v>
      </c>
      <c r="M43" s="20">
        <f t="shared" si="2"/>
        <v>18631028.39</v>
      </c>
      <c r="N43" s="20">
        <f t="shared" si="3"/>
        <v>37528949.81</v>
      </c>
      <c r="O43" s="20">
        <f t="shared" si="4"/>
        <v>49.64441712</v>
      </c>
    </row>
    <row r="44">
      <c r="A44" s="20">
        <v>55.0</v>
      </c>
      <c r="B44" s="20">
        <v>6.0</v>
      </c>
      <c r="C44" s="17">
        <v>6.0</v>
      </c>
      <c r="D44" s="20">
        <v>231.262770222966</v>
      </c>
      <c r="E44" s="20">
        <v>26.5213689729571</v>
      </c>
      <c r="F44" s="20">
        <v>34.8315275548957</v>
      </c>
      <c r="G44" s="20">
        <v>9.91009653033689</v>
      </c>
      <c r="H44" s="20">
        <v>185.412869266234</v>
      </c>
      <c r="I44" s="20">
        <v>1985.420637</v>
      </c>
      <c r="J44" s="20">
        <v>52688.430635</v>
      </c>
      <c r="K44" s="20">
        <v>52721.7662436962</v>
      </c>
      <c r="L44" s="20">
        <f t="shared" si="1"/>
        <v>5940000000</v>
      </c>
      <c r="M44" s="20">
        <f t="shared" si="2"/>
        <v>25685068.09</v>
      </c>
      <c r="N44" s="20">
        <f t="shared" si="3"/>
        <v>37203613.32</v>
      </c>
      <c r="O44" s="20">
        <f t="shared" si="4"/>
        <v>69.03917603</v>
      </c>
    </row>
    <row r="45">
      <c r="A45" s="20">
        <v>55.0</v>
      </c>
      <c r="B45" s="20">
        <v>6.0</v>
      </c>
      <c r="C45" s="17">
        <v>6.0</v>
      </c>
      <c r="D45" s="20">
        <v>237.903971842956</v>
      </c>
      <c r="E45" s="20">
        <v>26.3546182033606</v>
      </c>
      <c r="F45" s="20">
        <v>38.6111112423241</v>
      </c>
      <c r="G45" s="20">
        <v>10.2107096719556</v>
      </c>
      <c r="H45" s="20">
        <v>188.022132688668</v>
      </c>
      <c r="I45" s="20">
        <v>1993.186257</v>
      </c>
      <c r="J45" s="20">
        <v>52631.92726</v>
      </c>
      <c r="K45" s="20">
        <v>52662.3439106941</v>
      </c>
      <c r="L45" s="20">
        <f t="shared" si="1"/>
        <v>5940000000</v>
      </c>
      <c r="M45" s="20">
        <f t="shared" si="2"/>
        <v>24968057.3</v>
      </c>
      <c r="N45" s="20">
        <f t="shared" si="3"/>
        <v>37243553.52</v>
      </c>
      <c r="O45" s="20">
        <f t="shared" si="4"/>
        <v>67.03994365</v>
      </c>
    </row>
    <row r="46">
      <c r="A46" s="20">
        <v>55.0</v>
      </c>
      <c r="B46" s="20">
        <v>6.0</v>
      </c>
      <c r="C46" s="17">
        <v>6.0</v>
      </c>
      <c r="D46" s="20">
        <v>243.144767859951</v>
      </c>
      <c r="E46" s="20">
        <v>26.6392592880875</v>
      </c>
      <c r="F46" s="20">
        <v>34.8630652702413</v>
      </c>
      <c r="G46" s="20">
        <v>9.79875262174755</v>
      </c>
      <c r="H46" s="20">
        <v>197.412096784916</v>
      </c>
      <c r="I46" s="20">
        <v>2124.760704</v>
      </c>
      <c r="J46" s="20">
        <v>52812.7136439999</v>
      </c>
      <c r="K46" s="20">
        <v>52843.9468631744</v>
      </c>
      <c r="L46" s="20">
        <f t="shared" si="1"/>
        <v>5940000000</v>
      </c>
      <c r="M46" s="20">
        <f t="shared" si="2"/>
        <v>24429890.28</v>
      </c>
      <c r="N46" s="20">
        <f t="shared" si="3"/>
        <v>37116062.87</v>
      </c>
      <c r="O46" s="20">
        <f t="shared" si="4"/>
        <v>65.82026321</v>
      </c>
    </row>
    <row r="47">
      <c r="A47" s="20">
        <v>55.0</v>
      </c>
      <c r="B47" s="20">
        <v>6.0</v>
      </c>
      <c r="C47" s="17">
        <v>6.0</v>
      </c>
      <c r="D47" s="20">
        <v>233.180447298102</v>
      </c>
      <c r="E47" s="20">
        <v>26.4015210419893</v>
      </c>
      <c r="F47" s="20">
        <v>34.8853128827177</v>
      </c>
      <c r="G47" s="20">
        <v>10.8024681373499</v>
      </c>
      <c r="H47" s="20">
        <v>186.472022438888</v>
      </c>
      <c r="I47" s="20">
        <v>1893.56266</v>
      </c>
      <c r="J47" s="20">
        <v>53074.8252279999</v>
      </c>
      <c r="K47" s="20">
        <v>53107.4684715271</v>
      </c>
      <c r="L47" s="20">
        <f t="shared" si="1"/>
        <v>5940000000</v>
      </c>
      <c r="M47" s="20">
        <f t="shared" si="2"/>
        <v>25473833.97</v>
      </c>
      <c r="N47" s="20">
        <f t="shared" si="3"/>
        <v>36932764.1</v>
      </c>
      <c r="O47" s="20">
        <f t="shared" si="4"/>
        <v>68.9735377</v>
      </c>
    </row>
    <row r="48">
      <c r="A48" s="12">
        <v>89.0</v>
      </c>
      <c r="B48" s="12">
        <v>6.0</v>
      </c>
      <c r="C48" s="14">
        <v>6.0</v>
      </c>
      <c r="D48" s="12">
        <v>264.82552123908</v>
      </c>
      <c r="E48" s="12">
        <v>42.5785669060424</v>
      </c>
      <c r="F48" s="12">
        <v>52.9856860940345</v>
      </c>
      <c r="G48" s="12">
        <v>16.1474227639847</v>
      </c>
      <c r="H48" s="12">
        <v>193.684731577057</v>
      </c>
      <c r="I48" s="12">
        <v>3233.59023800001</v>
      </c>
      <c r="J48" s="12">
        <v>85065.595618</v>
      </c>
      <c r="K48" s="12">
        <v>85134.4562401772</v>
      </c>
      <c r="L48" s="12">
        <f t="shared" si="1"/>
        <v>9612000000</v>
      </c>
      <c r="M48" s="12">
        <f t="shared" si="2"/>
        <v>36295595.51</v>
      </c>
      <c r="N48" s="12">
        <f t="shared" si="3"/>
        <v>60339411.75</v>
      </c>
      <c r="O48" s="12">
        <f t="shared" si="4"/>
        <v>60.15238541</v>
      </c>
    </row>
    <row r="49">
      <c r="A49" s="12">
        <v>89.0</v>
      </c>
      <c r="B49" s="12">
        <v>6.0</v>
      </c>
      <c r="C49" s="14">
        <v>6.0</v>
      </c>
      <c r="D49" s="12">
        <v>253.25644573383</v>
      </c>
      <c r="E49" s="12">
        <v>42.3960759071633</v>
      </c>
      <c r="F49" s="12">
        <v>52.9718148140237</v>
      </c>
      <c r="G49" s="12">
        <v>16.8300046441145</v>
      </c>
      <c r="H49" s="12">
        <v>181.613611803856</v>
      </c>
      <c r="I49" s="12">
        <v>3456.594024</v>
      </c>
      <c r="J49" s="12">
        <v>84852.6035539998</v>
      </c>
      <c r="K49" s="12">
        <v>84910.1523778439</v>
      </c>
      <c r="L49" s="12">
        <f t="shared" si="1"/>
        <v>9612000000</v>
      </c>
      <c r="M49" s="12">
        <f t="shared" si="2"/>
        <v>37953624.33</v>
      </c>
      <c r="N49" s="12">
        <f t="shared" si="3"/>
        <v>60490872.23</v>
      </c>
      <c r="O49" s="12">
        <f t="shared" si="4"/>
        <v>62.74272949</v>
      </c>
    </row>
    <row r="50">
      <c r="A50" s="12">
        <v>89.0</v>
      </c>
      <c r="B50" s="12">
        <v>6.0</v>
      </c>
      <c r="C50" s="14">
        <v>6.0</v>
      </c>
      <c r="D50" s="12">
        <v>257.893491387367</v>
      </c>
      <c r="E50" s="12">
        <v>42.4149959948845</v>
      </c>
      <c r="F50" s="12">
        <v>52.9115110416897</v>
      </c>
      <c r="G50" s="12">
        <v>16.5475367289037</v>
      </c>
      <c r="H50" s="12">
        <v>186.676465014927</v>
      </c>
      <c r="I50" s="12">
        <v>3406.805625</v>
      </c>
      <c r="J50" s="12">
        <v>85039.3549709998</v>
      </c>
      <c r="K50" s="12">
        <v>85094.5457410812</v>
      </c>
      <c r="L50" s="12">
        <f t="shared" si="1"/>
        <v>9612000000</v>
      </c>
      <c r="M50" s="12">
        <f t="shared" si="2"/>
        <v>37271200.4</v>
      </c>
      <c r="N50" s="12">
        <f t="shared" si="3"/>
        <v>60358030.72</v>
      </c>
      <c r="O50" s="12">
        <f t="shared" si="4"/>
        <v>61.7501929</v>
      </c>
    </row>
    <row r="51">
      <c r="A51" s="12">
        <v>89.0</v>
      </c>
      <c r="B51" s="12">
        <v>6.0</v>
      </c>
      <c r="C51" s="14">
        <v>6.0</v>
      </c>
      <c r="D51" s="12">
        <v>254.797817470971</v>
      </c>
      <c r="E51" s="12">
        <v>42.3910153042525</v>
      </c>
      <c r="F51" s="12">
        <v>52.7534500700422</v>
      </c>
      <c r="G51" s="12">
        <v>16.447494908236</v>
      </c>
      <c r="H51" s="12">
        <v>183.845211321022</v>
      </c>
      <c r="I51" s="12">
        <v>3287.862777</v>
      </c>
      <c r="J51" s="12">
        <v>84704.1913769999</v>
      </c>
      <c r="K51" s="12">
        <v>84773.9318723679</v>
      </c>
      <c r="L51" s="12">
        <f t="shared" si="1"/>
        <v>9612000000</v>
      </c>
      <c r="M51" s="12">
        <f t="shared" si="2"/>
        <v>37724028</v>
      </c>
      <c r="N51" s="12">
        <f t="shared" si="3"/>
        <v>60596859.69</v>
      </c>
      <c r="O51" s="12">
        <f t="shared" si="4"/>
        <v>62.25409731</v>
      </c>
    </row>
    <row r="52">
      <c r="A52" s="12">
        <v>89.0</v>
      </c>
      <c r="B52" s="12">
        <v>6.0</v>
      </c>
      <c r="C52" s="14">
        <v>6.0</v>
      </c>
      <c r="D52" s="12">
        <v>259.635401880834</v>
      </c>
      <c r="E52" s="12">
        <v>43.6143223731779</v>
      </c>
      <c r="F52" s="12">
        <v>54.3655450348742</v>
      </c>
      <c r="G52" s="12">
        <v>16.8481910373084</v>
      </c>
      <c r="H52" s="12">
        <v>186.736894162837</v>
      </c>
      <c r="I52" s="12">
        <v>3463.401753</v>
      </c>
      <c r="J52" s="12">
        <v>85094.0519379999</v>
      </c>
      <c r="K52" s="12">
        <v>85157.5037121773</v>
      </c>
      <c r="L52" s="12">
        <f t="shared" si="1"/>
        <v>9612000000</v>
      </c>
      <c r="M52" s="12">
        <f t="shared" si="2"/>
        <v>37021145.54</v>
      </c>
      <c r="N52" s="12">
        <f t="shared" si="3"/>
        <v>60319233.64</v>
      </c>
      <c r="O52" s="12">
        <f t="shared" si="4"/>
        <v>61.37535792</v>
      </c>
    </row>
    <row r="53">
      <c r="N53" s="9"/>
    </row>
    <row r="54">
      <c r="A54" s="9"/>
      <c r="B54" s="32"/>
      <c r="C54" s="33"/>
      <c r="D54" s="33"/>
      <c r="E54" s="33"/>
      <c r="F54" s="33"/>
      <c r="G54" s="33"/>
      <c r="H54" s="33"/>
      <c r="I54" s="34"/>
      <c r="J54" s="34"/>
      <c r="K54" s="33"/>
    </row>
    <row r="55">
      <c r="A55" s="9"/>
      <c r="B55" s="32"/>
      <c r="C55" s="33"/>
      <c r="D55" s="33"/>
      <c r="E55" s="33"/>
      <c r="F55" s="33"/>
      <c r="G55" s="33"/>
      <c r="H55" s="33"/>
      <c r="I55" s="34"/>
      <c r="J55" s="34"/>
      <c r="K55" s="33"/>
    </row>
    <row r="56">
      <c r="A56" s="9"/>
      <c r="B56" s="32"/>
      <c r="C56" s="33"/>
      <c r="D56" s="33"/>
      <c r="E56" s="33"/>
      <c r="F56" s="33"/>
      <c r="G56" s="33"/>
      <c r="H56" s="33"/>
      <c r="I56" s="34"/>
      <c r="J56" s="34"/>
      <c r="K56" s="33"/>
    </row>
    <row r="57">
      <c r="A57" s="9"/>
      <c r="B57" s="32"/>
      <c r="C57" s="33"/>
      <c r="D57" s="33"/>
      <c r="E57" s="33"/>
      <c r="F57" s="33"/>
      <c r="G57" s="33"/>
      <c r="H57" s="33"/>
      <c r="I57" s="34"/>
      <c r="J57" s="34"/>
      <c r="K57" s="33"/>
    </row>
    <row r="58">
      <c r="A58" s="9"/>
      <c r="B58" s="32"/>
      <c r="C58" s="33"/>
      <c r="D58" s="33"/>
      <c r="E58" s="33"/>
      <c r="F58" s="33"/>
      <c r="G58" s="33"/>
      <c r="H58" s="33"/>
      <c r="I58" s="34"/>
      <c r="J58" s="34"/>
      <c r="K58" s="33"/>
    </row>
    <row r="59">
      <c r="A59" s="9"/>
      <c r="B59" s="32"/>
      <c r="C59" s="33"/>
      <c r="D59" s="33"/>
      <c r="E59" s="33"/>
      <c r="F59" s="33"/>
      <c r="G59" s="33"/>
      <c r="H59" s="33"/>
      <c r="I59" s="34"/>
      <c r="J59" s="34"/>
      <c r="K59" s="33"/>
    </row>
    <row r="60">
      <c r="A60" s="9"/>
      <c r="B60" s="32"/>
      <c r="C60" s="33"/>
      <c r="D60" s="33"/>
      <c r="E60" s="33"/>
      <c r="F60" s="33"/>
      <c r="G60" s="33"/>
      <c r="H60" s="33"/>
      <c r="I60" s="34"/>
      <c r="J60" s="34"/>
      <c r="K60" s="33"/>
    </row>
    <row r="61">
      <c r="A61" s="9"/>
      <c r="B61" s="32"/>
      <c r="C61" s="33"/>
      <c r="D61" s="33"/>
      <c r="E61" s="33"/>
      <c r="F61" s="33"/>
      <c r="G61" s="33"/>
      <c r="H61" s="33"/>
      <c r="I61" s="34"/>
      <c r="J61" s="34"/>
      <c r="K61" s="33"/>
    </row>
    <row r="62">
      <c r="A62" s="9"/>
      <c r="B62" s="32"/>
      <c r="C62" s="33"/>
      <c r="D62" s="33"/>
      <c r="E62" s="33"/>
      <c r="F62" s="33"/>
      <c r="G62" s="33"/>
      <c r="H62" s="33"/>
      <c r="I62" s="34"/>
      <c r="J62" s="34"/>
      <c r="K62" s="33"/>
    </row>
    <row r="63">
      <c r="A63" s="9"/>
      <c r="B63" s="32"/>
      <c r="C63" s="33"/>
      <c r="D63" s="33"/>
      <c r="E63" s="33"/>
      <c r="F63" s="33"/>
      <c r="G63" s="33"/>
      <c r="H63" s="33"/>
      <c r="I63" s="34"/>
      <c r="J63" s="34"/>
      <c r="K63" s="33"/>
    </row>
    <row r="64">
      <c r="A64" s="9"/>
      <c r="B64" s="32"/>
      <c r="C64" s="33"/>
      <c r="D64" s="33"/>
      <c r="E64" s="33"/>
      <c r="F64" s="33"/>
      <c r="G64" s="33"/>
      <c r="H64" s="33"/>
      <c r="I64" s="34"/>
      <c r="J64" s="34"/>
      <c r="K64" s="33"/>
    </row>
    <row r="65">
      <c r="A65" s="9"/>
      <c r="B65" s="32"/>
      <c r="C65" s="33"/>
      <c r="D65" s="33"/>
      <c r="E65" s="33"/>
      <c r="F65" s="33"/>
      <c r="G65" s="33"/>
      <c r="H65" s="33"/>
      <c r="I65" s="34"/>
      <c r="J65" s="34"/>
      <c r="K65" s="33"/>
    </row>
    <row r="66">
      <c r="A66" s="9"/>
      <c r="B66" s="32"/>
      <c r="C66" s="33"/>
      <c r="D66" s="33"/>
      <c r="E66" s="33"/>
      <c r="F66" s="33"/>
      <c r="G66" s="33"/>
      <c r="H66" s="33"/>
      <c r="I66" s="34"/>
      <c r="J66" s="34"/>
      <c r="K66" s="33"/>
    </row>
    <row r="67">
      <c r="A67" s="9"/>
      <c r="B67" s="32"/>
      <c r="C67" s="33"/>
      <c r="D67" s="33"/>
      <c r="E67" s="33"/>
      <c r="F67" s="33"/>
      <c r="G67" s="33"/>
      <c r="H67" s="33"/>
      <c r="I67" s="34"/>
      <c r="J67" s="34"/>
      <c r="K67" s="33"/>
    </row>
    <row r="68">
      <c r="A68" s="9"/>
      <c r="B68" s="32"/>
      <c r="C68" s="33"/>
      <c r="D68" s="33"/>
      <c r="E68" s="33"/>
      <c r="F68" s="33"/>
      <c r="G68" s="33"/>
      <c r="H68" s="33"/>
      <c r="I68" s="34"/>
      <c r="J68" s="34"/>
      <c r="K68" s="33"/>
    </row>
    <row r="69">
      <c r="A69" s="9"/>
      <c r="B69" s="32"/>
      <c r="C69" s="33"/>
      <c r="D69" s="33"/>
      <c r="E69" s="33"/>
      <c r="F69" s="33"/>
      <c r="G69" s="33"/>
      <c r="H69" s="33"/>
      <c r="I69" s="34"/>
      <c r="J69" s="34"/>
      <c r="K69" s="33"/>
    </row>
    <row r="70">
      <c r="A70" s="9"/>
      <c r="B70" s="32"/>
      <c r="C70" s="33"/>
      <c r="D70" s="33"/>
      <c r="E70" s="33"/>
      <c r="F70" s="33"/>
      <c r="G70" s="33"/>
      <c r="H70" s="33"/>
      <c r="I70" s="34"/>
      <c r="J70" s="34"/>
      <c r="K70" s="33"/>
    </row>
    <row r="71">
      <c r="A71" s="9"/>
      <c r="B71" s="32"/>
      <c r="C71" s="33"/>
      <c r="D71" s="33"/>
      <c r="E71" s="33"/>
      <c r="F71" s="33"/>
      <c r="G71" s="33"/>
      <c r="H71" s="33"/>
      <c r="I71" s="34"/>
      <c r="J71" s="34"/>
      <c r="K71" s="33"/>
    </row>
    <row r="72">
      <c r="A72" s="9"/>
      <c r="B72" s="32"/>
      <c r="C72" s="33"/>
      <c r="D72" s="33"/>
      <c r="E72" s="33"/>
      <c r="F72" s="33"/>
      <c r="G72" s="33"/>
      <c r="H72" s="33"/>
      <c r="I72" s="34"/>
      <c r="J72" s="34"/>
      <c r="K72" s="33"/>
    </row>
    <row r="73">
      <c r="A73" s="9"/>
      <c r="B73" s="32"/>
      <c r="C73" s="33"/>
      <c r="D73" s="33"/>
      <c r="E73" s="33"/>
      <c r="F73" s="33"/>
      <c r="G73" s="33"/>
      <c r="H73" s="33"/>
      <c r="I73" s="34"/>
      <c r="J73" s="34"/>
      <c r="K73" s="33"/>
    </row>
    <row r="74">
      <c r="A74" s="9"/>
      <c r="B74" s="32"/>
      <c r="C74" s="33"/>
      <c r="D74" s="33"/>
      <c r="E74" s="33"/>
      <c r="F74" s="33"/>
      <c r="G74" s="33"/>
      <c r="H74" s="33"/>
      <c r="I74" s="34"/>
      <c r="J74" s="34"/>
      <c r="K74" s="33"/>
    </row>
    <row r="75">
      <c r="A75" s="9"/>
      <c r="B75" s="32"/>
      <c r="C75" s="33"/>
      <c r="D75" s="33"/>
      <c r="E75" s="33"/>
      <c r="F75" s="33"/>
      <c r="G75" s="33"/>
      <c r="H75" s="33"/>
      <c r="I75" s="34"/>
      <c r="J75" s="34"/>
      <c r="K75" s="33"/>
    </row>
    <row r="76">
      <c r="A76" s="9"/>
      <c r="B76" s="32"/>
      <c r="C76" s="33"/>
      <c r="D76" s="33"/>
      <c r="E76" s="33"/>
      <c r="F76" s="33"/>
      <c r="G76" s="33"/>
      <c r="H76" s="33"/>
      <c r="I76" s="34"/>
      <c r="J76" s="34"/>
      <c r="K76" s="33"/>
    </row>
    <row r="77">
      <c r="A77" s="9"/>
      <c r="B77" s="32"/>
      <c r="C77" s="33"/>
      <c r="D77" s="33"/>
      <c r="E77" s="33"/>
      <c r="F77" s="33"/>
      <c r="G77" s="33"/>
      <c r="H77" s="33"/>
      <c r="I77" s="34"/>
      <c r="J77" s="34"/>
      <c r="K77" s="33"/>
    </row>
    <row r="78">
      <c r="A78" s="9"/>
      <c r="B78" s="32"/>
      <c r="C78" s="33"/>
      <c r="D78" s="33"/>
      <c r="E78" s="33"/>
      <c r="F78" s="33"/>
      <c r="G78" s="33"/>
      <c r="H78" s="33"/>
      <c r="I78" s="34"/>
      <c r="J78" s="34"/>
      <c r="K78" s="33"/>
    </row>
    <row r="79">
      <c r="A79" s="9"/>
      <c r="B79" s="32"/>
      <c r="C79" s="33"/>
      <c r="D79" s="33"/>
      <c r="E79" s="33"/>
      <c r="F79" s="33"/>
      <c r="G79" s="33"/>
      <c r="H79" s="33"/>
      <c r="I79" s="34"/>
      <c r="J79" s="34"/>
      <c r="K79" s="33"/>
    </row>
    <row r="80">
      <c r="A80" s="9"/>
      <c r="B80" s="32"/>
      <c r="C80" s="33"/>
      <c r="D80" s="33"/>
      <c r="E80" s="33"/>
      <c r="F80" s="33"/>
      <c r="G80" s="33"/>
      <c r="H80" s="33"/>
      <c r="I80" s="34"/>
      <c r="J80" s="34"/>
      <c r="K80" s="33"/>
    </row>
    <row r="81">
      <c r="A81" s="9"/>
      <c r="B81" s="32"/>
      <c r="C81" s="33"/>
      <c r="D81" s="33"/>
      <c r="E81" s="33"/>
      <c r="F81" s="33"/>
      <c r="G81" s="33"/>
      <c r="H81" s="33"/>
      <c r="I81" s="34"/>
      <c r="J81" s="34"/>
      <c r="K81" s="33"/>
    </row>
    <row r="82">
      <c r="A82" s="9"/>
      <c r="B82" s="32"/>
      <c r="C82" s="33"/>
      <c r="D82" s="33"/>
      <c r="E82" s="33"/>
      <c r="F82" s="33"/>
      <c r="G82" s="33"/>
      <c r="H82" s="33"/>
      <c r="I82" s="34"/>
      <c r="J82" s="34"/>
      <c r="K82" s="33"/>
    </row>
    <row r="83">
      <c r="A83" s="9"/>
      <c r="B83" s="32"/>
      <c r="C83" s="33"/>
      <c r="D83" s="33"/>
      <c r="E83" s="33"/>
      <c r="F83" s="33"/>
      <c r="G83" s="33"/>
      <c r="H83" s="33"/>
      <c r="I83" s="34"/>
      <c r="J83" s="34"/>
      <c r="K83" s="33"/>
    </row>
    <row r="84">
      <c r="A84" s="9"/>
      <c r="B84" s="32"/>
      <c r="C84" s="33"/>
      <c r="D84" s="33"/>
      <c r="E84" s="33"/>
      <c r="F84" s="33"/>
      <c r="G84" s="33"/>
      <c r="H84" s="33"/>
      <c r="I84" s="34"/>
      <c r="J84" s="34"/>
      <c r="K84" s="33"/>
    </row>
    <row r="85">
      <c r="A85" s="9"/>
      <c r="B85" s="32"/>
      <c r="C85" s="33"/>
      <c r="D85" s="33"/>
      <c r="E85" s="33"/>
      <c r="F85" s="33"/>
      <c r="G85" s="33"/>
      <c r="H85" s="33"/>
      <c r="I85" s="34"/>
      <c r="J85" s="34"/>
      <c r="K85" s="33"/>
    </row>
    <row r="86">
      <c r="A86" s="9"/>
      <c r="B86" s="32"/>
      <c r="C86" s="33"/>
      <c r="D86" s="33"/>
      <c r="E86" s="33"/>
      <c r="F86" s="33"/>
      <c r="G86" s="33"/>
      <c r="H86" s="33"/>
      <c r="I86" s="34"/>
      <c r="J86" s="34"/>
      <c r="K86" s="33"/>
    </row>
    <row r="87">
      <c r="A87" s="9"/>
      <c r="B87" s="32"/>
      <c r="C87" s="33"/>
      <c r="D87" s="33"/>
      <c r="E87" s="33"/>
      <c r="F87" s="33"/>
      <c r="G87" s="33"/>
      <c r="H87" s="33"/>
      <c r="I87" s="34"/>
      <c r="J87" s="34"/>
      <c r="K87" s="33"/>
    </row>
    <row r="88">
      <c r="A88" s="9"/>
      <c r="B88" s="32"/>
      <c r="C88" s="33"/>
      <c r="D88" s="33"/>
      <c r="E88" s="33"/>
      <c r="F88" s="33"/>
      <c r="G88" s="33"/>
      <c r="H88" s="33"/>
      <c r="I88" s="34"/>
      <c r="J88" s="34"/>
      <c r="K88" s="33"/>
    </row>
    <row r="89">
      <c r="A89" s="9"/>
      <c r="B89" s="32"/>
      <c r="C89" s="33"/>
      <c r="D89" s="33"/>
      <c r="E89" s="33"/>
      <c r="F89" s="33"/>
      <c r="G89" s="33"/>
      <c r="H89" s="33"/>
      <c r="I89" s="34"/>
      <c r="J89" s="34"/>
      <c r="K89" s="33"/>
    </row>
    <row r="90">
      <c r="A90" s="9"/>
      <c r="B90" s="32"/>
      <c r="C90" s="33"/>
      <c r="D90" s="33"/>
      <c r="E90" s="33"/>
      <c r="F90" s="33"/>
      <c r="G90" s="33"/>
      <c r="H90" s="33"/>
      <c r="I90" s="34"/>
      <c r="J90" s="34"/>
      <c r="K90" s="33"/>
    </row>
    <row r="91">
      <c r="A91" s="9"/>
      <c r="B91" s="32"/>
      <c r="C91" s="33"/>
      <c r="D91" s="33"/>
      <c r="E91" s="33"/>
      <c r="F91" s="33"/>
      <c r="G91" s="33"/>
      <c r="H91" s="33"/>
      <c r="I91" s="34"/>
      <c r="J91" s="34"/>
      <c r="K91" s="33"/>
    </row>
    <row r="92">
      <c r="A92" s="9"/>
      <c r="B92" s="32"/>
      <c r="C92" s="33"/>
      <c r="D92" s="33"/>
      <c r="E92" s="33"/>
      <c r="F92" s="33"/>
      <c r="G92" s="33"/>
      <c r="H92" s="33"/>
      <c r="I92" s="34"/>
      <c r="J92" s="34"/>
      <c r="K92" s="33"/>
    </row>
    <row r="93">
      <c r="A93" s="9"/>
      <c r="B93" s="32"/>
      <c r="C93" s="33"/>
      <c r="D93" s="33"/>
      <c r="E93" s="33"/>
      <c r="F93" s="33"/>
      <c r="G93" s="33"/>
      <c r="H93" s="33"/>
      <c r="I93" s="34"/>
      <c r="J93" s="34"/>
      <c r="K93" s="33"/>
    </row>
    <row r="94">
      <c r="A94" s="9"/>
      <c r="B94" s="32"/>
      <c r="C94" s="33"/>
      <c r="D94" s="33"/>
      <c r="E94" s="33"/>
      <c r="F94" s="33"/>
      <c r="G94" s="33"/>
      <c r="H94" s="33"/>
      <c r="I94" s="34"/>
      <c r="J94" s="34"/>
      <c r="K94" s="33"/>
    </row>
    <row r="95">
      <c r="A95" s="9"/>
      <c r="B95" s="32"/>
      <c r="C95" s="33"/>
      <c r="D95" s="33"/>
      <c r="E95" s="33"/>
      <c r="F95" s="33"/>
      <c r="G95" s="33"/>
      <c r="H95" s="33"/>
      <c r="I95" s="34"/>
      <c r="J95" s="34"/>
      <c r="K95" s="33"/>
    </row>
    <row r="96">
      <c r="A96" s="9"/>
      <c r="B96" s="32"/>
      <c r="C96" s="33"/>
      <c r="D96" s="33"/>
      <c r="E96" s="33"/>
      <c r="F96" s="33"/>
      <c r="G96" s="33"/>
      <c r="H96" s="33"/>
      <c r="I96" s="34"/>
      <c r="J96" s="34"/>
      <c r="K96" s="33"/>
    </row>
    <row r="97">
      <c r="A97" s="9"/>
      <c r="B97" s="32"/>
      <c r="C97" s="33"/>
      <c r="D97" s="33"/>
      <c r="E97" s="33"/>
      <c r="F97" s="33"/>
      <c r="G97" s="33"/>
      <c r="H97" s="33"/>
      <c r="I97" s="34"/>
      <c r="J97" s="34"/>
      <c r="K97" s="33"/>
    </row>
    <row r="98">
      <c r="A98" s="9"/>
      <c r="B98" s="32"/>
      <c r="C98" s="33"/>
      <c r="D98" s="33"/>
      <c r="E98" s="33"/>
      <c r="F98" s="33"/>
      <c r="G98" s="33"/>
      <c r="H98" s="33"/>
      <c r="I98" s="34"/>
      <c r="J98" s="34"/>
      <c r="K98" s="33"/>
    </row>
    <row r="99">
      <c r="A99" s="9"/>
      <c r="B99" s="32"/>
      <c r="C99" s="33"/>
      <c r="D99" s="33"/>
      <c r="E99" s="33"/>
      <c r="F99" s="33"/>
      <c r="G99" s="33"/>
      <c r="H99" s="33"/>
      <c r="I99" s="34"/>
      <c r="J99" s="34"/>
      <c r="K99" s="33"/>
    </row>
    <row r="100">
      <c r="A100" s="9"/>
      <c r="B100" s="32"/>
      <c r="C100" s="33"/>
      <c r="D100" s="33"/>
      <c r="E100" s="33"/>
      <c r="F100" s="33"/>
      <c r="G100" s="33"/>
      <c r="H100" s="33"/>
      <c r="I100" s="34"/>
      <c r="J100" s="34"/>
      <c r="K100" s="33"/>
    </row>
    <row r="101">
      <c r="A101" s="9"/>
      <c r="B101" s="32"/>
      <c r="C101" s="33"/>
      <c r="D101" s="33"/>
      <c r="E101" s="33"/>
      <c r="F101" s="33"/>
      <c r="G101" s="33"/>
      <c r="H101" s="33"/>
      <c r="I101" s="34"/>
      <c r="J101" s="34"/>
      <c r="K101" s="33"/>
    </row>
    <row r="102">
      <c r="A102" s="9"/>
      <c r="B102" s="32"/>
      <c r="C102" s="33"/>
      <c r="D102" s="33"/>
      <c r="E102" s="33"/>
      <c r="F102" s="33"/>
      <c r="G102" s="33"/>
      <c r="H102" s="33"/>
      <c r="I102" s="34"/>
      <c r="J102" s="34"/>
      <c r="K102" s="33"/>
    </row>
    <row r="103">
      <c r="C103" s="33"/>
      <c r="D103" s="33"/>
      <c r="E103" s="33"/>
      <c r="F103" s="33"/>
      <c r="G103" s="33"/>
      <c r="H103" s="3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 outlineLevelCol="1"/>
  <cols>
    <col collapsed="1" min="1" max="1" width="14.43"/>
    <col hidden="1" min="2" max="8" width="14.43" outlineLevel="1"/>
    <col collapsed="1" min="9" max="9" width="14.43"/>
    <col hidden="1" min="10" max="16" width="14.43" outlineLevel="1"/>
    <col collapsed="1" min="17" max="17" width="14.43"/>
    <col hidden="1" min="18" max="26" width="14.43" outlineLevel="1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1" t="s">
        <v>2</v>
      </c>
      <c r="J1" s="2"/>
      <c r="K1" s="3" t="s">
        <v>3</v>
      </c>
      <c r="L1" s="4"/>
      <c r="M1" s="4"/>
      <c r="N1" s="4"/>
      <c r="O1" s="4"/>
      <c r="P1" s="4"/>
      <c r="Q1" s="1" t="s">
        <v>4</v>
      </c>
      <c r="R1" s="3"/>
      <c r="S1" s="3"/>
      <c r="T1" s="2"/>
      <c r="U1" s="3" t="s">
        <v>5</v>
      </c>
      <c r="V1" s="4"/>
      <c r="W1" s="4"/>
      <c r="X1" s="4"/>
      <c r="Y1" s="4"/>
      <c r="Z1" s="4"/>
      <c r="AB1" s="5" t="s">
        <v>6</v>
      </c>
      <c r="AC1" s="6"/>
      <c r="AD1" s="5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7</v>
      </c>
      <c r="AP1" s="6">
        <v>1000.0</v>
      </c>
      <c r="AQ1" s="7" t="s">
        <v>8</v>
      </c>
      <c r="AR1" s="6">
        <v>8000.0</v>
      </c>
      <c r="AT1" s="5" t="s">
        <v>6</v>
      </c>
      <c r="AU1" s="6"/>
      <c r="AV1" s="5"/>
      <c r="AW1" s="8"/>
      <c r="AX1" s="6"/>
      <c r="AY1" s="6"/>
      <c r="AZ1" s="6"/>
      <c r="BA1" s="6"/>
      <c r="BB1" s="6"/>
      <c r="BC1" s="6"/>
      <c r="BD1" s="6"/>
      <c r="BE1" s="6"/>
      <c r="BF1" s="6"/>
      <c r="BG1" s="6" t="s">
        <v>7</v>
      </c>
      <c r="BH1" s="6">
        <v>1000.0</v>
      </c>
      <c r="BI1" s="7" t="s">
        <v>8</v>
      </c>
      <c r="BJ1" s="6">
        <v>25000.0</v>
      </c>
    </row>
    <row r="2">
      <c r="A2" s="9"/>
      <c r="B2" s="10" t="s">
        <v>9</v>
      </c>
      <c r="C2" s="11" t="s">
        <v>10</v>
      </c>
      <c r="D2" s="12" t="s">
        <v>11</v>
      </c>
      <c r="E2" s="12" t="s">
        <v>12</v>
      </c>
      <c r="F2" s="12" t="s">
        <v>13</v>
      </c>
      <c r="G2" s="12" t="s">
        <v>14</v>
      </c>
      <c r="H2" s="12" t="s">
        <v>15</v>
      </c>
      <c r="I2" s="9"/>
      <c r="J2" s="10" t="s">
        <v>16</v>
      </c>
      <c r="K2" s="11" t="s">
        <v>10</v>
      </c>
      <c r="L2" s="12" t="s">
        <v>11</v>
      </c>
      <c r="M2" s="12" t="s">
        <v>12</v>
      </c>
      <c r="N2" s="12" t="s">
        <v>13</v>
      </c>
      <c r="O2" s="12" t="s">
        <v>14</v>
      </c>
      <c r="P2" s="12" t="s">
        <v>15</v>
      </c>
      <c r="Q2" s="9"/>
      <c r="R2" s="13" t="s">
        <v>17</v>
      </c>
      <c r="S2" s="12" t="s">
        <v>16</v>
      </c>
      <c r="T2" s="14" t="s">
        <v>18</v>
      </c>
      <c r="U2" s="12" t="s">
        <v>10</v>
      </c>
      <c r="V2" s="12" t="s">
        <v>11</v>
      </c>
      <c r="W2" s="12" t="s">
        <v>19</v>
      </c>
      <c r="X2" s="12" t="s">
        <v>13</v>
      </c>
      <c r="Y2" s="12" t="s">
        <v>14</v>
      </c>
      <c r="Z2" s="12" t="s">
        <v>20</v>
      </c>
      <c r="AB2" s="13" t="s">
        <v>21</v>
      </c>
      <c r="AC2" s="13" t="s">
        <v>22</v>
      </c>
      <c r="AD2" s="10" t="s">
        <v>23</v>
      </c>
      <c r="AE2" s="12" t="s">
        <v>13</v>
      </c>
      <c r="AF2" s="12" t="s">
        <v>24</v>
      </c>
      <c r="AG2" s="12" t="s">
        <v>25</v>
      </c>
      <c r="AH2" s="12" t="s">
        <v>26</v>
      </c>
      <c r="AI2" s="12" t="s">
        <v>10</v>
      </c>
      <c r="AJ2" s="12" t="s">
        <v>27</v>
      </c>
      <c r="AK2" s="12" t="s">
        <v>28</v>
      </c>
      <c r="AL2" s="12" t="s">
        <v>29</v>
      </c>
      <c r="AM2" s="12" t="s">
        <v>30</v>
      </c>
      <c r="AN2" s="12" t="s">
        <v>31</v>
      </c>
      <c r="AO2" s="12" t="s">
        <v>14</v>
      </c>
      <c r="AP2" s="12" t="s">
        <v>32</v>
      </c>
      <c r="AQ2" s="12" t="s">
        <v>33</v>
      </c>
      <c r="AR2" s="12" t="s">
        <v>34</v>
      </c>
      <c r="AT2" s="13" t="s">
        <v>21</v>
      </c>
      <c r="AU2" s="13" t="s">
        <v>22</v>
      </c>
      <c r="AV2" s="10" t="s">
        <v>23</v>
      </c>
      <c r="AW2" s="16" t="s">
        <v>13</v>
      </c>
      <c r="AX2" s="12" t="s">
        <v>24</v>
      </c>
      <c r="AY2" s="12" t="s">
        <v>25</v>
      </c>
      <c r="AZ2" s="12" t="s">
        <v>26</v>
      </c>
      <c r="BA2" s="12" t="s">
        <v>10</v>
      </c>
      <c r="BB2" s="12" t="s">
        <v>27</v>
      </c>
      <c r="BC2" s="12" t="s">
        <v>28</v>
      </c>
      <c r="BD2" s="12" t="s">
        <v>29</v>
      </c>
      <c r="BE2" s="12" t="s">
        <v>30</v>
      </c>
      <c r="BF2" s="12" t="s">
        <v>31</v>
      </c>
      <c r="BG2" s="12" t="s">
        <v>14</v>
      </c>
      <c r="BH2" s="12" t="s">
        <v>32</v>
      </c>
      <c r="BI2" s="12" t="s">
        <v>33</v>
      </c>
      <c r="BJ2" s="12" t="s">
        <v>34</v>
      </c>
    </row>
    <row r="3">
      <c r="A3" s="9"/>
      <c r="B3" s="17">
        <v>1.0</v>
      </c>
      <c r="C3" s="19">
        <v>1.40531063079833</v>
      </c>
      <c r="D3" s="21">
        <v>52.1428153514862</v>
      </c>
      <c r="E3" s="21">
        <v>361.154767990112</v>
      </c>
      <c r="F3" s="21">
        <f t="shared" ref="F3:F17" si="1">(2*1500*1500*1500) - (1500*1500)</f>
        <v>6747750000</v>
      </c>
      <c r="G3" s="22">
        <f t="shared" ref="G3:G17" si="2">(F3/D3)/1000000000</f>
        <v>0.1294090078</v>
      </c>
      <c r="H3" s="22">
        <f t="shared" ref="H3:H17" si="3">(F3/E3)/1000000000</f>
        <v>0.01868381812</v>
      </c>
      <c r="I3" s="9"/>
      <c r="J3" s="17">
        <v>1000.0</v>
      </c>
      <c r="K3" s="19">
        <v>7.75269079208374</v>
      </c>
      <c r="L3" s="21">
        <v>10.0825397968292</v>
      </c>
      <c r="M3" s="21">
        <v>4.92945384979248</v>
      </c>
      <c r="N3" s="23">
        <f t="shared" ref="N3:N32" si="4">((2*J3*J3*J3) - (J3*J3)) * 30</f>
        <v>59970000000</v>
      </c>
      <c r="O3" s="25">
        <f t="shared" ref="O3:O32" si="5">(N3/L3)/1000000000</f>
        <v>5.947906104</v>
      </c>
      <c r="P3" s="25">
        <f t="shared" ref="P3:P32" si="6">(N3/M3)/1000000000</f>
        <v>12.16564793</v>
      </c>
      <c r="Q3" s="9"/>
      <c r="R3" s="20">
        <v>6.0</v>
      </c>
      <c r="S3" s="26">
        <v>5000.0</v>
      </c>
      <c r="T3" s="27">
        <v>30.0</v>
      </c>
      <c r="U3" s="21">
        <v>8.21271228790283</v>
      </c>
      <c r="V3" s="21">
        <v>71.2599594593048</v>
      </c>
      <c r="W3" s="21">
        <v>350.603452682495</v>
      </c>
      <c r="X3" s="23">
        <f t="shared" ref="X3:X14" si="7">((2*S3^3) - (S3^2)) * T3</f>
        <v>7499250000000</v>
      </c>
      <c r="Y3" s="25">
        <f t="shared" ref="Y3:Y14" si="8">(X3/V3)/1000000000</f>
        <v>105.2379212</v>
      </c>
      <c r="Z3" s="25">
        <f t="shared" ref="Z3:Z14" si="9">(X3/W3)/1000000000</f>
        <v>21.38954977</v>
      </c>
      <c r="AB3" s="18">
        <v>1.0</v>
      </c>
      <c r="AC3" s="20">
        <v>6.0</v>
      </c>
      <c r="AD3" s="17">
        <v>5.0</v>
      </c>
      <c r="AE3" s="28">
        <f t="shared" ref="AE3:AE52" si="10">((2*AR$1^3) - (AR$1^2)) * (AB3 * AC3 * AD3)</f>
        <v>30718080000000</v>
      </c>
      <c r="AF3" s="20">
        <v>222.218472173437</v>
      </c>
      <c r="AG3" s="29">
        <v>9.31322574615479E-7</v>
      </c>
      <c r="AH3" s="20">
        <v>3.20474703516811</v>
      </c>
      <c r="AI3" s="20">
        <v>0.366486961953342</v>
      </c>
      <c r="AJ3" s="20">
        <v>218.472651083954</v>
      </c>
      <c r="AK3" s="20">
        <v>27.26582</v>
      </c>
      <c r="AL3" s="20">
        <v>1070.319061</v>
      </c>
      <c r="AM3" s="20">
        <v>1056.62453913689</v>
      </c>
      <c r="AN3" s="20">
        <v>843.822212696075</v>
      </c>
      <c r="AO3" s="20">
        <f t="shared" ref="AO3:AO52" si="11">(AE3/(AI3 + AJ3))/1000000000</f>
        <v>140.3683101</v>
      </c>
      <c r="AP3" s="20">
        <f t="shared" ref="AP3:AP52" si="12">(AE3/(AK3 + AL3))/1000000000</f>
        <v>27.98697443</v>
      </c>
      <c r="AQ3" s="20">
        <f t="shared" ref="AQ3:AQ52" si="13">(AE3/AM3)/1000000000</f>
        <v>29.07189722</v>
      </c>
      <c r="AR3" s="20">
        <f t="shared" ref="AR3:AR52" si="14">(AE3/AN3)/1000000000</f>
        <v>36.40349772</v>
      </c>
      <c r="AT3" s="18">
        <v>1.0</v>
      </c>
      <c r="AU3" s="20">
        <v>1.0</v>
      </c>
      <c r="AV3" s="20">
        <v>1.0</v>
      </c>
      <c r="AW3" s="28">
        <f t="shared" ref="AW3:AW52" si="15">((2*BJ$1^3) - (BJ$1^2)) * (AT3 * AU3 * AV3)</f>
        <v>31249375000000</v>
      </c>
      <c r="AX3" s="20">
        <v>218.076591087505</v>
      </c>
      <c r="AY3" s="29">
        <v>8.78237187862396E-7</v>
      </c>
      <c r="AZ3" s="20">
        <v>2.22235768754035</v>
      </c>
      <c r="BA3" s="20">
        <v>0.169983486644924</v>
      </c>
      <c r="BB3" s="20">
        <v>215.515869760886</v>
      </c>
      <c r="BC3" s="20">
        <v>0.651282</v>
      </c>
      <c r="BD3" s="20">
        <v>200.808035</v>
      </c>
      <c r="BE3" s="20">
        <v>200.589543819427</v>
      </c>
      <c r="BF3" s="20">
        <v>145.705021381378</v>
      </c>
      <c r="BG3" s="20">
        <f t="shared" ref="BG3:BG52" si="16">(AW3/(BA3 + BB3))/1000000000</f>
        <v>144.8837489</v>
      </c>
      <c r="BH3" s="20">
        <f t="shared" ref="BH3:BH52" si="17">(AW3/(BC3 + BD3))/1000000000</f>
        <v>155.1150647</v>
      </c>
      <c r="BI3" s="20">
        <f t="shared" ref="BI3:BI52" si="18">(AW3/BE3)/1000000000</f>
        <v>155.7876567</v>
      </c>
      <c r="BJ3" s="20">
        <f t="shared" ref="BJ3:BJ52" si="19">(AW3/BF3)/1000000000</f>
        <v>214.4701308</v>
      </c>
    </row>
    <row r="4">
      <c r="A4" s="9"/>
      <c r="B4" s="30">
        <v>1.0</v>
      </c>
      <c r="C4" s="31">
        <v>1.56980514526367</v>
      </c>
      <c r="D4" s="31">
        <v>50.955100774765</v>
      </c>
      <c r="E4" s="31">
        <v>345.451063394546</v>
      </c>
      <c r="F4" s="21">
        <f t="shared" si="1"/>
        <v>6747750000</v>
      </c>
      <c r="G4" s="22">
        <f t="shared" si="2"/>
        <v>0.1324254078</v>
      </c>
      <c r="H4" s="22">
        <f t="shared" si="3"/>
        <v>0.01953315741</v>
      </c>
      <c r="J4" s="17">
        <v>1000.0</v>
      </c>
      <c r="K4" s="19">
        <v>7.91151881217957</v>
      </c>
      <c r="L4" s="21">
        <v>9.25091171264648</v>
      </c>
      <c r="M4" s="21">
        <v>5.55540418624878</v>
      </c>
      <c r="N4" s="23">
        <f t="shared" si="4"/>
        <v>59970000000</v>
      </c>
      <c r="O4" s="25">
        <f t="shared" si="5"/>
        <v>6.482604295</v>
      </c>
      <c r="P4" s="25">
        <f t="shared" si="6"/>
        <v>10.79489412</v>
      </c>
      <c r="R4" s="20">
        <v>6.0</v>
      </c>
      <c r="S4" s="26">
        <v>5000.0</v>
      </c>
      <c r="T4" s="27">
        <v>30.0</v>
      </c>
      <c r="U4" s="21">
        <v>7.99954175949097</v>
      </c>
      <c r="V4" s="21">
        <v>71.4601321220398</v>
      </c>
      <c r="W4" s="21">
        <v>346.280340671539</v>
      </c>
      <c r="X4" s="23">
        <f t="shared" si="7"/>
        <v>7499250000000</v>
      </c>
      <c r="Y4" s="25">
        <f t="shared" si="8"/>
        <v>104.9431309</v>
      </c>
      <c r="Z4" s="25">
        <f t="shared" si="9"/>
        <v>21.65658606</v>
      </c>
      <c r="AB4" s="18">
        <v>1.0</v>
      </c>
      <c r="AC4" s="20">
        <v>6.0</v>
      </c>
      <c r="AD4" s="17">
        <v>5.0</v>
      </c>
      <c r="AE4" s="28">
        <f t="shared" si="10"/>
        <v>30718080000000</v>
      </c>
      <c r="AF4" s="20">
        <v>218.132670780644</v>
      </c>
      <c r="AG4" s="29">
        <v>1.06636434793472E-6</v>
      </c>
      <c r="AH4" s="20">
        <v>3.24671788886189</v>
      </c>
      <c r="AI4" s="20">
        <v>0.360228672623634</v>
      </c>
      <c r="AJ4" s="20">
        <v>214.416354558431</v>
      </c>
      <c r="AK4" s="20">
        <v>28.165514</v>
      </c>
      <c r="AL4" s="20">
        <v>1039.682293</v>
      </c>
      <c r="AM4" s="20">
        <v>1028.30316948891</v>
      </c>
      <c r="AN4" s="20">
        <v>818.455072641373</v>
      </c>
      <c r="AO4" s="20">
        <f t="shared" si="11"/>
        <v>143.0234132</v>
      </c>
      <c r="AP4" s="20">
        <f t="shared" si="12"/>
        <v>28.76634648</v>
      </c>
      <c r="AQ4" s="20">
        <f t="shared" si="13"/>
        <v>29.87259099</v>
      </c>
      <c r="AR4" s="20">
        <f t="shared" si="14"/>
        <v>37.53178522</v>
      </c>
      <c r="AT4" s="18">
        <v>1.0</v>
      </c>
      <c r="AU4" s="20">
        <v>1.0</v>
      </c>
      <c r="AV4" s="20">
        <v>1.0</v>
      </c>
      <c r="AW4" s="28">
        <f t="shared" si="15"/>
        <v>31249375000000</v>
      </c>
      <c r="AX4" s="20">
        <v>234.134873655625</v>
      </c>
      <c r="AY4" s="29">
        <v>9.70438122749329E-7</v>
      </c>
      <c r="AZ4" s="20">
        <v>3.17213505040854</v>
      </c>
      <c r="BA4" s="20">
        <v>0.258787073194981</v>
      </c>
      <c r="BB4" s="20">
        <v>230.59675256256</v>
      </c>
      <c r="BC4" s="20">
        <v>0.623892</v>
      </c>
      <c r="BD4" s="20">
        <v>215.179716</v>
      </c>
      <c r="BE4" s="20">
        <v>214.904654026031</v>
      </c>
      <c r="BF4" s="20">
        <v>160.943477153778</v>
      </c>
      <c r="BG4" s="20">
        <f t="shared" si="16"/>
        <v>135.3633318</v>
      </c>
      <c r="BH4" s="20">
        <f t="shared" si="17"/>
        <v>144.8046921</v>
      </c>
      <c r="BI4" s="20">
        <f t="shared" si="18"/>
        <v>145.4104153</v>
      </c>
      <c r="BJ4" s="20">
        <f t="shared" si="19"/>
        <v>194.1636626</v>
      </c>
    </row>
    <row r="5">
      <c r="A5" s="9"/>
      <c r="B5" s="17">
        <v>1.0</v>
      </c>
      <c r="C5" s="19">
        <v>1.42874312400817</v>
      </c>
      <c r="D5" s="21">
        <v>51.2926080226898</v>
      </c>
      <c r="E5" s="21">
        <v>350.7482817173</v>
      </c>
      <c r="F5" s="21">
        <f t="shared" si="1"/>
        <v>6747750000</v>
      </c>
      <c r="G5" s="22">
        <f t="shared" si="2"/>
        <v>0.1315540438</v>
      </c>
      <c r="H5" s="22">
        <f t="shared" si="3"/>
        <v>0.01923815554</v>
      </c>
      <c r="J5" s="17">
        <v>1000.0</v>
      </c>
      <c r="K5" s="19">
        <v>7.44935584068298</v>
      </c>
      <c r="L5" s="21">
        <v>9.66524791717529</v>
      </c>
      <c r="M5" s="21">
        <v>5.24117779731751</v>
      </c>
      <c r="N5" s="23">
        <f t="shared" si="4"/>
        <v>59970000000</v>
      </c>
      <c r="O5" s="25">
        <f t="shared" si="5"/>
        <v>6.20470375</v>
      </c>
      <c r="P5" s="25">
        <f t="shared" si="6"/>
        <v>11.44208465</v>
      </c>
      <c r="R5" s="20">
        <v>6.0</v>
      </c>
      <c r="S5" s="26">
        <v>5000.0</v>
      </c>
      <c r="T5" s="27">
        <v>30.0</v>
      </c>
      <c r="U5" s="21">
        <v>8.19367361068726</v>
      </c>
      <c r="V5" s="21">
        <v>65.8722519874573</v>
      </c>
      <c r="W5" s="21">
        <v>352.576724290848</v>
      </c>
      <c r="X5" s="23">
        <f t="shared" si="7"/>
        <v>7499250000000</v>
      </c>
      <c r="Y5" s="25">
        <f t="shared" si="8"/>
        <v>113.8453563</v>
      </c>
      <c r="Z5" s="25">
        <f t="shared" si="9"/>
        <v>21.26983854</v>
      </c>
      <c r="AB5" s="18">
        <v>1.0</v>
      </c>
      <c r="AC5" s="20">
        <v>6.0</v>
      </c>
      <c r="AD5" s="17">
        <v>5.0</v>
      </c>
      <c r="AE5" s="28">
        <f t="shared" si="10"/>
        <v>30718080000000</v>
      </c>
      <c r="AF5" s="20">
        <v>218.054971241392</v>
      </c>
      <c r="AG5" s="29">
        <v>1.10920518636704E-6</v>
      </c>
      <c r="AH5" s="20">
        <v>3.15168506093323</v>
      </c>
      <c r="AI5" s="20">
        <v>0.364487522281706</v>
      </c>
      <c r="AJ5" s="20">
        <v>214.431897503324</v>
      </c>
      <c r="AK5" s="20">
        <v>26.789658</v>
      </c>
      <c r="AL5" s="20">
        <v>1066.416223</v>
      </c>
      <c r="AM5" s="20">
        <v>1053.29260063171</v>
      </c>
      <c r="AN5" s="20">
        <v>844.028049707413</v>
      </c>
      <c r="AO5" s="20">
        <f t="shared" si="11"/>
        <v>143.010228</v>
      </c>
      <c r="AP5" s="20">
        <f t="shared" si="12"/>
        <v>28.09908045</v>
      </c>
      <c r="AQ5" s="20">
        <f t="shared" si="13"/>
        <v>29.16386195</v>
      </c>
      <c r="AR5" s="20">
        <f t="shared" si="14"/>
        <v>36.39461984</v>
      </c>
      <c r="AT5" s="18">
        <v>1.0</v>
      </c>
      <c r="AU5" s="20">
        <v>1.0</v>
      </c>
      <c r="AV5" s="20">
        <v>1.0</v>
      </c>
      <c r="AW5" s="28">
        <f t="shared" si="15"/>
        <v>31249375000000</v>
      </c>
      <c r="AX5" s="20">
        <v>217.938423917629</v>
      </c>
      <c r="AY5" s="29">
        <v>1.02631747722626E-6</v>
      </c>
      <c r="AZ5" s="20">
        <v>2.17314143665135</v>
      </c>
      <c r="BA5" s="20">
        <v>0.165833373554051</v>
      </c>
      <c r="BB5" s="20">
        <v>215.494317115284</v>
      </c>
      <c r="BC5" s="20">
        <v>0.647936</v>
      </c>
      <c r="BD5" s="20">
        <v>201.455931</v>
      </c>
      <c r="BE5" s="20">
        <v>201.229752063751</v>
      </c>
      <c r="BF5" s="20">
        <v>147.404107093811</v>
      </c>
      <c r="BG5" s="20">
        <f t="shared" si="16"/>
        <v>144.9010164</v>
      </c>
      <c r="BH5" s="20">
        <f t="shared" si="17"/>
        <v>154.6203715</v>
      </c>
      <c r="BI5" s="20">
        <f t="shared" si="18"/>
        <v>155.2920216</v>
      </c>
      <c r="BJ5" s="20">
        <f t="shared" si="19"/>
        <v>211.9979939</v>
      </c>
    </row>
    <row r="6">
      <c r="A6" s="9"/>
      <c r="B6" s="14">
        <v>10.0</v>
      </c>
      <c r="C6" s="35">
        <v>1.4078893661499</v>
      </c>
      <c r="D6" s="36">
        <v>51.4745373725891</v>
      </c>
      <c r="E6" s="36">
        <v>346.183980703353</v>
      </c>
      <c r="F6" s="36">
        <f t="shared" si="1"/>
        <v>6747750000</v>
      </c>
      <c r="G6" s="37">
        <f t="shared" si="2"/>
        <v>0.1310890849</v>
      </c>
      <c r="H6" s="37">
        <f t="shared" si="3"/>
        <v>0.01949180313</v>
      </c>
      <c r="J6" s="14">
        <v>2000.0</v>
      </c>
      <c r="K6" s="35">
        <v>7.85018944740295</v>
      </c>
      <c r="L6" s="36">
        <v>12.994491815567</v>
      </c>
      <c r="M6" s="36">
        <v>28.2845788002014</v>
      </c>
      <c r="N6" s="38">
        <f t="shared" si="4"/>
        <v>479880000000</v>
      </c>
      <c r="O6" s="39">
        <f t="shared" si="5"/>
        <v>36.92949342</v>
      </c>
      <c r="P6" s="39">
        <f t="shared" si="6"/>
        <v>16.96613562</v>
      </c>
      <c r="R6" s="12">
        <v>1.0</v>
      </c>
      <c r="S6" s="40">
        <v>5000.0</v>
      </c>
      <c r="T6" s="41">
        <v>30.0</v>
      </c>
      <c r="U6" s="36">
        <v>5.14142870903015</v>
      </c>
      <c r="V6" s="36">
        <v>177.391654729843</v>
      </c>
      <c r="W6" s="36">
        <v>113.431261777878</v>
      </c>
      <c r="X6" s="38">
        <f t="shared" si="7"/>
        <v>7499250000000</v>
      </c>
      <c r="Y6" s="39">
        <f t="shared" si="8"/>
        <v>42.27510032</v>
      </c>
      <c r="Z6" s="39">
        <f t="shared" si="9"/>
        <v>66.11272662</v>
      </c>
      <c r="AB6" s="18">
        <v>1.0</v>
      </c>
      <c r="AC6" s="20">
        <v>6.0</v>
      </c>
      <c r="AD6" s="17">
        <v>5.0</v>
      </c>
      <c r="AE6" s="28">
        <f t="shared" si="10"/>
        <v>30718080000000</v>
      </c>
      <c r="AF6" s="20">
        <v>234.165762294084</v>
      </c>
      <c r="AG6" s="29">
        <v>1.23586505651474E-6</v>
      </c>
      <c r="AH6" s="20">
        <v>3.18205250240862</v>
      </c>
      <c r="AI6" s="20">
        <v>0.360671896487474</v>
      </c>
      <c r="AJ6" s="20">
        <v>230.518360178918</v>
      </c>
      <c r="AK6" s="20">
        <v>28.265793</v>
      </c>
      <c r="AL6" s="20">
        <v>1154.410728</v>
      </c>
      <c r="AM6" s="20">
        <v>1138.14453577995</v>
      </c>
      <c r="AN6" s="20">
        <v>910.381314992905</v>
      </c>
      <c r="AO6" s="20">
        <f t="shared" si="11"/>
        <v>133.0483748</v>
      </c>
      <c r="AP6" s="20">
        <f t="shared" si="12"/>
        <v>25.97335743</v>
      </c>
      <c r="AQ6" s="20">
        <f t="shared" si="13"/>
        <v>26.98961251</v>
      </c>
      <c r="AR6" s="20">
        <f t="shared" si="14"/>
        <v>33.74199305</v>
      </c>
      <c r="AT6" s="18">
        <v>1.0</v>
      </c>
      <c r="AU6" s="20">
        <v>1.0</v>
      </c>
      <c r="AV6" s="20">
        <v>1.0</v>
      </c>
      <c r="AW6" s="28">
        <f t="shared" si="15"/>
        <v>31249375000000</v>
      </c>
      <c r="AX6" s="20">
        <v>217.939084229991</v>
      </c>
      <c r="AY6" s="29">
        <v>1.00210309028625E-6</v>
      </c>
      <c r="AZ6" s="20">
        <v>2.15251419413835</v>
      </c>
      <c r="BA6" s="20">
        <v>0.16203077044338</v>
      </c>
      <c r="BB6" s="20">
        <v>215.522774599493</v>
      </c>
      <c r="BC6" s="20">
        <v>0.656775</v>
      </c>
      <c r="BD6" s="20">
        <v>197.48858</v>
      </c>
      <c r="BE6" s="20">
        <v>197.267989397049</v>
      </c>
      <c r="BF6" s="20">
        <v>143.375794172287</v>
      </c>
      <c r="BG6" s="20">
        <f t="shared" si="16"/>
        <v>144.8844528</v>
      </c>
      <c r="BH6" s="20">
        <f t="shared" si="17"/>
        <v>157.7093493</v>
      </c>
      <c r="BI6" s="20">
        <f t="shared" si="18"/>
        <v>158.4107746</v>
      </c>
      <c r="BJ6" s="20">
        <f t="shared" si="19"/>
        <v>217.9543289</v>
      </c>
    </row>
    <row r="7">
      <c r="A7" s="9"/>
      <c r="B7" s="14">
        <v>10.0</v>
      </c>
      <c r="C7" s="35">
        <v>1.51155090332031</v>
      </c>
      <c r="D7" s="36">
        <v>52.1120722293853</v>
      </c>
      <c r="E7" s="36">
        <v>360.303570270538</v>
      </c>
      <c r="F7" s="36">
        <f t="shared" si="1"/>
        <v>6747750000</v>
      </c>
      <c r="G7" s="37">
        <f t="shared" si="2"/>
        <v>0.1294853517</v>
      </c>
      <c r="H7" s="37">
        <f t="shared" si="3"/>
        <v>0.01872795764</v>
      </c>
      <c r="I7" s="9"/>
      <c r="J7" s="14">
        <v>2000.0</v>
      </c>
      <c r="K7" s="35">
        <v>7.98617434501648</v>
      </c>
      <c r="L7" s="36">
        <v>11.7927379608154</v>
      </c>
      <c r="M7" s="36">
        <v>26.4098229408264</v>
      </c>
      <c r="N7" s="38">
        <f t="shared" si="4"/>
        <v>479880000000</v>
      </c>
      <c r="O7" s="39">
        <f t="shared" si="5"/>
        <v>40.69284008</v>
      </c>
      <c r="P7" s="39">
        <f t="shared" si="6"/>
        <v>18.17051182</v>
      </c>
      <c r="Q7" s="9"/>
      <c r="R7" s="12">
        <v>1.0</v>
      </c>
      <c r="S7" s="40">
        <v>5000.0</v>
      </c>
      <c r="T7" s="41">
        <v>30.0</v>
      </c>
      <c r="U7" s="36">
        <v>5.29838228225708</v>
      </c>
      <c r="V7" s="36">
        <v>173.493591308594</v>
      </c>
      <c r="W7" s="36">
        <v>114.738710403442</v>
      </c>
      <c r="X7" s="38">
        <f t="shared" si="7"/>
        <v>7499250000000</v>
      </c>
      <c r="Y7" s="39">
        <f t="shared" si="8"/>
        <v>43.22493957</v>
      </c>
      <c r="Z7" s="39">
        <f t="shared" si="9"/>
        <v>65.35937151</v>
      </c>
      <c r="AB7" s="18">
        <v>1.0</v>
      </c>
      <c r="AC7" s="20">
        <v>6.0</v>
      </c>
      <c r="AD7" s="17">
        <v>5.0</v>
      </c>
      <c r="AE7" s="28">
        <f t="shared" si="10"/>
        <v>30718080000000</v>
      </c>
      <c r="AF7" s="20">
        <v>233.15402076114</v>
      </c>
      <c r="AG7" s="29">
        <v>1.15763396024704E-6</v>
      </c>
      <c r="AH7" s="20">
        <v>2.16437121387571</v>
      </c>
      <c r="AI7" s="20">
        <v>0.359650119207799</v>
      </c>
      <c r="AJ7" s="20">
        <v>230.528832791373</v>
      </c>
      <c r="AK7" s="20">
        <v>27.509211</v>
      </c>
      <c r="AL7" s="20">
        <v>1144.693547</v>
      </c>
      <c r="AM7" s="20">
        <v>1127.42421460152</v>
      </c>
      <c r="AN7" s="20">
        <v>899.998669624329</v>
      </c>
      <c r="AO7" s="20">
        <f t="shared" si="11"/>
        <v>133.0429288</v>
      </c>
      <c r="AP7" s="20">
        <f t="shared" si="12"/>
        <v>26.20543229</v>
      </c>
      <c r="AQ7" s="20">
        <f t="shared" si="13"/>
        <v>27.24624822</v>
      </c>
      <c r="AR7" s="20">
        <f t="shared" si="14"/>
        <v>34.13125045</v>
      </c>
      <c r="AT7" s="18">
        <v>1.0</v>
      </c>
      <c r="AU7" s="20">
        <v>1.0</v>
      </c>
      <c r="AV7" s="20">
        <v>1.0</v>
      </c>
      <c r="AW7" s="28">
        <f t="shared" si="15"/>
        <v>31249375000000</v>
      </c>
      <c r="AX7" s="20">
        <v>217.964416036382</v>
      </c>
      <c r="AY7" s="29">
        <v>1.0952353477478E-6</v>
      </c>
      <c r="AZ7" s="20">
        <v>2.17310377303511</v>
      </c>
      <c r="BA7" s="20">
        <v>0.158942143432796</v>
      </c>
      <c r="BB7" s="20">
        <v>215.523499292321</v>
      </c>
      <c r="BC7" s="20">
        <v>0.735384</v>
      </c>
      <c r="BD7" s="20">
        <v>205.203658</v>
      </c>
      <c r="BE7" s="20">
        <v>204.986912488937</v>
      </c>
      <c r="BF7" s="20">
        <v>151.131252527237</v>
      </c>
      <c r="BG7" s="20">
        <f t="shared" si="16"/>
        <v>144.8860408</v>
      </c>
      <c r="BH7" s="20">
        <f t="shared" si="17"/>
        <v>151.7408972</v>
      </c>
      <c r="BI7" s="20">
        <f t="shared" si="18"/>
        <v>152.445708</v>
      </c>
      <c r="BJ7" s="20">
        <f t="shared" si="19"/>
        <v>206.7697745</v>
      </c>
    </row>
    <row r="8">
      <c r="A8" s="9"/>
      <c r="B8" s="14">
        <v>10.0</v>
      </c>
      <c r="C8" s="35">
        <v>1.40155887603759</v>
      </c>
      <c r="D8" s="36">
        <v>52.5947964191436</v>
      </c>
      <c r="E8" s="36">
        <v>363.147557735443</v>
      </c>
      <c r="F8" s="36">
        <f t="shared" si="1"/>
        <v>6747750000</v>
      </c>
      <c r="G8" s="37">
        <f t="shared" si="2"/>
        <v>0.1282969126</v>
      </c>
      <c r="H8" s="37">
        <f t="shared" si="3"/>
        <v>0.01858128977</v>
      </c>
      <c r="I8" s="9"/>
      <c r="J8" s="14">
        <v>2000.0</v>
      </c>
      <c r="K8" s="35">
        <v>7.97112512588501</v>
      </c>
      <c r="L8" s="36">
        <v>12.8319716453552</v>
      </c>
      <c r="M8" s="36">
        <v>27.9493865966797</v>
      </c>
      <c r="N8" s="38">
        <f t="shared" si="4"/>
        <v>479880000000</v>
      </c>
      <c r="O8" s="39">
        <f t="shared" si="5"/>
        <v>37.39721481</v>
      </c>
      <c r="P8" s="39">
        <f t="shared" si="6"/>
        <v>17.16960758</v>
      </c>
      <c r="Q8" s="9"/>
      <c r="R8" s="12">
        <v>1.0</v>
      </c>
      <c r="S8" s="40">
        <v>5000.0</v>
      </c>
      <c r="T8" s="41">
        <v>30.0</v>
      </c>
      <c r="U8" s="36">
        <v>5.32563233375549</v>
      </c>
      <c r="V8" s="36">
        <v>172.532238006592</v>
      </c>
      <c r="W8" s="36">
        <v>114.943954229355</v>
      </c>
      <c r="X8" s="38">
        <f t="shared" si="7"/>
        <v>7499250000000</v>
      </c>
      <c r="Y8" s="39">
        <f t="shared" si="8"/>
        <v>43.46578985</v>
      </c>
      <c r="Z8" s="39">
        <f t="shared" si="9"/>
        <v>65.24266587</v>
      </c>
      <c r="AB8" s="24">
        <v>2.0</v>
      </c>
      <c r="AC8" s="12">
        <v>6.0</v>
      </c>
      <c r="AD8" s="14">
        <v>5.0</v>
      </c>
      <c r="AE8" s="16">
        <f t="shared" si="10"/>
        <v>61436160000000</v>
      </c>
      <c r="AF8" s="12">
        <v>223.74956848193</v>
      </c>
      <c r="AG8" s="42">
        <v>9.91858541965485E-7</v>
      </c>
      <c r="AH8" s="12">
        <v>4.40900220163167</v>
      </c>
      <c r="AI8" s="12">
        <v>0.564366392791271</v>
      </c>
      <c r="AJ8" s="12">
        <v>218.482711866498</v>
      </c>
      <c r="AK8" s="12">
        <v>63.920761</v>
      </c>
      <c r="AL8" s="12">
        <v>2134.701337</v>
      </c>
      <c r="AM8" s="12">
        <v>2109.33626174927</v>
      </c>
      <c r="AN8" s="12">
        <v>1686.63272237778</v>
      </c>
      <c r="AO8" s="12">
        <f t="shared" si="11"/>
        <v>280.4701185</v>
      </c>
      <c r="AP8" s="12">
        <f t="shared" si="12"/>
        <v>27.94302852</v>
      </c>
      <c r="AQ8" s="12">
        <f t="shared" si="13"/>
        <v>29.12582556</v>
      </c>
      <c r="AR8" s="12">
        <f t="shared" si="14"/>
        <v>36.42533385</v>
      </c>
      <c r="AT8" s="24">
        <v>2.0</v>
      </c>
      <c r="AU8" s="12">
        <v>1.0</v>
      </c>
      <c r="AV8" s="12">
        <v>1.0</v>
      </c>
      <c r="AW8" s="16">
        <f t="shared" si="15"/>
        <v>62498750000000</v>
      </c>
      <c r="AX8" s="12">
        <v>219.894478341565</v>
      </c>
      <c r="AY8" s="42">
        <v>7.50645995140076E-7</v>
      </c>
      <c r="AZ8" s="12">
        <v>3.35806729737669</v>
      </c>
      <c r="BA8" s="12">
        <v>0.261966608464718</v>
      </c>
      <c r="BB8" s="12">
        <v>215.782292201184</v>
      </c>
      <c r="BC8" s="12">
        <v>1.934281</v>
      </c>
      <c r="BD8" s="12">
        <v>395.415366</v>
      </c>
      <c r="BE8" s="12">
        <v>394.662936925888</v>
      </c>
      <c r="BF8" s="12">
        <v>284.63099193573</v>
      </c>
      <c r="BG8" s="12">
        <f t="shared" si="16"/>
        <v>289.2867894</v>
      </c>
      <c r="BH8" s="12">
        <f t="shared" si="17"/>
        <v>157.2890538</v>
      </c>
      <c r="BI8" s="12">
        <f t="shared" si="18"/>
        <v>158.3598158</v>
      </c>
      <c r="BJ8" s="12">
        <f t="shared" si="19"/>
        <v>219.5781618</v>
      </c>
    </row>
    <row r="9">
      <c r="A9" s="9"/>
      <c r="B9" s="17">
        <v>100.0</v>
      </c>
      <c r="C9" s="19">
        <v>1.58669972419738</v>
      </c>
      <c r="D9" s="21">
        <v>51.2019062042236</v>
      </c>
      <c r="E9" s="21">
        <v>349.778196573257</v>
      </c>
      <c r="F9" s="21">
        <f t="shared" si="1"/>
        <v>6747750000</v>
      </c>
      <c r="G9" s="22">
        <f t="shared" si="2"/>
        <v>0.1317870857</v>
      </c>
      <c r="H9" s="22">
        <f t="shared" si="3"/>
        <v>0.01929151121</v>
      </c>
      <c r="I9" s="9"/>
      <c r="J9" s="17">
        <v>3000.0</v>
      </c>
      <c r="K9" s="19">
        <v>8.02637314796448</v>
      </c>
      <c r="L9" s="21">
        <v>24.4189071655273</v>
      </c>
      <c r="M9" s="21">
        <v>84.8066856861115</v>
      </c>
      <c r="N9" s="23">
        <f t="shared" si="4"/>
        <v>1619730000000</v>
      </c>
      <c r="O9" s="25">
        <f t="shared" si="5"/>
        <v>66.33097825</v>
      </c>
      <c r="P9" s="25">
        <f t="shared" si="6"/>
        <v>19.09908384</v>
      </c>
      <c r="Q9" s="9"/>
      <c r="R9" s="20">
        <v>1.0</v>
      </c>
      <c r="S9" s="26">
        <v>10000.0</v>
      </c>
      <c r="T9" s="27">
        <v>30.0</v>
      </c>
      <c r="U9" s="21">
        <v>5.5786</v>
      </c>
      <c r="V9" s="21">
        <v>655.5005</v>
      </c>
      <c r="W9" s="21">
        <v>597.354</v>
      </c>
      <c r="X9" s="23">
        <f t="shared" si="7"/>
        <v>59997000000000</v>
      </c>
      <c r="Y9" s="25">
        <f t="shared" si="8"/>
        <v>91.5285343</v>
      </c>
      <c r="Z9" s="25">
        <f t="shared" si="9"/>
        <v>100.4379313</v>
      </c>
      <c r="AB9" s="24">
        <v>2.0</v>
      </c>
      <c r="AC9" s="12">
        <v>6.0</v>
      </c>
      <c r="AD9" s="14">
        <v>5.0</v>
      </c>
      <c r="AE9" s="16">
        <f t="shared" si="10"/>
        <v>61436160000000</v>
      </c>
      <c r="AF9" s="12">
        <v>222.389478919096</v>
      </c>
      <c r="AG9" s="42">
        <v>1.50129199028015E-6</v>
      </c>
      <c r="AH9" s="12">
        <v>3.24502111133188</v>
      </c>
      <c r="AI9" s="12">
        <v>0.466907622292638</v>
      </c>
      <c r="AJ9" s="12">
        <v>218.476489597931</v>
      </c>
      <c r="AK9" s="12">
        <v>63.144976</v>
      </c>
      <c r="AL9" s="12">
        <v>2147.876006</v>
      </c>
      <c r="AM9" s="12">
        <v>2121.19753193855</v>
      </c>
      <c r="AN9" s="12">
        <v>1701.48099470139</v>
      </c>
      <c r="AO9" s="12">
        <f t="shared" si="11"/>
        <v>280.6029356</v>
      </c>
      <c r="AP9" s="12">
        <f t="shared" si="12"/>
        <v>27.78633061</v>
      </c>
      <c r="AQ9" s="12">
        <f t="shared" si="13"/>
        <v>28.96296034</v>
      </c>
      <c r="AR9" s="12">
        <f t="shared" si="14"/>
        <v>36.10746179</v>
      </c>
      <c r="AT9" s="24">
        <v>2.0</v>
      </c>
      <c r="AU9" s="12">
        <v>1.0</v>
      </c>
      <c r="AV9" s="12">
        <v>1.0</v>
      </c>
      <c r="AW9" s="16">
        <f t="shared" si="15"/>
        <v>62498750000000</v>
      </c>
      <c r="AX9" s="12">
        <v>219.48488312494</v>
      </c>
      <c r="AY9" s="42">
        <v>1.23586505651474E-6</v>
      </c>
      <c r="AZ9" s="12">
        <v>3.24659521598369</v>
      </c>
      <c r="BA9" s="12">
        <v>0.257015383802354</v>
      </c>
      <c r="BB9" s="12">
        <v>215.780427244492</v>
      </c>
      <c r="BC9" s="12">
        <v>1.715914</v>
      </c>
      <c r="BD9" s="12">
        <v>399.086124</v>
      </c>
      <c r="BE9" s="12">
        <v>398.629462480545</v>
      </c>
      <c r="BF9" s="12">
        <v>290.514299631119</v>
      </c>
      <c r="BG9" s="12">
        <f t="shared" si="16"/>
        <v>289.2959167</v>
      </c>
      <c r="BH9" s="12">
        <f t="shared" si="17"/>
        <v>155.9342121</v>
      </c>
      <c r="BI9" s="12">
        <f t="shared" si="18"/>
        <v>156.7840711</v>
      </c>
      <c r="BJ9" s="12">
        <f t="shared" si="19"/>
        <v>215.1314069</v>
      </c>
    </row>
    <row r="10">
      <c r="A10" s="9"/>
      <c r="B10" s="17">
        <v>100.0</v>
      </c>
      <c r="C10" s="19">
        <v>1.47858309745788</v>
      </c>
      <c r="D10" s="21">
        <v>52.132004737854</v>
      </c>
      <c r="E10" s="21">
        <v>355.713106393814</v>
      </c>
      <c r="F10" s="21">
        <f t="shared" si="1"/>
        <v>6747750000</v>
      </c>
      <c r="G10" s="22">
        <f t="shared" si="2"/>
        <v>0.1294358434</v>
      </c>
      <c r="H10" s="22">
        <f t="shared" si="3"/>
        <v>0.0189696412</v>
      </c>
      <c r="I10" s="9"/>
      <c r="J10" s="17">
        <v>3000.0</v>
      </c>
      <c r="K10" s="19">
        <v>7.94503116607666</v>
      </c>
      <c r="L10" s="21">
        <v>22.7562761306763</v>
      </c>
      <c r="M10" s="21">
        <v>83.1393604278565</v>
      </c>
      <c r="N10" s="23">
        <f t="shared" si="4"/>
        <v>1619730000000</v>
      </c>
      <c r="O10" s="25">
        <f t="shared" si="5"/>
        <v>71.17728712</v>
      </c>
      <c r="P10" s="25">
        <f t="shared" si="6"/>
        <v>19.48210801</v>
      </c>
      <c r="Q10" s="9"/>
      <c r="R10" s="20">
        <v>1.0</v>
      </c>
      <c r="S10" s="26">
        <v>20000.0</v>
      </c>
      <c r="T10" s="27">
        <v>1.0</v>
      </c>
      <c r="U10" s="21">
        <v>0.163460254669189</v>
      </c>
      <c r="V10" s="21">
        <v>119.579216480255</v>
      </c>
      <c r="W10" s="21">
        <v>117.556961297988</v>
      </c>
      <c r="X10" s="23">
        <f t="shared" si="7"/>
        <v>15999600000000</v>
      </c>
      <c r="Y10" s="25">
        <f t="shared" si="8"/>
        <v>133.7991707</v>
      </c>
      <c r="Z10" s="25">
        <f t="shared" si="9"/>
        <v>136.10083</v>
      </c>
      <c r="AB10" s="24">
        <v>2.0</v>
      </c>
      <c r="AC10" s="12">
        <v>6.0</v>
      </c>
      <c r="AD10" s="14">
        <v>5.0</v>
      </c>
      <c r="AE10" s="16">
        <f t="shared" si="10"/>
        <v>61436160000000</v>
      </c>
      <c r="AF10" s="12">
        <v>219.343258969486</v>
      </c>
      <c r="AG10" s="42">
        <v>1.0952353477478E-6</v>
      </c>
      <c r="AH10" s="12">
        <v>3.25748737901449</v>
      </c>
      <c r="AI10" s="12">
        <v>0.457417371682823</v>
      </c>
      <c r="AJ10" s="12">
        <v>215.422085777856</v>
      </c>
      <c r="AK10" s="12">
        <v>49.284777</v>
      </c>
      <c r="AL10" s="12">
        <v>2165.200091</v>
      </c>
      <c r="AM10" s="12">
        <v>2138.45756793022</v>
      </c>
      <c r="AN10" s="12">
        <v>1713.69300532341</v>
      </c>
      <c r="AO10" s="12">
        <f t="shared" si="11"/>
        <v>284.5854243</v>
      </c>
      <c r="AP10" s="12">
        <f t="shared" si="12"/>
        <v>27.74286738</v>
      </c>
      <c r="AQ10" s="12">
        <f t="shared" si="13"/>
        <v>28.72919291</v>
      </c>
      <c r="AR10" s="12">
        <f t="shared" si="14"/>
        <v>35.85015508</v>
      </c>
      <c r="AT10" s="24">
        <v>2.0</v>
      </c>
      <c r="AU10" s="12">
        <v>1.0</v>
      </c>
      <c r="AV10" s="12">
        <v>1.0</v>
      </c>
      <c r="AW10" s="16">
        <f t="shared" si="15"/>
        <v>62498750000000</v>
      </c>
      <c r="AX10" s="12">
        <v>218.42039300967</v>
      </c>
      <c r="AY10" s="42">
        <v>1.03563070297241E-6</v>
      </c>
      <c r="AZ10" s="12">
        <v>2.24064472876489</v>
      </c>
      <c r="BA10" s="12">
        <v>0.266234773211181</v>
      </c>
      <c r="BB10" s="12">
        <v>215.709757408127</v>
      </c>
      <c r="BC10" s="12">
        <v>1.318638</v>
      </c>
      <c r="BD10" s="12">
        <v>403.37642</v>
      </c>
      <c r="BE10" s="12">
        <v>402.91521024704</v>
      </c>
      <c r="BF10" s="12">
        <v>295.072522878647</v>
      </c>
      <c r="BG10" s="12">
        <f t="shared" si="16"/>
        <v>289.3782284</v>
      </c>
      <c r="BH10" s="12">
        <f t="shared" si="17"/>
        <v>154.4341814</v>
      </c>
      <c r="BI10" s="12">
        <f t="shared" si="18"/>
        <v>155.1163828</v>
      </c>
      <c r="BJ10" s="12">
        <f t="shared" si="19"/>
        <v>211.8080985</v>
      </c>
    </row>
    <row r="11">
      <c r="A11" s="9"/>
      <c r="B11" s="17">
        <v>100.0</v>
      </c>
      <c r="C11" s="19">
        <v>1.62246251106262</v>
      </c>
      <c r="D11" s="21">
        <v>52.3785469532012</v>
      </c>
      <c r="E11" s="21">
        <v>364.601833820343</v>
      </c>
      <c r="F11" s="21">
        <f t="shared" si="1"/>
        <v>6747750000</v>
      </c>
      <c r="G11" s="22">
        <f t="shared" si="2"/>
        <v>0.1288265978</v>
      </c>
      <c r="H11" s="22">
        <f t="shared" si="3"/>
        <v>0.01850717515</v>
      </c>
      <c r="I11" s="9"/>
      <c r="J11" s="17">
        <v>3000.0</v>
      </c>
      <c r="K11" s="19">
        <v>7.16193342208862</v>
      </c>
      <c r="L11" s="21">
        <v>21.5581619739532</v>
      </c>
      <c r="M11" s="21">
        <v>77.6527018547058</v>
      </c>
      <c r="N11" s="23">
        <f t="shared" si="4"/>
        <v>1619730000000</v>
      </c>
      <c r="O11" s="25">
        <f t="shared" si="5"/>
        <v>75.13302859</v>
      </c>
      <c r="P11" s="25">
        <f t="shared" si="6"/>
        <v>20.85864318</v>
      </c>
      <c r="Q11" s="9"/>
      <c r="R11" s="20">
        <v>1.0</v>
      </c>
      <c r="S11" s="26">
        <v>25000.0</v>
      </c>
      <c r="T11" s="27">
        <v>1.0</v>
      </c>
      <c r="U11" s="21">
        <v>0.254958629608154</v>
      </c>
      <c r="V11" s="21">
        <v>219.569576978683</v>
      </c>
      <c r="W11" s="21">
        <v>217.341305255889</v>
      </c>
      <c r="X11" s="23">
        <f t="shared" si="7"/>
        <v>31249375000000</v>
      </c>
      <c r="Y11" s="25">
        <f t="shared" si="8"/>
        <v>142.3210603</v>
      </c>
      <c r="Z11" s="25">
        <f t="shared" si="9"/>
        <v>143.7801938</v>
      </c>
      <c r="AB11" s="24">
        <v>2.0</v>
      </c>
      <c r="AC11" s="12">
        <v>6.0</v>
      </c>
      <c r="AD11" s="14">
        <v>5.0</v>
      </c>
      <c r="AE11" s="16">
        <f t="shared" si="10"/>
        <v>61436160000000</v>
      </c>
      <c r="AF11" s="12">
        <v>225.757216602564</v>
      </c>
      <c r="AG11" s="42">
        <v>9.35979187488556E-7</v>
      </c>
      <c r="AH11" s="12">
        <v>2.37481746077538</v>
      </c>
      <c r="AI11" s="12">
        <v>0.568638070486486</v>
      </c>
      <c r="AJ11" s="12">
        <v>222.546714341268</v>
      </c>
      <c r="AK11" s="12">
        <v>53.474553</v>
      </c>
      <c r="AL11" s="12">
        <v>2204.948958</v>
      </c>
      <c r="AM11" s="12">
        <v>2175.87807130814</v>
      </c>
      <c r="AN11" s="12">
        <v>1741.41449427605</v>
      </c>
      <c r="AO11" s="12">
        <f t="shared" si="11"/>
        <v>275.3560404</v>
      </c>
      <c r="AP11" s="12">
        <f t="shared" si="12"/>
        <v>27.20311744</v>
      </c>
      <c r="AQ11" s="12">
        <f t="shared" si="13"/>
        <v>28.23511152</v>
      </c>
      <c r="AR11" s="12">
        <f t="shared" si="14"/>
        <v>35.27945828</v>
      </c>
      <c r="AT11" s="24">
        <v>2.0</v>
      </c>
      <c r="AU11" s="12">
        <v>1.0</v>
      </c>
      <c r="AV11" s="12">
        <v>1.0</v>
      </c>
      <c r="AW11" s="16">
        <f t="shared" si="15"/>
        <v>62498750000000</v>
      </c>
      <c r="AX11" s="12">
        <v>234.564841017127</v>
      </c>
      <c r="AY11" s="42">
        <v>1.12969428300858E-6</v>
      </c>
      <c r="AZ11" s="12">
        <v>3.25969253107905</v>
      </c>
      <c r="BA11" s="12">
        <v>0.258964229375124</v>
      </c>
      <c r="BB11" s="12">
        <v>230.842962400056</v>
      </c>
      <c r="BC11" s="12">
        <v>1.591074</v>
      </c>
      <c r="BD11" s="12">
        <v>408.345378</v>
      </c>
      <c r="BE11" s="12">
        <v>407.890827894211</v>
      </c>
      <c r="BF11" s="12">
        <v>299.994009971619</v>
      </c>
      <c r="BG11" s="12">
        <f t="shared" si="16"/>
        <v>270.438031</v>
      </c>
      <c r="BH11" s="12">
        <f t="shared" si="17"/>
        <v>152.4596061</v>
      </c>
      <c r="BI11" s="12">
        <f t="shared" si="18"/>
        <v>153.2242103</v>
      </c>
      <c r="BJ11" s="12">
        <f t="shared" si="19"/>
        <v>208.3333264</v>
      </c>
    </row>
    <row r="12">
      <c r="A12" s="9"/>
      <c r="B12" s="14">
        <v>1000.0</v>
      </c>
      <c r="C12" s="35">
        <v>1.47449111938476</v>
      </c>
      <c r="D12" s="36">
        <v>52.0916888713836</v>
      </c>
      <c r="E12" s="36">
        <v>361.662631273269</v>
      </c>
      <c r="F12" s="36">
        <f t="shared" si="1"/>
        <v>6747750000</v>
      </c>
      <c r="G12" s="37">
        <f t="shared" si="2"/>
        <v>0.129536019</v>
      </c>
      <c r="H12" s="37">
        <f t="shared" si="3"/>
        <v>0.01865758145</v>
      </c>
      <c r="I12" s="9"/>
      <c r="J12" s="14">
        <v>4000.0</v>
      </c>
      <c r="K12" s="35">
        <v>8.06183743476868</v>
      </c>
      <c r="L12" s="36">
        <v>40.9719767570496</v>
      </c>
      <c r="M12" s="36">
        <v>188.686538934708</v>
      </c>
      <c r="N12" s="38">
        <f t="shared" si="4"/>
        <v>3839520000000</v>
      </c>
      <c r="O12" s="39">
        <f t="shared" si="5"/>
        <v>93.71088007</v>
      </c>
      <c r="P12" s="39">
        <f t="shared" si="6"/>
        <v>20.34866939</v>
      </c>
      <c r="Q12" s="9"/>
      <c r="R12" s="12">
        <v>1.0</v>
      </c>
      <c r="S12" s="40">
        <v>25000.0</v>
      </c>
      <c r="T12" s="41">
        <v>1.0</v>
      </c>
      <c r="U12" s="36">
        <v>0.192555904388427</v>
      </c>
      <c r="V12" s="36">
        <v>218.48746562004</v>
      </c>
      <c r="W12" s="36">
        <v>216.320520162582</v>
      </c>
      <c r="X12" s="38">
        <f t="shared" si="7"/>
        <v>31249375000000</v>
      </c>
      <c r="Y12" s="39">
        <f t="shared" si="8"/>
        <v>143.0259393</v>
      </c>
      <c r="Z12" s="39">
        <f t="shared" si="9"/>
        <v>144.4586717</v>
      </c>
      <c r="AB12" s="24">
        <v>2.0</v>
      </c>
      <c r="AC12" s="12">
        <v>6.0</v>
      </c>
      <c r="AD12" s="14">
        <v>5.0</v>
      </c>
      <c r="AE12" s="16">
        <f t="shared" si="10"/>
        <v>61436160000000</v>
      </c>
      <c r="AF12" s="12">
        <v>222.52609579917</v>
      </c>
      <c r="AG12" s="42">
        <v>1.20606273412704E-6</v>
      </c>
      <c r="AH12" s="12">
        <v>2.24396917689592</v>
      </c>
      <c r="AI12" s="12">
        <v>0.562066418118775</v>
      </c>
      <c r="AJ12" s="12">
        <v>219.514967186376</v>
      </c>
      <c r="AK12" s="12">
        <v>55.01315</v>
      </c>
      <c r="AL12" s="12">
        <v>2205.762517</v>
      </c>
      <c r="AM12" s="12">
        <v>2176.52761769295</v>
      </c>
      <c r="AN12" s="12">
        <v>1743.60220050812</v>
      </c>
      <c r="AO12" s="12">
        <f t="shared" si="11"/>
        <v>279.157525</v>
      </c>
      <c r="AP12" s="12">
        <f t="shared" si="12"/>
        <v>27.17481478</v>
      </c>
      <c r="AQ12" s="12">
        <f t="shared" si="13"/>
        <v>28.22668525</v>
      </c>
      <c r="AR12" s="12">
        <f t="shared" si="14"/>
        <v>35.23519297</v>
      </c>
      <c r="AT12" s="24">
        <v>2.0</v>
      </c>
      <c r="AU12" s="12">
        <v>1.0</v>
      </c>
      <c r="AV12" s="12">
        <v>1.0</v>
      </c>
      <c r="AW12" s="16">
        <f t="shared" si="15"/>
        <v>62498750000000</v>
      </c>
      <c r="AX12" s="12">
        <v>218.471709686331</v>
      </c>
      <c r="AY12" s="42">
        <v>1.09616667032242E-6</v>
      </c>
      <c r="AZ12" s="12">
        <v>2.24614320602268</v>
      </c>
      <c r="BA12" s="12">
        <v>0.257202309556305</v>
      </c>
      <c r="BB12" s="12">
        <v>215.760023131035</v>
      </c>
      <c r="BC12" s="12">
        <v>1.283666</v>
      </c>
      <c r="BD12" s="12">
        <v>395.526043</v>
      </c>
      <c r="BE12" s="12">
        <v>395.062822818756</v>
      </c>
      <c r="BF12" s="12">
        <v>284.158545017242</v>
      </c>
      <c r="BG12" s="12">
        <f t="shared" si="16"/>
        <v>289.3229921</v>
      </c>
      <c r="BH12" s="12">
        <f t="shared" si="17"/>
        <v>157.5030766</v>
      </c>
      <c r="BI12" s="12">
        <f t="shared" si="18"/>
        <v>158.1995227</v>
      </c>
      <c r="BJ12" s="12">
        <f t="shared" si="19"/>
        <v>219.9432363</v>
      </c>
    </row>
    <row r="13">
      <c r="A13" s="9"/>
      <c r="B13" s="14">
        <v>1000.0</v>
      </c>
      <c r="C13" s="35">
        <v>1.51977515220642</v>
      </c>
      <c r="D13" s="36">
        <v>52.2446031570434</v>
      </c>
      <c r="E13" s="36">
        <v>357.098524808883</v>
      </c>
      <c r="F13" s="36">
        <f t="shared" si="1"/>
        <v>6747750000</v>
      </c>
      <c r="G13" s="37">
        <f t="shared" si="2"/>
        <v>0.1291568811</v>
      </c>
      <c r="H13" s="37">
        <f t="shared" si="3"/>
        <v>0.01889604558</v>
      </c>
      <c r="I13" s="9"/>
      <c r="J13" s="14">
        <v>4000.0</v>
      </c>
      <c r="K13" s="35">
        <v>8.20973181724548</v>
      </c>
      <c r="L13" s="36">
        <v>39.571480512619</v>
      </c>
      <c r="M13" s="36">
        <v>194.425496578217</v>
      </c>
      <c r="N13" s="38">
        <f t="shared" si="4"/>
        <v>3839520000000</v>
      </c>
      <c r="O13" s="39">
        <f t="shared" si="5"/>
        <v>97.02745387</v>
      </c>
      <c r="P13" s="39">
        <f t="shared" si="6"/>
        <v>19.74802723</v>
      </c>
      <c r="Q13" s="9"/>
      <c r="R13" s="12">
        <v>1.0</v>
      </c>
      <c r="S13" s="40">
        <v>25000.0</v>
      </c>
      <c r="T13" s="41">
        <v>1.0</v>
      </c>
      <c r="U13" s="36">
        <v>0.18508243560791</v>
      </c>
      <c r="V13" s="36">
        <v>215.000137329101</v>
      </c>
      <c r="W13" s="36">
        <v>152.278082609176</v>
      </c>
      <c r="X13" s="38">
        <f t="shared" si="7"/>
        <v>31249375000000</v>
      </c>
      <c r="Y13" s="39">
        <f t="shared" si="8"/>
        <v>145.3458374</v>
      </c>
      <c r="Z13" s="39">
        <f t="shared" si="9"/>
        <v>205.2125589</v>
      </c>
      <c r="AB13" s="20">
        <v>3.0</v>
      </c>
      <c r="AC13" s="20">
        <v>6.0</v>
      </c>
      <c r="AD13" s="17">
        <v>5.0</v>
      </c>
      <c r="AE13" s="28">
        <f t="shared" si="10"/>
        <v>92154240000000</v>
      </c>
      <c r="AF13" s="20">
        <v>226.043742885813</v>
      </c>
      <c r="AG13" s="29">
        <v>8.79168510437012E-7</v>
      </c>
      <c r="AH13" s="20">
        <v>4.6120241265744</v>
      </c>
      <c r="AI13" s="20">
        <v>0.664887472055852</v>
      </c>
      <c r="AJ13" s="20">
        <v>220.416859976016</v>
      </c>
      <c r="AK13" s="20">
        <v>81.967337</v>
      </c>
      <c r="AL13" s="20">
        <v>3205.309419</v>
      </c>
      <c r="AM13" s="20">
        <v>3165.6755900383</v>
      </c>
      <c r="AN13" s="20">
        <v>2536.13880991936</v>
      </c>
      <c r="AO13" s="20">
        <f t="shared" si="11"/>
        <v>416.8333255</v>
      </c>
      <c r="AP13" s="20">
        <f t="shared" si="12"/>
        <v>28.03361166</v>
      </c>
      <c r="AQ13" s="20">
        <f t="shared" si="13"/>
        <v>29.11044969</v>
      </c>
      <c r="AR13" s="20">
        <f t="shared" si="14"/>
        <v>36.33643381</v>
      </c>
      <c r="AT13" s="20">
        <v>3.0</v>
      </c>
      <c r="AU13" s="20">
        <v>1.0</v>
      </c>
      <c r="AV13" s="20">
        <v>1.0</v>
      </c>
      <c r="AW13" s="28">
        <f t="shared" si="15"/>
        <v>93748125000000</v>
      </c>
      <c r="AX13" s="20">
        <v>234.563389669172</v>
      </c>
      <c r="AY13" s="29">
        <v>8.25151801109314E-7</v>
      </c>
      <c r="AZ13" s="20">
        <v>2.71118243038654</v>
      </c>
      <c r="BA13" s="20">
        <v>0.264373139478266</v>
      </c>
      <c r="BB13" s="20">
        <v>231.009576412849</v>
      </c>
      <c r="BC13" s="20">
        <v>2.221588</v>
      </c>
      <c r="BD13" s="20">
        <v>602.74385</v>
      </c>
      <c r="BE13" s="20">
        <v>601.906528949738</v>
      </c>
      <c r="BF13" s="20">
        <v>434.448283910751</v>
      </c>
      <c r="BG13" s="20">
        <f t="shared" si="16"/>
        <v>405.3553164</v>
      </c>
      <c r="BH13" s="20">
        <f t="shared" si="17"/>
        <v>154.9644312</v>
      </c>
      <c r="BI13" s="20">
        <f t="shared" si="18"/>
        <v>155.7519656</v>
      </c>
      <c r="BJ13" s="20">
        <f t="shared" si="19"/>
        <v>215.786616</v>
      </c>
    </row>
    <row r="14">
      <c r="A14" s="9"/>
      <c r="B14" s="14">
        <v>1000.0</v>
      </c>
      <c r="C14" s="35">
        <v>1.56850695610046</v>
      </c>
      <c r="D14" s="36">
        <v>51.2910013198852</v>
      </c>
      <c r="E14" s="36">
        <v>349.26991200447</v>
      </c>
      <c r="F14" s="36">
        <f t="shared" si="1"/>
        <v>6747750000</v>
      </c>
      <c r="G14" s="37">
        <f t="shared" si="2"/>
        <v>0.1315581647</v>
      </c>
      <c r="H14" s="37">
        <f t="shared" si="3"/>
        <v>0.01931958571</v>
      </c>
      <c r="I14" s="9"/>
      <c r="J14" s="14">
        <v>4000.0</v>
      </c>
      <c r="K14" s="35">
        <v>8.18143391609192</v>
      </c>
      <c r="L14" s="36">
        <v>39.8181209564209</v>
      </c>
      <c r="M14" s="36">
        <v>182.354482650757</v>
      </c>
      <c r="N14" s="38">
        <f t="shared" si="4"/>
        <v>3839520000000</v>
      </c>
      <c r="O14" s="39">
        <f t="shared" si="5"/>
        <v>96.42644876</v>
      </c>
      <c r="P14" s="39">
        <f t="shared" si="6"/>
        <v>21.05525427</v>
      </c>
      <c r="Q14" s="9"/>
      <c r="R14" s="12">
        <v>1.0</v>
      </c>
      <c r="S14" s="40"/>
      <c r="T14" s="41"/>
      <c r="U14" s="36"/>
      <c r="V14" s="36"/>
      <c r="W14" s="36"/>
      <c r="X14" s="38">
        <f t="shared" si="7"/>
        <v>0</v>
      </c>
      <c r="Y14" s="39" t="str">
        <f t="shared" si="8"/>
        <v>#DIV/0!</v>
      </c>
      <c r="Z14" s="39" t="str">
        <f t="shared" si="9"/>
        <v>#DIV/0!</v>
      </c>
      <c r="AB14" s="20">
        <v>3.0</v>
      </c>
      <c r="AC14" s="20">
        <v>6.0</v>
      </c>
      <c r="AD14" s="17">
        <v>5.0</v>
      </c>
      <c r="AE14" s="28">
        <f t="shared" si="10"/>
        <v>92154240000000</v>
      </c>
      <c r="AF14" s="20">
        <v>224.792626681738</v>
      </c>
      <c r="AG14" s="29">
        <v>1.19954347610474E-6</v>
      </c>
      <c r="AH14" s="20">
        <v>7.40796649549156</v>
      </c>
      <c r="AI14" s="20">
        <v>0.660869237035513</v>
      </c>
      <c r="AJ14" s="20">
        <v>216.425962348469</v>
      </c>
      <c r="AK14" s="20">
        <v>84.50162</v>
      </c>
      <c r="AL14" s="20">
        <v>3240.268439</v>
      </c>
      <c r="AM14" s="20">
        <v>3198.79059672356</v>
      </c>
      <c r="AN14" s="20">
        <v>2559.52132058144</v>
      </c>
      <c r="AO14" s="20">
        <f t="shared" si="11"/>
        <v>424.5040536</v>
      </c>
      <c r="AP14" s="20">
        <f t="shared" si="12"/>
        <v>27.71747771</v>
      </c>
      <c r="AQ14" s="20">
        <f t="shared" si="13"/>
        <v>28.80908806</v>
      </c>
      <c r="AR14" s="20">
        <f t="shared" si="14"/>
        <v>36.00448227</v>
      </c>
      <c r="AT14" s="20">
        <v>3.0</v>
      </c>
      <c r="AU14" s="20">
        <v>1.0</v>
      </c>
      <c r="AV14" s="20">
        <v>1.0</v>
      </c>
      <c r="AW14" s="28">
        <f t="shared" si="15"/>
        <v>93748125000000</v>
      </c>
      <c r="AX14" s="20">
        <v>234.958966695704</v>
      </c>
      <c r="AY14" s="29">
        <v>1.08964741230011E-6</v>
      </c>
      <c r="AZ14" s="20">
        <v>3.34424839913845</v>
      </c>
      <c r="BA14" s="20">
        <v>0.256266379728913</v>
      </c>
      <c r="BB14" s="20">
        <v>231.047621465288</v>
      </c>
      <c r="BC14" s="20">
        <v>1.851487</v>
      </c>
      <c r="BD14" s="20">
        <v>606.651086</v>
      </c>
      <c r="BE14" s="20">
        <v>605.935563325882</v>
      </c>
      <c r="BF14" s="20">
        <v>439.443641424179</v>
      </c>
      <c r="BG14" s="20">
        <f t="shared" si="16"/>
        <v>405.3028502</v>
      </c>
      <c r="BH14" s="20">
        <f t="shared" si="17"/>
        <v>154.063646</v>
      </c>
      <c r="BI14" s="20">
        <f t="shared" si="18"/>
        <v>154.7163274</v>
      </c>
      <c r="BJ14" s="20">
        <f t="shared" si="19"/>
        <v>213.3336705</v>
      </c>
    </row>
    <row r="15">
      <c r="A15" s="9"/>
      <c r="B15" s="17">
        <v>10000.0</v>
      </c>
      <c r="C15" s="19">
        <v>1.58178162574768</v>
      </c>
      <c r="D15" s="21">
        <v>51.8143925666809</v>
      </c>
      <c r="E15" s="21">
        <v>361.104493618011</v>
      </c>
      <c r="F15" s="21">
        <f t="shared" si="1"/>
        <v>6747750000</v>
      </c>
      <c r="G15" s="22">
        <f t="shared" si="2"/>
        <v>0.13022926</v>
      </c>
      <c r="H15" s="22">
        <f t="shared" si="3"/>
        <v>0.01868641936</v>
      </c>
      <c r="I15" s="9"/>
      <c r="J15" s="17">
        <v>5000.0</v>
      </c>
      <c r="K15" s="19">
        <v>8.21271228790283</v>
      </c>
      <c r="L15" s="21">
        <v>71.2599594593048</v>
      </c>
      <c r="M15" s="21">
        <v>350.603452682495</v>
      </c>
      <c r="N15" s="23">
        <f t="shared" si="4"/>
        <v>7499250000000</v>
      </c>
      <c r="O15" s="25">
        <f t="shared" si="5"/>
        <v>105.2379212</v>
      </c>
      <c r="P15" s="25">
        <f t="shared" si="6"/>
        <v>21.38954977</v>
      </c>
      <c r="Q15" s="9"/>
      <c r="R15" s="9"/>
      <c r="S15" s="43"/>
      <c r="T15" s="43"/>
      <c r="U15" s="43"/>
      <c r="V15" s="43"/>
      <c r="W15" s="43"/>
      <c r="X15" s="33"/>
      <c r="Y15" s="33"/>
      <c r="Z15" s="33"/>
      <c r="AB15" s="20">
        <v>3.0</v>
      </c>
      <c r="AC15" s="20">
        <v>6.0</v>
      </c>
      <c r="AD15" s="17">
        <v>5.0</v>
      </c>
      <c r="AE15" s="28">
        <f t="shared" si="10"/>
        <v>92154240000000</v>
      </c>
      <c r="AF15" s="20">
        <v>222.948670069687</v>
      </c>
      <c r="AG15" s="29">
        <v>1.23307108879089E-6</v>
      </c>
      <c r="AH15" s="20">
        <v>5.38704400975257</v>
      </c>
      <c r="AI15" s="20">
        <v>0.763261394575238</v>
      </c>
      <c r="AJ15" s="20">
        <v>216.495227249339</v>
      </c>
      <c r="AK15" s="20">
        <v>78.901001</v>
      </c>
      <c r="AL15" s="20">
        <v>3244.018737</v>
      </c>
      <c r="AM15" s="20">
        <v>3205.46084284782</v>
      </c>
      <c r="AN15" s="20">
        <v>2565.62994146347</v>
      </c>
      <c r="AO15" s="20">
        <f t="shared" si="11"/>
        <v>424.1686508</v>
      </c>
      <c r="AP15" s="20">
        <f t="shared" si="12"/>
        <v>27.7329118</v>
      </c>
      <c r="AQ15" s="20">
        <f t="shared" si="13"/>
        <v>28.74913921</v>
      </c>
      <c r="AR15" s="20">
        <f t="shared" si="14"/>
        <v>35.91875762</v>
      </c>
      <c r="AT15" s="20">
        <v>3.0</v>
      </c>
      <c r="AU15" s="20">
        <v>1.0</v>
      </c>
      <c r="AV15" s="20">
        <v>1.0</v>
      </c>
      <c r="AW15" s="28">
        <f t="shared" si="15"/>
        <v>93748125000000</v>
      </c>
      <c r="AX15" s="20">
        <v>234.849980473518</v>
      </c>
      <c r="AY15" s="29">
        <v>1.14180147647858E-6</v>
      </c>
      <c r="AZ15" s="20">
        <v>3.35179237276316</v>
      </c>
      <c r="BA15" s="20">
        <v>0.162238475866616</v>
      </c>
      <c r="BB15" s="20">
        <v>231.043244060129</v>
      </c>
      <c r="BC15" s="20">
        <v>2.033534</v>
      </c>
      <c r="BD15" s="20">
        <v>613.681485</v>
      </c>
      <c r="BE15" s="20">
        <v>612.816568851471</v>
      </c>
      <c r="BF15" s="20">
        <v>445.953581571579</v>
      </c>
      <c r="BG15" s="20">
        <f t="shared" si="16"/>
        <v>405.4753545</v>
      </c>
      <c r="BH15" s="20">
        <f t="shared" si="17"/>
        <v>152.2589544</v>
      </c>
      <c r="BI15" s="20">
        <f t="shared" si="18"/>
        <v>152.9790965</v>
      </c>
      <c r="BJ15" s="20">
        <f t="shared" si="19"/>
        <v>210.2194687</v>
      </c>
    </row>
    <row r="16">
      <c r="A16" s="9"/>
      <c r="B16" s="17">
        <v>10000.0</v>
      </c>
      <c r="C16" s="19">
        <v>1.63260412216186</v>
      </c>
      <c r="D16" s="21">
        <v>51.9615724086761</v>
      </c>
      <c r="E16" s="21">
        <v>361.049678087234</v>
      </c>
      <c r="F16" s="21">
        <f t="shared" si="1"/>
        <v>6747750000</v>
      </c>
      <c r="G16" s="22">
        <f t="shared" si="2"/>
        <v>0.1298603889</v>
      </c>
      <c r="H16" s="22">
        <f t="shared" si="3"/>
        <v>0.01868925638</v>
      </c>
      <c r="I16" s="9"/>
      <c r="J16" s="17">
        <v>5000.0</v>
      </c>
      <c r="K16" s="19">
        <v>7.99954175949097</v>
      </c>
      <c r="L16" s="21">
        <v>71.4601321220398</v>
      </c>
      <c r="M16" s="21">
        <v>346.280340671539</v>
      </c>
      <c r="N16" s="23">
        <f t="shared" si="4"/>
        <v>7499250000000</v>
      </c>
      <c r="O16" s="25">
        <f t="shared" si="5"/>
        <v>104.9431309</v>
      </c>
      <c r="P16" s="25">
        <f t="shared" si="6"/>
        <v>21.65658606</v>
      </c>
      <c r="Q16" s="9"/>
      <c r="R16" s="9"/>
      <c r="S16" s="43"/>
      <c r="T16" s="43"/>
      <c r="U16" s="43"/>
      <c r="V16" s="43"/>
      <c r="W16" s="43"/>
      <c r="X16" s="33"/>
      <c r="Y16" s="33"/>
      <c r="Z16" s="33"/>
      <c r="AB16" s="20">
        <v>3.0</v>
      </c>
      <c r="AC16" s="20">
        <v>6.0</v>
      </c>
      <c r="AD16" s="17">
        <v>5.0</v>
      </c>
      <c r="AE16" s="28">
        <f t="shared" si="10"/>
        <v>92154240000000</v>
      </c>
      <c r="AF16" s="20">
        <v>234.920242532156</v>
      </c>
      <c r="AG16" s="29">
        <v>1.11479312181473E-6</v>
      </c>
      <c r="AH16" s="20">
        <v>3.35858058184385</v>
      </c>
      <c r="AI16" s="20">
        <v>0.6651590783149</v>
      </c>
      <c r="AJ16" s="20">
        <v>230.600927754305</v>
      </c>
      <c r="AK16" s="20">
        <v>90.968093</v>
      </c>
      <c r="AL16" s="20">
        <v>3277.231852</v>
      </c>
      <c r="AM16" s="20">
        <v>3237.47617149353</v>
      </c>
      <c r="AN16" s="20">
        <v>2591.9031586647</v>
      </c>
      <c r="AO16" s="20">
        <f t="shared" si="11"/>
        <v>398.4771017</v>
      </c>
      <c r="AP16" s="20">
        <f t="shared" si="12"/>
        <v>27.36008595</v>
      </c>
      <c r="AQ16" s="20">
        <f t="shared" si="13"/>
        <v>28.46483962</v>
      </c>
      <c r="AR16" s="20">
        <f t="shared" si="14"/>
        <v>35.55466171</v>
      </c>
      <c r="AT16" s="20">
        <v>3.0</v>
      </c>
      <c r="AU16" s="20">
        <v>1.0</v>
      </c>
      <c r="AV16" s="20">
        <v>1.0</v>
      </c>
      <c r="AW16" s="28">
        <f t="shared" si="15"/>
        <v>93748125000000</v>
      </c>
      <c r="AX16" s="20">
        <v>235.026023717597</v>
      </c>
      <c r="AY16" s="29">
        <v>8.62404704093933E-7</v>
      </c>
      <c r="AZ16" s="20">
        <v>3.35862818639725</v>
      </c>
      <c r="BA16" s="20">
        <v>0.262146501801908</v>
      </c>
      <c r="BB16" s="20">
        <v>231.100707725622</v>
      </c>
      <c r="BC16" s="20">
        <v>1.900765</v>
      </c>
      <c r="BD16" s="20">
        <v>610.917329</v>
      </c>
      <c r="BE16" s="20">
        <v>610.062139034271</v>
      </c>
      <c r="BF16" s="20">
        <v>442.349525690079</v>
      </c>
      <c r="BG16" s="20">
        <f t="shared" si="16"/>
        <v>405.1995525</v>
      </c>
      <c r="BH16" s="20">
        <f t="shared" si="17"/>
        <v>152.9787157</v>
      </c>
      <c r="BI16" s="20">
        <f t="shared" si="18"/>
        <v>153.6697969</v>
      </c>
      <c r="BJ16" s="20">
        <f t="shared" si="19"/>
        <v>211.9322381</v>
      </c>
    </row>
    <row r="17">
      <c r="A17" s="9"/>
      <c r="B17" s="17">
        <v>10000.0</v>
      </c>
      <c r="C17" s="19">
        <v>1.43181848526</v>
      </c>
      <c r="D17" s="21">
        <v>51.2403962612152</v>
      </c>
      <c r="E17" s="21">
        <v>353.412676811218</v>
      </c>
      <c r="F17" s="21">
        <f t="shared" si="1"/>
        <v>6747750000</v>
      </c>
      <c r="G17" s="22">
        <f t="shared" si="2"/>
        <v>0.1316880917</v>
      </c>
      <c r="H17" s="22">
        <f t="shared" si="3"/>
        <v>0.01909311817</v>
      </c>
      <c r="I17" s="9"/>
      <c r="J17" s="17">
        <v>5000.0</v>
      </c>
      <c r="K17" s="19">
        <v>8.19367361068726</v>
      </c>
      <c r="L17" s="21">
        <v>65.8722519874573</v>
      </c>
      <c r="M17" s="21">
        <v>352.576724290848</v>
      </c>
      <c r="N17" s="23">
        <f t="shared" si="4"/>
        <v>7499250000000</v>
      </c>
      <c r="O17" s="25">
        <f t="shared" si="5"/>
        <v>113.8453563</v>
      </c>
      <c r="P17" s="25">
        <f t="shared" si="6"/>
        <v>21.26983854</v>
      </c>
      <c r="Q17" s="9"/>
      <c r="R17" s="1" t="s">
        <v>45</v>
      </c>
      <c r="AB17" s="20">
        <v>3.0</v>
      </c>
      <c r="AC17" s="20">
        <v>6.0</v>
      </c>
      <c r="AD17" s="17">
        <v>5.0</v>
      </c>
      <c r="AE17" s="28">
        <f t="shared" si="10"/>
        <v>92154240000000</v>
      </c>
      <c r="AF17" s="20">
        <v>224.822893434204</v>
      </c>
      <c r="AG17" s="29">
        <v>1.08033418655396E-6</v>
      </c>
      <c r="AH17" s="20">
        <v>3.34309747163206</v>
      </c>
      <c r="AI17" s="20">
        <v>0.659448690712452</v>
      </c>
      <c r="AJ17" s="20">
        <v>220.521765689366</v>
      </c>
      <c r="AK17" s="20">
        <v>81.996613</v>
      </c>
      <c r="AL17" s="20">
        <v>3252.860349</v>
      </c>
      <c r="AM17" s="20">
        <v>3210.64174294472</v>
      </c>
      <c r="AN17" s="20">
        <v>2565.66796398163</v>
      </c>
      <c r="AO17" s="20">
        <f t="shared" si="11"/>
        <v>416.6458723</v>
      </c>
      <c r="AP17" s="20">
        <f t="shared" si="12"/>
        <v>27.63364098</v>
      </c>
      <c r="AQ17" s="20">
        <f t="shared" si="13"/>
        <v>28.70274773</v>
      </c>
      <c r="AR17" s="20">
        <f t="shared" si="14"/>
        <v>35.91822531</v>
      </c>
      <c r="AT17" s="20">
        <v>3.0</v>
      </c>
      <c r="AU17" s="20">
        <v>1.0</v>
      </c>
      <c r="AV17" s="20">
        <v>1.0</v>
      </c>
      <c r="AW17" s="28">
        <f t="shared" si="15"/>
        <v>93748125000000</v>
      </c>
      <c r="AX17" s="20">
        <v>235.055726572871</v>
      </c>
      <c r="AY17" s="29">
        <v>1.16229057312012E-6</v>
      </c>
      <c r="AZ17" s="20">
        <v>3.37808748334646</v>
      </c>
      <c r="BA17" s="20">
        <v>0.258527586236596</v>
      </c>
      <c r="BB17" s="20">
        <v>231.109854271635</v>
      </c>
      <c r="BC17" s="20">
        <v>1.892474</v>
      </c>
      <c r="BD17" s="20">
        <v>606.581117</v>
      </c>
      <c r="BE17" s="20">
        <v>605.787115573883</v>
      </c>
      <c r="BF17" s="20">
        <v>439.954924345016</v>
      </c>
      <c r="BG17" s="20">
        <f t="shared" si="16"/>
        <v>405.1898719</v>
      </c>
      <c r="BH17" s="20">
        <f t="shared" si="17"/>
        <v>154.0709842</v>
      </c>
      <c r="BI17" s="20">
        <f t="shared" si="18"/>
        <v>154.7542405</v>
      </c>
      <c r="BJ17" s="20">
        <f t="shared" si="19"/>
        <v>213.08575</v>
      </c>
    </row>
    <row r="18">
      <c r="I18" s="9"/>
      <c r="J18" s="44">
        <v>6000.0</v>
      </c>
      <c r="K18" s="35">
        <v>8.33326840400696</v>
      </c>
      <c r="L18" s="36">
        <v>102.46259188652</v>
      </c>
      <c r="M18" s="36">
        <v>582.373502254486</v>
      </c>
      <c r="N18" s="38">
        <f t="shared" si="4"/>
        <v>12958920000000</v>
      </c>
      <c r="O18" s="39">
        <f t="shared" si="5"/>
        <v>126.4746456</v>
      </c>
      <c r="P18" s="39">
        <f t="shared" si="6"/>
        <v>22.25190526</v>
      </c>
      <c r="Q18" s="9"/>
      <c r="R18" s="12">
        <v>1.0</v>
      </c>
      <c r="S18" s="40">
        <v>25000.0</v>
      </c>
      <c r="T18" s="41">
        <v>1.0</v>
      </c>
      <c r="U18" s="36">
        <v>0.18508243560791</v>
      </c>
      <c r="V18" s="36">
        <v>215.000137329101</v>
      </c>
      <c r="W18" s="36">
        <v>152.278082609176</v>
      </c>
      <c r="X18" s="38">
        <f>((2*S18^3) - (S18^2)) * T18</f>
        <v>31249375000000</v>
      </c>
      <c r="Y18" s="39">
        <f>(X18/V18)/1000000000</f>
        <v>145.3458374</v>
      </c>
      <c r="Z18" s="39">
        <f>(X18/W18)/1000000000</f>
        <v>205.2125589</v>
      </c>
      <c r="AB18" s="12">
        <v>5.0</v>
      </c>
      <c r="AC18" s="12">
        <v>6.0</v>
      </c>
      <c r="AD18" s="14">
        <v>5.0</v>
      </c>
      <c r="AE18" s="16">
        <f t="shared" si="10"/>
        <v>153590400000000</v>
      </c>
      <c r="AF18" s="12">
        <v>228.850670056418</v>
      </c>
      <c r="AG18" s="42">
        <v>9.76026058197022E-7</v>
      </c>
      <c r="AH18" s="12">
        <v>2.62876245938241</v>
      </c>
      <c r="AI18" s="12">
        <v>1.06586914695799</v>
      </c>
      <c r="AJ18" s="12">
        <v>224.602615987882</v>
      </c>
      <c r="AK18" s="12">
        <v>138.424169</v>
      </c>
      <c r="AL18" s="12">
        <v>5560.518709</v>
      </c>
      <c r="AM18" s="12">
        <v>5491.31319642067</v>
      </c>
      <c r="AN18" s="12">
        <v>4395.17398762703</v>
      </c>
      <c r="AO18" s="12">
        <f t="shared" si="11"/>
        <v>680.6019011</v>
      </c>
      <c r="AP18" s="12">
        <f t="shared" si="12"/>
        <v>26.95068248</v>
      </c>
      <c r="AQ18" s="12">
        <f t="shared" si="13"/>
        <v>27.96970315</v>
      </c>
      <c r="AR18" s="12">
        <f t="shared" si="14"/>
        <v>34.94523776</v>
      </c>
      <c r="AT18" s="12">
        <v>5.0</v>
      </c>
      <c r="AU18" s="12">
        <v>1.0</v>
      </c>
      <c r="AV18" s="12">
        <v>1.0</v>
      </c>
      <c r="AW18" s="16">
        <f t="shared" si="15"/>
        <v>156246875000000</v>
      </c>
      <c r="AX18" s="12">
        <v>236.138082004152</v>
      </c>
      <c r="AY18" s="42">
        <v>9.59262251853943E-7</v>
      </c>
      <c r="AZ18" s="12">
        <v>3.63999321684241</v>
      </c>
      <c r="BA18" s="12">
        <v>0.263942098245025</v>
      </c>
      <c r="BB18" s="12">
        <v>231.673076015897</v>
      </c>
      <c r="BC18" s="12">
        <v>3.209718</v>
      </c>
      <c r="BD18" s="12">
        <v>1024.475683</v>
      </c>
      <c r="BE18" s="12">
        <v>1022.79884243011</v>
      </c>
      <c r="BF18" s="12">
        <v>745.88725399971</v>
      </c>
      <c r="BG18" s="12">
        <f t="shared" si="16"/>
        <v>673.6607906</v>
      </c>
      <c r="BH18" s="12">
        <f t="shared" si="17"/>
        <v>152.0376516</v>
      </c>
      <c r="BI18" s="12">
        <f t="shared" si="18"/>
        <v>152.7640319</v>
      </c>
      <c r="BJ18" s="12">
        <f t="shared" si="19"/>
        <v>209.4778724</v>
      </c>
    </row>
    <row r="19">
      <c r="I19" s="9"/>
      <c r="J19" s="44">
        <v>6000.0</v>
      </c>
      <c r="K19" s="35">
        <v>8.08537554740906</v>
      </c>
      <c r="L19" s="36">
        <v>103.108509540558</v>
      </c>
      <c r="M19" s="36">
        <v>586.262495756149</v>
      </c>
      <c r="N19" s="38">
        <f t="shared" si="4"/>
        <v>12958920000000</v>
      </c>
      <c r="O19" s="39">
        <f t="shared" si="5"/>
        <v>125.6823521</v>
      </c>
      <c r="P19" s="39">
        <f t="shared" si="6"/>
        <v>22.10429644</v>
      </c>
      <c r="Q19" s="9"/>
      <c r="R19" s="9"/>
      <c r="S19" s="43"/>
      <c r="T19" s="43"/>
      <c r="U19" s="43"/>
      <c r="V19" s="43"/>
      <c r="W19" s="43"/>
      <c r="X19" s="33"/>
      <c r="Y19" s="33"/>
      <c r="Z19" s="33"/>
      <c r="AB19" s="12">
        <v>5.0</v>
      </c>
      <c r="AC19" s="12">
        <v>6.0</v>
      </c>
      <c r="AD19" s="14">
        <v>5.0</v>
      </c>
      <c r="AE19" s="16">
        <f t="shared" si="10"/>
        <v>153590400000000</v>
      </c>
      <c r="AF19" s="12">
        <v>226.860343694687</v>
      </c>
      <c r="AG19" s="42">
        <v>1.19861215353012E-6</v>
      </c>
      <c r="AH19" s="12">
        <v>2.82597109023482</v>
      </c>
      <c r="AI19" s="12">
        <v>1.06580477301031</v>
      </c>
      <c r="AJ19" s="12">
        <v>222.476404301822</v>
      </c>
      <c r="AK19" s="12">
        <v>149.439088</v>
      </c>
      <c r="AL19" s="12">
        <v>5493.744977</v>
      </c>
      <c r="AM19" s="12">
        <v>5426.94326448441</v>
      </c>
      <c r="AN19" s="12">
        <v>4337.93800568581</v>
      </c>
      <c r="AO19" s="12">
        <f t="shared" si="11"/>
        <v>687.0756115</v>
      </c>
      <c r="AP19" s="12">
        <f t="shared" si="12"/>
        <v>27.21697507</v>
      </c>
      <c r="AQ19" s="12">
        <f t="shared" si="13"/>
        <v>28.30145673</v>
      </c>
      <c r="AR19" s="12">
        <f t="shared" si="14"/>
        <v>35.40631512</v>
      </c>
      <c r="AT19" s="12">
        <v>5.0</v>
      </c>
      <c r="AU19" s="12">
        <v>1.0</v>
      </c>
      <c r="AV19" s="12">
        <v>1.0</v>
      </c>
      <c r="AW19" s="16">
        <f t="shared" si="15"/>
        <v>156246875000000</v>
      </c>
      <c r="AX19" s="12">
        <v>235.93610177096</v>
      </c>
      <c r="AY19" s="42">
        <v>1.14832073450089E-6</v>
      </c>
      <c r="AZ19" s="12">
        <v>3.58044567704201</v>
      </c>
      <c r="BA19" s="12">
        <v>0.262849926017225</v>
      </c>
      <c r="BB19" s="12">
        <v>231.580813696608</v>
      </c>
      <c r="BC19" s="12">
        <v>3.311082</v>
      </c>
      <c r="BD19" s="12">
        <v>1022.682481</v>
      </c>
      <c r="BE19" s="12">
        <v>1021.34868621826</v>
      </c>
      <c r="BF19" s="12">
        <v>745.10417675972</v>
      </c>
      <c r="BG19" s="12">
        <f t="shared" si="16"/>
        <v>673.9320478</v>
      </c>
      <c r="BH19" s="12">
        <f t="shared" si="17"/>
        <v>152.288358</v>
      </c>
      <c r="BI19" s="12">
        <f t="shared" si="18"/>
        <v>152.9809331</v>
      </c>
      <c r="BJ19" s="12">
        <f t="shared" si="19"/>
        <v>209.698026</v>
      </c>
    </row>
    <row r="20">
      <c r="I20" s="9"/>
      <c r="J20" s="44">
        <v>6000.0</v>
      </c>
      <c r="K20" s="35">
        <v>7.97645115852356</v>
      </c>
      <c r="L20" s="36">
        <v>105.480126142502</v>
      </c>
      <c r="M20" s="36">
        <v>587.013786077499</v>
      </c>
      <c r="N20" s="38">
        <f t="shared" si="4"/>
        <v>12958920000000</v>
      </c>
      <c r="O20" s="39">
        <f t="shared" si="5"/>
        <v>122.8565084</v>
      </c>
      <c r="P20" s="39">
        <f t="shared" si="6"/>
        <v>22.07600623</v>
      </c>
      <c r="Q20" s="9"/>
      <c r="R20" s="9"/>
      <c r="S20" s="43"/>
      <c r="T20" s="43"/>
      <c r="U20" s="43"/>
      <c r="V20" s="43"/>
      <c r="W20" s="43"/>
      <c r="X20" s="33"/>
      <c r="Y20" s="33"/>
      <c r="Z20" s="33"/>
      <c r="AB20" s="12">
        <v>5.0</v>
      </c>
      <c r="AC20" s="12">
        <v>6.0</v>
      </c>
      <c r="AD20" s="14">
        <v>5.0</v>
      </c>
      <c r="AE20" s="16">
        <f t="shared" si="10"/>
        <v>153590400000000</v>
      </c>
      <c r="AF20" s="12">
        <v>237.72845626343</v>
      </c>
      <c r="AG20" s="42">
        <v>1.23865902423859E-6</v>
      </c>
      <c r="AH20" s="12">
        <v>3.55740768462419</v>
      </c>
      <c r="AI20" s="12">
        <v>1.06241647340357</v>
      </c>
      <c r="AJ20" s="12">
        <v>232.613039853983</v>
      </c>
      <c r="AK20" s="12">
        <v>155.825486</v>
      </c>
      <c r="AL20" s="12">
        <v>5528.376492</v>
      </c>
      <c r="AM20" s="12">
        <v>5461.15954971314</v>
      </c>
      <c r="AN20" s="12">
        <v>4364.2353849411</v>
      </c>
      <c r="AO20" s="12">
        <f t="shared" si="11"/>
        <v>657.280839</v>
      </c>
      <c r="AP20" s="12">
        <f t="shared" si="12"/>
        <v>27.02057397</v>
      </c>
      <c r="AQ20" s="12">
        <f t="shared" si="13"/>
        <v>28.12413712</v>
      </c>
      <c r="AR20" s="12">
        <f t="shared" si="14"/>
        <v>35.19296886</v>
      </c>
      <c r="AT20" s="12">
        <v>5.0</v>
      </c>
      <c r="AU20" s="12">
        <v>1.0</v>
      </c>
      <c r="AV20" s="12">
        <v>1.0</v>
      </c>
      <c r="AW20" s="16">
        <f t="shared" si="15"/>
        <v>156246875000000</v>
      </c>
      <c r="AX20" s="12">
        <v>235.237911745906</v>
      </c>
      <c r="AY20" s="42">
        <v>1.05239450931549E-6</v>
      </c>
      <c r="AZ20" s="12">
        <v>2.86744443140924</v>
      </c>
      <c r="BA20" s="12">
        <v>0.25916600599885</v>
      </c>
      <c r="BB20" s="12">
        <v>231.610817417502</v>
      </c>
      <c r="BC20" s="12">
        <v>3.292392</v>
      </c>
      <c r="BD20" s="12">
        <v>1015.543002</v>
      </c>
      <c r="BE20" s="12">
        <v>1014.20072650909</v>
      </c>
      <c r="BF20" s="12">
        <v>737.852950572968</v>
      </c>
      <c r="BG20" s="12">
        <f t="shared" si="16"/>
        <v>673.8555491</v>
      </c>
      <c r="BH20" s="12">
        <f t="shared" si="17"/>
        <v>153.3583108</v>
      </c>
      <c r="BI20" s="12">
        <f t="shared" si="18"/>
        <v>154.0591235</v>
      </c>
      <c r="BJ20" s="12">
        <f t="shared" si="19"/>
        <v>211.7588266</v>
      </c>
    </row>
    <row r="21">
      <c r="I21" s="9"/>
      <c r="J21" s="45">
        <v>7000.0</v>
      </c>
      <c r="K21" s="19">
        <v>8.17523717880249</v>
      </c>
      <c r="L21" s="21">
        <v>160.677552700043</v>
      </c>
      <c r="M21" s="21">
        <v>917.731429338455</v>
      </c>
      <c r="N21" s="23">
        <f t="shared" si="4"/>
        <v>20578530000000</v>
      </c>
      <c r="O21" s="25">
        <f t="shared" si="5"/>
        <v>128.0734593</v>
      </c>
      <c r="P21" s="25">
        <f t="shared" si="6"/>
        <v>22.42325951</v>
      </c>
      <c r="Q21" s="9"/>
      <c r="R21" s="9"/>
      <c r="S21" s="43"/>
      <c r="T21" s="43"/>
      <c r="U21" s="43"/>
      <c r="V21" s="43"/>
      <c r="W21" s="43"/>
      <c r="X21" s="33"/>
      <c r="Y21" s="33"/>
      <c r="Z21" s="33"/>
      <c r="AB21" s="12">
        <v>5.0</v>
      </c>
      <c r="AC21" s="12">
        <v>6.0</v>
      </c>
      <c r="AD21" s="14">
        <v>5.0</v>
      </c>
      <c r="AE21" s="16">
        <f t="shared" si="10"/>
        <v>153590400000000</v>
      </c>
      <c r="AF21" s="12">
        <v>229.575514519587</v>
      </c>
      <c r="AG21" s="42">
        <v>1.19581818580627E-6</v>
      </c>
      <c r="AH21" s="12">
        <v>2.52285030949861</v>
      </c>
      <c r="AI21" s="12">
        <v>1.06402645725757</v>
      </c>
      <c r="AJ21" s="12">
        <v>225.497964927927</v>
      </c>
      <c r="AK21" s="12">
        <v>159.4049</v>
      </c>
      <c r="AL21" s="12">
        <v>5452.683667</v>
      </c>
      <c r="AM21" s="12">
        <v>5383.16242861748</v>
      </c>
      <c r="AN21" s="12">
        <v>4297.79826569557</v>
      </c>
      <c r="AO21" s="12">
        <f t="shared" si="11"/>
        <v>677.9177701</v>
      </c>
      <c r="AP21" s="12">
        <f t="shared" si="12"/>
        <v>27.36777907</v>
      </c>
      <c r="AQ21" s="12">
        <f t="shared" si="13"/>
        <v>28.53163025</v>
      </c>
      <c r="AR21" s="12">
        <f t="shared" si="14"/>
        <v>35.73699613</v>
      </c>
      <c r="AT21" s="12">
        <v>5.0</v>
      </c>
      <c r="AU21" s="12">
        <v>1.0</v>
      </c>
      <c r="AV21" s="12">
        <v>1.0</v>
      </c>
      <c r="AW21" s="16">
        <f t="shared" si="15"/>
        <v>156246875000000</v>
      </c>
      <c r="AX21" s="12">
        <v>235.863823534921</v>
      </c>
      <c r="AY21" s="42">
        <v>1.12224370241165E-6</v>
      </c>
      <c r="AZ21" s="12">
        <v>3.55978902522475</v>
      </c>
      <c r="BA21" s="12">
        <v>0.259608782827854</v>
      </c>
      <c r="BB21" s="12">
        <v>231.538045169786</v>
      </c>
      <c r="BC21" s="12">
        <v>3.365003</v>
      </c>
      <c r="BD21" s="12">
        <v>1008.123153</v>
      </c>
      <c r="BE21" s="12">
        <v>1006.73583936691</v>
      </c>
      <c r="BF21" s="12">
        <v>731.21987080574</v>
      </c>
      <c r="BG21" s="12">
        <f t="shared" si="16"/>
        <v>674.065817</v>
      </c>
      <c r="BH21" s="12">
        <f t="shared" si="17"/>
        <v>154.4722734</v>
      </c>
      <c r="BI21" s="12">
        <f t="shared" si="18"/>
        <v>155.2014629</v>
      </c>
      <c r="BJ21" s="12">
        <f t="shared" si="19"/>
        <v>213.6797443</v>
      </c>
    </row>
    <row r="22">
      <c r="I22" s="9"/>
      <c r="J22" s="45">
        <v>7000.0</v>
      </c>
      <c r="K22" s="19">
        <v>8.37198257446289</v>
      </c>
      <c r="L22" s="21">
        <v>161.777161836624</v>
      </c>
      <c r="M22" s="21">
        <v>909.421348810196</v>
      </c>
      <c r="N22" s="23">
        <f t="shared" si="4"/>
        <v>20578530000000</v>
      </c>
      <c r="O22" s="25">
        <f t="shared" si="5"/>
        <v>127.2029362</v>
      </c>
      <c r="P22" s="25">
        <f t="shared" si="6"/>
        <v>22.62815803</v>
      </c>
      <c r="Q22" s="9"/>
      <c r="R22" s="9"/>
      <c r="S22" s="43"/>
      <c r="T22" s="43"/>
      <c r="U22" s="43"/>
      <c r="V22" s="43"/>
      <c r="W22" s="43"/>
      <c r="X22" s="33"/>
      <c r="Y22" s="33"/>
      <c r="Z22" s="33"/>
      <c r="AB22" s="12">
        <v>5.0</v>
      </c>
      <c r="AC22" s="12">
        <v>6.0</v>
      </c>
      <c r="AD22" s="14">
        <v>5.0</v>
      </c>
      <c r="AE22" s="16">
        <f t="shared" si="10"/>
        <v>153590400000000</v>
      </c>
      <c r="AF22" s="12">
        <v>227.542386080138</v>
      </c>
      <c r="AG22" s="42">
        <v>1.26194208860397E-6</v>
      </c>
      <c r="AH22" s="12">
        <v>3.53494275175035</v>
      </c>
      <c r="AI22" s="12">
        <v>1.06571453157812</v>
      </c>
      <c r="AJ22" s="12">
        <v>222.442127916962</v>
      </c>
      <c r="AK22" s="12">
        <v>151.191017</v>
      </c>
      <c r="AL22" s="12">
        <v>5469.25806</v>
      </c>
      <c r="AM22" s="12">
        <v>5402.93811225891</v>
      </c>
      <c r="AN22" s="12">
        <v>4319.29071474075</v>
      </c>
      <c r="AO22" s="12">
        <f t="shared" si="11"/>
        <v>687.1812564</v>
      </c>
      <c r="AP22" s="12">
        <f t="shared" si="12"/>
        <v>27.32706905</v>
      </c>
      <c r="AQ22" s="12">
        <f t="shared" si="13"/>
        <v>28.42719957</v>
      </c>
      <c r="AR22" s="12">
        <f t="shared" si="14"/>
        <v>35.55917167</v>
      </c>
      <c r="AT22" s="12">
        <v>5.0</v>
      </c>
      <c r="AU22" s="12">
        <v>1.0</v>
      </c>
      <c r="AV22" s="12">
        <v>1.0</v>
      </c>
      <c r="AW22" s="16">
        <f t="shared" si="15"/>
        <v>156246875000000</v>
      </c>
      <c r="AX22" s="12">
        <v>234.984329122119</v>
      </c>
      <c r="AY22" s="42">
        <v>1.17253512144089E-6</v>
      </c>
      <c r="AZ22" s="12">
        <v>2.67194402590394</v>
      </c>
      <c r="BA22" s="12">
        <v>0.259584849700332</v>
      </c>
      <c r="BB22" s="12">
        <v>231.550420954823</v>
      </c>
      <c r="BC22" s="12">
        <v>3.650244</v>
      </c>
      <c r="BD22" s="12">
        <v>1008.117782</v>
      </c>
      <c r="BE22" s="12">
        <v>1006.83314013481</v>
      </c>
      <c r="BF22" s="12">
        <v>730.504474878311</v>
      </c>
      <c r="BG22" s="12">
        <f t="shared" si="16"/>
        <v>674.0298999</v>
      </c>
      <c r="BH22" s="12">
        <f t="shared" si="17"/>
        <v>154.4295441</v>
      </c>
      <c r="BI22" s="12">
        <f t="shared" si="18"/>
        <v>155.1864641</v>
      </c>
      <c r="BJ22" s="12">
        <f t="shared" si="19"/>
        <v>213.8890046</v>
      </c>
    </row>
    <row r="23">
      <c r="I23" s="9"/>
      <c r="J23" s="45">
        <v>7000.0</v>
      </c>
      <c r="K23" s="19">
        <v>8.34519219398499</v>
      </c>
      <c r="L23" s="21">
        <v>162.039115905762</v>
      </c>
      <c r="M23" s="21">
        <v>915.114819526672</v>
      </c>
      <c r="N23" s="23">
        <f t="shared" si="4"/>
        <v>20578530000000</v>
      </c>
      <c r="O23" s="25">
        <f t="shared" si="5"/>
        <v>126.9972987</v>
      </c>
      <c r="P23" s="25">
        <f t="shared" si="6"/>
        <v>22.48737487</v>
      </c>
      <c r="Q23" s="9"/>
      <c r="R23" s="9"/>
      <c r="S23" s="43"/>
      <c r="T23" s="43"/>
      <c r="U23" s="43"/>
      <c r="V23" s="43"/>
      <c r="W23" s="43"/>
      <c r="X23" s="33"/>
      <c r="Y23" s="33"/>
      <c r="Z23" s="33"/>
      <c r="AB23" s="20">
        <v>8.0</v>
      </c>
      <c r="AC23" s="20">
        <v>6.0</v>
      </c>
      <c r="AD23" s="17">
        <v>5.0</v>
      </c>
      <c r="AE23" s="28">
        <f t="shared" si="10"/>
        <v>245744640000000</v>
      </c>
      <c r="AF23" s="20">
        <v>230.879635899328</v>
      </c>
      <c r="AG23" s="29">
        <v>8.76374542713165E-7</v>
      </c>
      <c r="AH23" s="20">
        <v>3.13326364383101</v>
      </c>
      <c r="AI23" s="20">
        <v>1.46678379643708</v>
      </c>
      <c r="AJ23" s="20">
        <v>225.317101716064</v>
      </c>
      <c r="AK23" s="20">
        <v>232.553934</v>
      </c>
      <c r="AL23" s="20">
        <v>8793.79699999999</v>
      </c>
      <c r="AM23" s="20">
        <v>8689.26062345505</v>
      </c>
      <c r="AN23" s="20">
        <v>6964.79243779182</v>
      </c>
      <c r="AO23" s="20">
        <f t="shared" si="11"/>
        <v>1083.607151</v>
      </c>
      <c r="AP23" s="20">
        <f t="shared" si="12"/>
        <v>27.2252477</v>
      </c>
      <c r="AQ23" s="20">
        <f t="shared" si="13"/>
        <v>28.28142125</v>
      </c>
      <c r="AR23" s="20">
        <f t="shared" si="14"/>
        <v>35.28384258</v>
      </c>
      <c r="AT23" s="20">
        <v>8.0</v>
      </c>
      <c r="AU23" s="20">
        <v>1.0</v>
      </c>
      <c r="AV23" s="20">
        <v>1.0</v>
      </c>
      <c r="AW23" s="28">
        <f t="shared" si="15"/>
        <v>249995000000000</v>
      </c>
      <c r="AX23" s="20">
        <v>237.588688187301</v>
      </c>
      <c r="AY23" s="29">
        <v>9.51811671257019E-7</v>
      </c>
      <c r="AZ23" s="20">
        <v>4.02917565312237</v>
      </c>
      <c r="BA23" s="20">
        <v>0.287656378932297</v>
      </c>
      <c r="BB23" s="20">
        <v>232.3488413468</v>
      </c>
      <c r="BC23" s="20">
        <v>6.061566</v>
      </c>
      <c r="BD23" s="20">
        <v>1614.157024</v>
      </c>
      <c r="BE23" s="20">
        <v>1612.12986207008</v>
      </c>
      <c r="BF23" s="20">
        <v>1170.07486367226</v>
      </c>
      <c r="BG23" s="20">
        <f t="shared" si="16"/>
        <v>1074.616419</v>
      </c>
      <c r="BH23" s="20">
        <f t="shared" si="17"/>
        <v>154.2970816</v>
      </c>
      <c r="BI23" s="20">
        <f t="shared" si="18"/>
        <v>155.0712544</v>
      </c>
      <c r="BJ23" s="20">
        <f t="shared" si="19"/>
        <v>213.6572691</v>
      </c>
    </row>
    <row r="24">
      <c r="I24" s="9"/>
      <c r="J24" s="14">
        <v>8000.0</v>
      </c>
      <c r="K24" s="35">
        <v>8.55387306213379</v>
      </c>
      <c r="L24" s="36">
        <v>230.485503911972</v>
      </c>
      <c r="M24" s="36">
        <v>1332.52524638176</v>
      </c>
      <c r="N24" s="38">
        <f t="shared" si="4"/>
        <v>30718080000000</v>
      </c>
      <c r="O24" s="39">
        <f t="shared" si="5"/>
        <v>133.27554</v>
      </c>
      <c r="P24" s="39">
        <f t="shared" si="6"/>
        <v>23.05253134</v>
      </c>
      <c r="Q24" s="9"/>
      <c r="R24" s="9"/>
      <c r="S24" s="43"/>
      <c r="T24" s="43"/>
      <c r="U24" s="43"/>
      <c r="V24" s="43"/>
      <c r="W24" s="43"/>
      <c r="X24" s="33"/>
      <c r="Y24" s="33"/>
      <c r="Z24" s="33"/>
      <c r="AB24" s="20">
        <v>8.0</v>
      </c>
      <c r="AC24" s="20">
        <v>6.0</v>
      </c>
      <c r="AD24" s="17">
        <v>5.0</v>
      </c>
      <c r="AE24" s="28">
        <f t="shared" si="10"/>
        <v>245744640000000</v>
      </c>
      <c r="AF24" s="20">
        <v>226.418373984285</v>
      </c>
      <c r="AG24" s="29">
        <v>1.18929892778397E-6</v>
      </c>
      <c r="AH24" s="20">
        <v>2.84384457021952</v>
      </c>
      <c r="AI24" s="20">
        <v>1.46425649803132</v>
      </c>
      <c r="AJ24" s="20">
        <v>221.309245632961</v>
      </c>
      <c r="AK24" s="20">
        <v>228.001612</v>
      </c>
      <c r="AL24" s="20">
        <v>8719.26566399999</v>
      </c>
      <c r="AM24" s="20">
        <v>8612.12903881073</v>
      </c>
      <c r="AN24" s="20">
        <v>6899.77705216408</v>
      </c>
      <c r="AO24" s="20">
        <f t="shared" si="11"/>
        <v>1103.114319</v>
      </c>
      <c r="AP24" s="20">
        <f t="shared" si="12"/>
        <v>27.4658879</v>
      </c>
      <c r="AQ24" s="20">
        <f t="shared" si="13"/>
        <v>28.53471411</v>
      </c>
      <c r="AR24" s="20">
        <f t="shared" si="14"/>
        <v>35.61631603</v>
      </c>
      <c r="AT24" s="20">
        <v>8.0</v>
      </c>
      <c r="AU24" s="20">
        <v>1.0</v>
      </c>
      <c r="AV24" s="20">
        <v>1.0</v>
      </c>
      <c r="AW24" s="28">
        <f t="shared" si="15"/>
        <v>249995000000000</v>
      </c>
      <c r="AX24" s="20">
        <v>237.24786542356</v>
      </c>
      <c r="AY24" s="29">
        <v>1.02631747722626E-6</v>
      </c>
      <c r="AZ24" s="20">
        <v>3.89693556539714</v>
      </c>
      <c r="BA24" s="20">
        <v>0.271809081546962</v>
      </c>
      <c r="BB24" s="20">
        <v>232.279180159792</v>
      </c>
      <c r="BC24" s="20">
        <v>4.94773</v>
      </c>
      <c r="BD24" s="20">
        <v>1621.590668</v>
      </c>
      <c r="BE24" s="20">
        <v>1619.36644411087</v>
      </c>
      <c r="BF24" s="20">
        <v>1178.31863665581</v>
      </c>
      <c r="BG24" s="20">
        <f t="shared" si="16"/>
        <v>1075.011553</v>
      </c>
      <c r="BH24" s="20">
        <f t="shared" si="17"/>
        <v>153.6975704</v>
      </c>
      <c r="BI24" s="20">
        <f t="shared" si="18"/>
        <v>154.3782761</v>
      </c>
      <c r="BJ24" s="20">
        <f t="shared" si="19"/>
        <v>212.1624764</v>
      </c>
    </row>
    <row r="25">
      <c r="I25" s="9"/>
      <c r="J25" s="14">
        <v>8000.0</v>
      </c>
      <c r="K25" s="35">
        <v>8.38448596000671</v>
      </c>
      <c r="L25" s="36">
        <v>234.404068946838</v>
      </c>
      <c r="M25" s="36">
        <v>1352.14817690849</v>
      </c>
      <c r="N25" s="38">
        <f t="shared" si="4"/>
        <v>30718080000000</v>
      </c>
      <c r="O25" s="39">
        <f t="shared" si="5"/>
        <v>131.0475545</v>
      </c>
      <c r="P25" s="39">
        <f t="shared" si="6"/>
        <v>22.71798352</v>
      </c>
      <c r="Q25" s="9"/>
      <c r="R25" s="9"/>
      <c r="S25" s="43"/>
      <c r="T25" s="43"/>
      <c r="U25" s="43"/>
      <c r="V25" s="43"/>
      <c r="W25" s="43"/>
      <c r="X25" s="33"/>
      <c r="Y25" s="33"/>
      <c r="Z25" s="33"/>
      <c r="AB25" s="20">
        <v>8.0</v>
      </c>
      <c r="AC25" s="20">
        <v>6.0</v>
      </c>
      <c r="AD25" s="17">
        <v>5.0</v>
      </c>
      <c r="AE25" s="28">
        <f t="shared" si="10"/>
        <v>245744640000000</v>
      </c>
      <c r="AF25" s="20">
        <v>228.497414004058</v>
      </c>
      <c r="AG25" s="29">
        <v>1.09989196062088E-6</v>
      </c>
      <c r="AH25" s="20">
        <v>2.84205009043217</v>
      </c>
      <c r="AI25" s="20">
        <v>1.46854082867503</v>
      </c>
      <c r="AJ25" s="20">
        <v>223.37820626609</v>
      </c>
      <c r="AK25" s="20">
        <v>253.624157</v>
      </c>
      <c r="AL25" s="20">
        <v>8742.51007200001</v>
      </c>
      <c r="AM25" s="20">
        <v>8632.8611869812</v>
      </c>
      <c r="AN25" s="20">
        <v>6907.69994521141</v>
      </c>
      <c r="AO25" s="20">
        <f t="shared" si="11"/>
        <v>1092.94283</v>
      </c>
      <c r="AP25" s="20">
        <f t="shared" si="12"/>
        <v>27.31669334</v>
      </c>
      <c r="AQ25" s="20">
        <f t="shared" si="13"/>
        <v>28.4661869</v>
      </c>
      <c r="AR25" s="20">
        <f t="shared" si="14"/>
        <v>35.57546534</v>
      </c>
      <c r="AT25" s="20">
        <v>8.0</v>
      </c>
      <c r="AU25" s="20">
        <v>1.0</v>
      </c>
      <c r="AV25" s="20">
        <v>1.0</v>
      </c>
      <c r="AW25" s="28">
        <f t="shared" si="15"/>
        <v>249995000000000</v>
      </c>
      <c r="AX25" s="20">
        <v>237.211536739953</v>
      </c>
      <c r="AY25" s="29">
        <v>9.78820025920868E-7</v>
      </c>
      <c r="AZ25" s="20">
        <v>3.83945870026946</v>
      </c>
      <c r="BA25" s="20">
        <v>0.269314181059599</v>
      </c>
      <c r="BB25" s="20">
        <v>232.304759944789</v>
      </c>
      <c r="BC25" s="20">
        <v>5.149503</v>
      </c>
      <c r="BD25" s="20">
        <v>1603.312582</v>
      </c>
      <c r="BE25" s="20">
        <v>1601.31648635864</v>
      </c>
      <c r="BF25" s="20">
        <v>1166.16256523132</v>
      </c>
      <c r="BG25" s="20">
        <f t="shared" si="16"/>
        <v>1074.904849</v>
      </c>
      <c r="BH25" s="20">
        <f t="shared" si="17"/>
        <v>155.4248635</v>
      </c>
      <c r="BI25" s="20">
        <f t="shared" si="18"/>
        <v>156.1184201</v>
      </c>
      <c r="BJ25" s="20">
        <f t="shared" si="19"/>
        <v>214.3740568</v>
      </c>
    </row>
    <row r="26">
      <c r="I26" s="9"/>
      <c r="J26" s="14">
        <v>8000.0</v>
      </c>
      <c r="K26" s="35">
        <v>8.10542345046997</v>
      </c>
      <c r="L26" s="36">
        <v>230.102468967438</v>
      </c>
      <c r="M26" s="36">
        <v>1334.51465702057</v>
      </c>
      <c r="N26" s="38">
        <f t="shared" si="4"/>
        <v>30718080000000</v>
      </c>
      <c r="O26" s="39">
        <f t="shared" si="5"/>
        <v>133.4973942</v>
      </c>
      <c r="P26" s="39">
        <f t="shared" si="6"/>
        <v>23.01816607</v>
      </c>
      <c r="Q26" s="9"/>
      <c r="R26" s="9"/>
      <c r="S26" s="43"/>
      <c r="T26" s="43"/>
      <c r="U26" s="43"/>
      <c r="V26" s="43"/>
      <c r="W26" s="43"/>
      <c r="X26" s="33"/>
      <c r="Y26" s="33"/>
      <c r="Z26" s="33"/>
      <c r="AB26" s="20">
        <v>8.0</v>
      </c>
      <c r="AC26" s="20">
        <v>6.0</v>
      </c>
      <c r="AD26" s="17">
        <v>5.0</v>
      </c>
      <c r="AE26" s="28">
        <f t="shared" si="10"/>
        <v>245744640000000</v>
      </c>
      <c r="AF26" s="20">
        <v>227.437398779206</v>
      </c>
      <c r="AG26" s="29">
        <v>1.10268592834473E-6</v>
      </c>
      <c r="AH26" s="20">
        <v>3.85026302747428</v>
      </c>
      <c r="AI26" s="20">
        <v>1.46887036971748</v>
      </c>
      <c r="AJ26" s="20">
        <v>221.332006293349</v>
      </c>
      <c r="AK26" s="20">
        <v>224.388294</v>
      </c>
      <c r="AL26" s="20">
        <v>8826.480882</v>
      </c>
      <c r="AM26" s="20">
        <v>8718.7653670311</v>
      </c>
      <c r="AN26" s="20">
        <v>6990.476313591</v>
      </c>
      <c r="AO26" s="20">
        <f t="shared" si="11"/>
        <v>1102.978784</v>
      </c>
      <c r="AP26" s="20">
        <f t="shared" si="12"/>
        <v>27.1514962</v>
      </c>
      <c r="AQ26" s="20">
        <f t="shared" si="13"/>
        <v>28.18571548</v>
      </c>
      <c r="AR26" s="20">
        <f t="shared" si="14"/>
        <v>35.15420538</v>
      </c>
      <c r="AT26" s="20">
        <v>8.0</v>
      </c>
      <c r="AU26" s="20">
        <v>1.0</v>
      </c>
      <c r="AV26" s="20">
        <v>1.0</v>
      </c>
      <c r="AW26" s="28">
        <f t="shared" si="15"/>
        <v>249995000000000</v>
      </c>
      <c r="AX26" s="20">
        <v>236.208991610445</v>
      </c>
      <c r="AY26" s="29">
        <v>1.0952353477478E-6</v>
      </c>
      <c r="AZ26" s="20">
        <v>2.85158415418118</v>
      </c>
      <c r="BA26" s="20">
        <v>0.263244406320155</v>
      </c>
      <c r="BB26" s="20">
        <v>232.296664985828</v>
      </c>
      <c r="BC26" s="20">
        <v>5.421468</v>
      </c>
      <c r="BD26" s="20">
        <v>1615.529129</v>
      </c>
      <c r="BE26" s="20">
        <v>1613.49527859688</v>
      </c>
      <c r="BF26" s="20">
        <v>1177.22999000549</v>
      </c>
      <c r="BG26" s="20">
        <f t="shared" si="16"/>
        <v>1074.970319</v>
      </c>
      <c r="BH26" s="20">
        <f t="shared" si="17"/>
        <v>154.2274024</v>
      </c>
      <c r="BI26" s="20">
        <f t="shared" si="18"/>
        <v>154.9400257</v>
      </c>
      <c r="BJ26" s="20">
        <f t="shared" si="19"/>
        <v>212.3586743</v>
      </c>
    </row>
    <row r="27">
      <c r="I27" s="9"/>
      <c r="J27" s="17">
        <v>9000.0</v>
      </c>
      <c r="K27" s="19">
        <v>8.31996250152588</v>
      </c>
      <c r="L27" s="21">
        <v>324.033349990845</v>
      </c>
      <c r="M27" s="21">
        <v>1890.85714793205</v>
      </c>
      <c r="N27" s="23">
        <f t="shared" si="4"/>
        <v>43737570000000</v>
      </c>
      <c r="O27" s="25">
        <f t="shared" si="5"/>
        <v>134.9786064</v>
      </c>
      <c r="P27" s="25">
        <f t="shared" si="6"/>
        <v>23.13108108</v>
      </c>
      <c r="Q27" s="9"/>
      <c r="R27" s="9"/>
      <c r="S27" s="43"/>
      <c r="T27" s="43"/>
      <c r="U27" s="43"/>
      <c r="V27" s="43"/>
      <c r="W27" s="43"/>
      <c r="X27" s="33"/>
      <c r="Y27" s="33"/>
      <c r="Z27" s="33"/>
      <c r="AB27" s="20">
        <v>8.0</v>
      </c>
      <c r="AC27" s="20">
        <v>6.0</v>
      </c>
      <c r="AD27" s="17">
        <v>5.0</v>
      </c>
      <c r="AE27" s="28">
        <f t="shared" si="10"/>
        <v>245744640000000</v>
      </c>
      <c r="AF27" s="20">
        <v>227.385815150104</v>
      </c>
      <c r="AG27" s="29">
        <v>1.07288360595703E-6</v>
      </c>
      <c r="AH27" s="20">
        <v>3.84847676660866</v>
      </c>
      <c r="AI27" s="20">
        <v>1.46649489644915</v>
      </c>
      <c r="AJ27" s="20">
        <v>221.22502381634</v>
      </c>
      <c r="AK27" s="20">
        <v>222.59802</v>
      </c>
      <c r="AL27" s="20">
        <v>8755.817039</v>
      </c>
      <c r="AM27" s="20">
        <v>8646.89063620567</v>
      </c>
      <c r="AN27" s="20">
        <v>6927.09942317009</v>
      </c>
      <c r="AO27" s="20">
        <f t="shared" si="11"/>
        <v>1103.520428</v>
      </c>
      <c r="AP27" s="20">
        <f t="shared" si="12"/>
        <v>27.37060365</v>
      </c>
      <c r="AQ27" s="20">
        <f t="shared" si="13"/>
        <v>28.42000094</v>
      </c>
      <c r="AR27" s="20">
        <f t="shared" si="14"/>
        <v>35.47583555</v>
      </c>
      <c r="AT27" s="20">
        <v>8.0</v>
      </c>
      <c r="AU27" s="20">
        <v>1.0</v>
      </c>
      <c r="AV27" s="20">
        <v>1.0</v>
      </c>
      <c r="AW27" s="28">
        <f t="shared" si="15"/>
        <v>249995000000000</v>
      </c>
      <c r="AX27" s="20">
        <v>237.234174675308</v>
      </c>
      <c r="AY27" s="29">
        <v>9.5367431640625E-7</v>
      </c>
      <c r="AZ27" s="20">
        <v>3.85477501526475</v>
      </c>
      <c r="BA27" s="20">
        <v>0.268554498441517</v>
      </c>
      <c r="BB27" s="20">
        <v>232.32162324246</v>
      </c>
      <c r="BC27" s="20">
        <v>5.381011</v>
      </c>
      <c r="BD27" s="20">
        <v>1613.599007</v>
      </c>
      <c r="BE27" s="20">
        <v>1611.57791137695</v>
      </c>
      <c r="BF27" s="20">
        <v>1174.17321801186</v>
      </c>
      <c r="BG27" s="20">
        <f t="shared" si="16"/>
        <v>1074.830427</v>
      </c>
      <c r="BH27" s="20">
        <f t="shared" si="17"/>
        <v>154.4151239</v>
      </c>
      <c r="BI27" s="20">
        <f t="shared" si="18"/>
        <v>155.1243649</v>
      </c>
      <c r="BJ27" s="20">
        <f t="shared" si="19"/>
        <v>212.9115161</v>
      </c>
    </row>
    <row r="28">
      <c r="I28" s="9"/>
      <c r="J28" s="17">
        <v>9000.0</v>
      </c>
      <c r="K28" s="19">
        <v>8.42177057266235</v>
      </c>
      <c r="L28" s="21">
        <v>316.874124765396</v>
      </c>
      <c r="M28" s="21">
        <v>1863.03638267517</v>
      </c>
      <c r="N28" s="23">
        <f t="shared" si="4"/>
        <v>43737570000000</v>
      </c>
      <c r="O28" s="25">
        <f t="shared" si="5"/>
        <v>138.0282156</v>
      </c>
      <c r="P28" s="25">
        <f t="shared" si="6"/>
        <v>23.47649805</v>
      </c>
      <c r="Q28" s="9"/>
      <c r="R28" s="9"/>
      <c r="S28" s="43"/>
      <c r="T28" s="43"/>
      <c r="U28" s="43"/>
      <c r="V28" s="43"/>
      <c r="W28" s="43"/>
      <c r="X28" s="33"/>
      <c r="Y28" s="33"/>
      <c r="Z28" s="33"/>
      <c r="AB28" s="12">
        <v>13.0</v>
      </c>
      <c r="AC28" s="12">
        <v>6.0</v>
      </c>
      <c r="AD28" s="14">
        <v>5.0</v>
      </c>
      <c r="AE28" s="16">
        <f t="shared" si="10"/>
        <v>399335040000000</v>
      </c>
      <c r="AF28" s="12">
        <v>255.686842272058</v>
      </c>
      <c r="AG28" s="42">
        <v>8.98726284503937E-7</v>
      </c>
      <c r="AH28" s="12">
        <v>3.40404783096164</v>
      </c>
      <c r="AI28" s="12">
        <v>2.37542577460408</v>
      </c>
      <c r="AJ28" s="12">
        <v>248.518059852533</v>
      </c>
      <c r="AK28" s="12">
        <v>359.825599</v>
      </c>
      <c r="AL28" s="12">
        <v>13216.899936</v>
      </c>
      <c r="AM28" s="12">
        <v>13047.1537802219</v>
      </c>
      <c r="AN28" s="12">
        <v>10294.2030887604</v>
      </c>
      <c r="AO28" s="12">
        <f t="shared" si="11"/>
        <v>1591.651688</v>
      </c>
      <c r="AP28" s="12">
        <f t="shared" si="12"/>
        <v>29.41320711</v>
      </c>
      <c r="AQ28" s="12">
        <f t="shared" si="13"/>
        <v>30.60706164</v>
      </c>
      <c r="AR28" s="12">
        <f t="shared" si="14"/>
        <v>38.79222477</v>
      </c>
      <c r="AT28" s="12">
        <v>13.0</v>
      </c>
      <c r="AU28" s="12">
        <v>1.0</v>
      </c>
      <c r="AV28" s="12">
        <v>1.0</v>
      </c>
      <c r="AW28" s="16">
        <f t="shared" si="15"/>
        <v>406241875000000</v>
      </c>
      <c r="AX28" s="12">
        <v>240.095027361065</v>
      </c>
      <c r="AY28" s="42">
        <v>1.01234763860703E-6</v>
      </c>
      <c r="AZ28" s="12">
        <v>4.89573419746012</v>
      </c>
      <c r="BA28" s="12">
        <v>0.265437293797731</v>
      </c>
      <c r="BB28" s="12">
        <v>233.447342313826</v>
      </c>
      <c r="BC28" s="12">
        <v>8.95661</v>
      </c>
      <c r="BD28" s="12">
        <v>2581.229314</v>
      </c>
      <c r="BE28" s="12">
        <v>2577.82396531105</v>
      </c>
      <c r="BF28" s="12">
        <v>1867.77374005318</v>
      </c>
      <c r="BG28" s="12">
        <f t="shared" si="16"/>
        <v>1738.209933</v>
      </c>
      <c r="BH28" s="12">
        <f t="shared" si="17"/>
        <v>156.8388861</v>
      </c>
      <c r="BI28" s="12">
        <f t="shared" si="18"/>
        <v>157.5910072</v>
      </c>
      <c r="BJ28" s="12">
        <f t="shared" si="19"/>
        <v>217.5005817</v>
      </c>
    </row>
    <row r="29">
      <c r="I29" s="9"/>
      <c r="J29" s="17">
        <v>9000.0</v>
      </c>
      <c r="K29" s="19">
        <v>8.45498037338257</v>
      </c>
      <c r="L29" s="21">
        <v>319.267504930496</v>
      </c>
      <c r="M29" s="21">
        <v>1878.63501191139</v>
      </c>
      <c r="N29" s="23">
        <f t="shared" si="4"/>
        <v>43737570000000</v>
      </c>
      <c r="O29" s="25">
        <f t="shared" si="5"/>
        <v>136.9934908</v>
      </c>
      <c r="P29" s="25">
        <f t="shared" si="6"/>
        <v>23.28156865</v>
      </c>
      <c r="Q29" s="9"/>
      <c r="R29" s="9"/>
      <c r="S29" s="43"/>
      <c r="T29" s="43"/>
      <c r="U29" s="43"/>
      <c r="V29" s="43"/>
      <c r="W29" s="43"/>
      <c r="X29" s="33"/>
      <c r="Y29" s="33"/>
      <c r="Z29" s="33"/>
      <c r="AB29" s="12">
        <v>13.0</v>
      </c>
      <c r="AC29" s="12">
        <v>6.0</v>
      </c>
      <c r="AD29" s="14">
        <v>5.0</v>
      </c>
      <c r="AE29" s="16">
        <f t="shared" si="10"/>
        <v>399335040000000</v>
      </c>
      <c r="AF29" s="12">
        <v>255.379775141366</v>
      </c>
      <c r="AG29" s="42">
        <v>1.11013650894165E-6</v>
      </c>
      <c r="AH29" s="12">
        <v>3.33522106613964</v>
      </c>
      <c r="AI29" s="12">
        <v>2.36816840432584</v>
      </c>
      <c r="AJ29" s="12">
        <v>248.383389513008</v>
      </c>
      <c r="AK29" s="12">
        <v>361.349493</v>
      </c>
      <c r="AL29" s="12">
        <v>13144.491209</v>
      </c>
      <c r="AM29" s="12">
        <v>12979.3661541939</v>
      </c>
      <c r="AN29" s="12">
        <v>10240.0041415691</v>
      </c>
      <c r="AO29" s="12">
        <f t="shared" si="11"/>
        <v>1592.552578</v>
      </c>
      <c r="AP29" s="12">
        <f t="shared" si="12"/>
        <v>29.56758108</v>
      </c>
      <c r="AQ29" s="12">
        <f t="shared" si="13"/>
        <v>30.76691383</v>
      </c>
      <c r="AR29" s="12">
        <f t="shared" si="14"/>
        <v>38.99754673</v>
      </c>
      <c r="AT29" s="12">
        <v>13.0</v>
      </c>
      <c r="AU29" s="12">
        <v>1.0</v>
      </c>
      <c r="AV29" s="12">
        <v>1.0</v>
      </c>
      <c r="AW29" s="16">
        <f t="shared" si="15"/>
        <v>406241875000000</v>
      </c>
      <c r="AX29" s="12">
        <v>239.432537042536</v>
      </c>
      <c r="AY29" s="42">
        <v>1.21630728244782E-6</v>
      </c>
      <c r="AZ29" s="12">
        <v>4.40734183695167</v>
      </c>
      <c r="BA29" s="12">
        <v>0.25965990871191</v>
      </c>
      <c r="BB29" s="12">
        <v>233.448870067485</v>
      </c>
      <c r="BC29" s="12">
        <v>8.567653</v>
      </c>
      <c r="BD29" s="12">
        <v>2585.047659</v>
      </c>
      <c r="BE29" s="12">
        <v>2581.66339206696</v>
      </c>
      <c r="BF29" s="12">
        <v>1872.61023044586</v>
      </c>
      <c r="BG29" s="12">
        <f t="shared" si="16"/>
        <v>1738.24154</v>
      </c>
      <c r="BH29" s="12">
        <f t="shared" si="17"/>
        <v>156.631507</v>
      </c>
      <c r="BI29" s="12">
        <f t="shared" si="18"/>
        <v>157.3566392</v>
      </c>
      <c r="BJ29" s="12">
        <f t="shared" si="19"/>
        <v>216.9388314</v>
      </c>
    </row>
    <row r="30">
      <c r="I30" s="9"/>
      <c r="J30" s="14">
        <v>10000.0</v>
      </c>
      <c r="K30" s="35">
        <v>8.48799991607666</v>
      </c>
      <c r="L30" s="36">
        <v>443.217694997788</v>
      </c>
      <c r="M30" s="36">
        <v>2613.74686789513</v>
      </c>
      <c r="N30" s="38">
        <f t="shared" si="4"/>
        <v>59997000000000</v>
      </c>
      <c r="O30" s="39">
        <f t="shared" si="5"/>
        <v>135.3668878</v>
      </c>
      <c r="P30" s="39">
        <f t="shared" si="6"/>
        <v>22.9544034</v>
      </c>
      <c r="Q30" s="9"/>
      <c r="R30" s="9"/>
      <c r="S30" s="43"/>
      <c r="T30" s="43"/>
      <c r="U30" s="43"/>
      <c r="V30" s="43"/>
      <c r="W30" s="43"/>
      <c r="X30" s="33"/>
      <c r="Y30" s="33"/>
      <c r="Z30" s="33"/>
      <c r="AB30" s="12">
        <v>13.0</v>
      </c>
      <c r="AC30" s="12">
        <v>6.0</v>
      </c>
      <c r="AD30" s="14">
        <v>5.0</v>
      </c>
      <c r="AE30" s="16">
        <f t="shared" si="10"/>
        <v>399335040000000</v>
      </c>
      <c r="AF30" s="12">
        <v>250.038054645993</v>
      </c>
      <c r="AG30" s="42">
        <v>9.76026058197022E-7</v>
      </c>
      <c r="AH30" s="12">
        <v>3.33389800414443</v>
      </c>
      <c r="AI30" s="12">
        <v>2.36671071685851</v>
      </c>
      <c r="AJ30" s="12">
        <v>243.041813588701</v>
      </c>
      <c r="AK30" s="12">
        <v>353.2441</v>
      </c>
      <c r="AL30" s="12">
        <v>12934.657064</v>
      </c>
      <c r="AM30" s="12">
        <v>12777.2775378227</v>
      </c>
      <c r="AN30" s="12">
        <v>10035.1783056259</v>
      </c>
      <c r="AO30" s="12">
        <f t="shared" si="11"/>
        <v>1627.225628</v>
      </c>
      <c r="AP30" s="12">
        <f t="shared" si="12"/>
        <v>30.05252937</v>
      </c>
      <c r="AQ30" s="12">
        <f t="shared" si="13"/>
        <v>31.25353103</v>
      </c>
      <c r="AR30" s="12">
        <f t="shared" si="14"/>
        <v>39.79351715</v>
      </c>
      <c r="AT30" s="12">
        <v>13.0</v>
      </c>
      <c r="AU30" s="12">
        <v>1.0</v>
      </c>
      <c r="AV30" s="12">
        <v>1.0</v>
      </c>
      <c r="AW30" s="16">
        <f t="shared" si="15"/>
        <v>406241875000000</v>
      </c>
      <c r="AX30" s="12">
        <v>239.40725965891</v>
      </c>
      <c r="AY30" s="42">
        <v>1.25356018543243E-6</v>
      </c>
      <c r="AZ30" s="12">
        <v>4.38465225417167</v>
      </c>
      <c r="BA30" s="12">
        <v>0.258943098597228</v>
      </c>
      <c r="BB30" s="12">
        <v>233.472133493982</v>
      </c>
      <c r="BC30" s="12">
        <v>10.035282</v>
      </c>
      <c r="BD30" s="12">
        <v>2598.234021</v>
      </c>
      <c r="BE30" s="12">
        <v>2594.57655334473</v>
      </c>
      <c r="BF30" s="12">
        <v>1882.67798113823</v>
      </c>
      <c r="BG30" s="12">
        <f t="shared" si="16"/>
        <v>1738.073862</v>
      </c>
      <c r="BH30" s="12">
        <f t="shared" si="17"/>
        <v>155.7515072</v>
      </c>
      <c r="BI30" s="12">
        <f t="shared" si="18"/>
        <v>156.573478</v>
      </c>
      <c r="BJ30" s="12">
        <f t="shared" si="19"/>
        <v>215.778736</v>
      </c>
    </row>
    <row r="31">
      <c r="I31" s="9"/>
      <c r="J31" s="14">
        <v>10000.0</v>
      </c>
      <c r="K31" s="35">
        <v>8.58527636528015</v>
      </c>
      <c r="L31" s="36">
        <v>437.832884550095</v>
      </c>
      <c r="M31" s="36">
        <v>2582.69512009621</v>
      </c>
      <c r="N31" s="38">
        <f t="shared" si="4"/>
        <v>59997000000000</v>
      </c>
      <c r="O31" s="39">
        <f t="shared" si="5"/>
        <v>137.0317354</v>
      </c>
      <c r="P31" s="39">
        <f t="shared" si="6"/>
        <v>23.23038423</v>
      </c>
      <c r="Q31" s="9"/>
      <c r="R31" s="9"/>
      <c r="S31" s="43"/>
      <c r="T31" s="43"/>
      <c r="U31" s="43"/>
      <c r="V31" s="43"/>
      <c r="W31" s="43"/>
      <c r="X31" s="33"/>
      <c r="Y31" s="33"/>
      <c r="Z31" s="33"/>
      <c r="AB31" s="12">
        <v>13.0</v>
      </c>
      <c r="AC31" s="12">
        <v>6.0</v>
      </c>
      <c r="AD31" s="14">
        <v>5.0</v>
      </c>
      <c r="AE31" s="16">
        <f t="shared" si="10"/>
        <v>399335040000000</v>
      </c>
      <c r="AF31" s="12">
        <v>253.316090174951</v>
      </c>
      <c r="AG31" s="42">
        <v>1.07381492853165E-6</v>
      </c>
      <c r="AH31" s="12">
        <v>3.31139690522104</v>
      </c>
      <c r="AI31" s="12">
        <v>2.46918005216867</v>
      </c>
      <c r="AJ31" s="12">
        <v>246.248327993788</v>
      </c>
      <c r="AK31" s="12">
        <v>345.953022</v>
      </c>
      <c r="AL31" s="12">
        <v>12929.349973</v>
      </c>
      <c r="AM31" s="12">
        <v>12769.0072357655</v>
      </c>
      <c r="AN31" s="12">
        <v>10033.0763545036</v>
      </c>
      <c r="AO31" s="12">
        <f t="shared" si="11"/>
        <v>1605.576717</v>
      </c>
      <c r="AP31" s="12">
        <f t="shared" si="12"/>
        <v>30.08104901</v>
      </c>
      <c r="AQ31" s="12">
        <f t="shared" si="13"/>
        <v>31.27377349</v>
      </c>
      <c r="AR31" s="12">
        <f t="shared" si="14"/>
        <v>39.80185398</v>
      </c>
      <c r="AT31" s="12">
        <v>13.0</v>
      </c>
      <c r="AU31" s="12">
        <v>1.0</v>
      </c>
      <c r="AV31" s="12">
        <v>1.0</v>
      </c>
      <c r="AW31" s="16">
        <f t="shared" si="15"/>
        <v>406241875000000</v>
      </c>
      <c r="AX31" s="12">
        <v>224.447654689662</v>
      </c>
      <c r="AY31" s="42">
        <v>1.10641121864319E-6</v>
      </c>
      <c r="AZ31" s="12">
        <v>4.37091587111354</v>
      </c>
      <c r="BA31" s="12">
        <v>0.26159964967519</v>
      </c>
      <c r="BB31" s="12">
        <v>218.50774389226</v>
      </c>
      <c r="BC31" s="12">
        <v>9.298006</v>
      </c>
      <c r="BD31" s="12">
        <v>2591.480764</v>
      </c>
      <c r="BE31" s="12">
        <v>2588.1111073494</v>
      </c>
      <c r="BF31" s="12">
        <v>1875.55077147484</v>
      </c>
      <c r="BG31" s="12">
        <f t="shared" si="16"/>
        <v>1856.941509</v>
      </c>
      <c r="BH31" s="12">
        <f t="shared" si="17"/>
        <v>156.2000889</v>
      </c>
      <c r="BI31" s="12">
        <f t="shared" si="18"/>
        <v>156.9646194</v>
      </c>
      <c r="BJ31" s="12">
        <f t="shared" si="19"/>
        <v>216.5987086</v>
      </c>
    </row>
    <row r="32">
      <c r="I32" s="9"/>
      <c r="J32" s="14">
        <v>10000.0</v>
      </c>
      <c r="K32" s="35">
        <v>8.41895890235901</v>
      </c>
      <c r="L32" s="36">
        <v>434.097683191299</v>
      </c>
      <c r="M32" s="36">
        <v>2552.44533348083</v>
      </c>
      <c r="N32" s="38">
        <f t="shared" si="4"/>
        <v>59997000000000</v>
      </c>
      <c r="O32" s="39">
        <f t="shared" si="5"/>
        <v>138.2108275</v>
      </c>
      <c r="P32" s="39">
        <f t="shared" si="6"/>
        <v>23.50569441</v>
      </c>
      <c r="Q32" s="9"/>
      <c r="R32" s="9"/>
      <c r="S32" s="43"/>
      <c r="T32" s="43"/>
      <c r="U32" s="43"/>
      <c r="V32" s="43"/>
      <c r="W32" s="43"/>
      <c r="X32" s="33"/>
      <c r="Y32" s="33"/>
      <c r="Z32" s="33"/>
      <c r="AB32" s="12">
        <v>13.0</v>
      </c>
      <c r="AC32" s="12">
        <v>6.0</v>
      </c>
      <c r="AD32" s="14">
        <v>5.0</v>
      </c>
      <c r="AE32" s="16">
        <f t="shared" si="10"/>
        <v>399335040000000</v>
      </c>
      <c r="AF32" s="12">
        <v>250.210256285965</v>
      </c>
      <c r="AG32" s="42">
        <v>9.59262251853943E-7</v>
      </c>
      <c r="AH32" s="12">
        <v>3.37132252193987</v>
      </c>
      <c r="AI32" s="12">
        <v>2.38233430497348</v>
      </c>
      <c r="AJ32" s="12">
        <v>243.161313478835</v>
      </c>
      <c r="AK32" s="12">
        <v>350.728434</v>
      </c>
      <c r="AL32" s="12">
        <v>13073.971069</v>
      </c>
      <c r="AM32" s="12">
        <v>12907.4235227108</v>
      </c>
      <c r="AN32" s="12">
        <v>10156.0477290154</v>
      </c>
      <c r="AO32" s="12">
        <f t="shared" si="11"/>
        <v>1626.33016</v>
      </c>
      <c r="AP32" s="12">
        <f t="shared" si="12"/>
        <v>29.74629264</v>
      </c>
      <c r="AQ32" s="12">
        <f t="shared" si="13"/>
        <v>30.93840063</v>
      </c>
      <c r="AR32" s="12">
        <f t="shared" si="14"/>
        <v>39.31992549</v>
      </c>
      <c r="AT32" s="12">
        <v>13.0</v>
      </c>
      <c r="AU32" s="12">
        <v>1.0</v>
      </c>
      <c r="AV32" s="12">
        <v>1.0</v>
      </c>
      <c r="AW32" s="16">
        <f t="shared" si="15"/>
        <v>406241875000000</v>
      </c>
      <c r="AX32" s="12">
        <v>239.341791599058</v>
      </c>
      <c r="AY32" s="42">
        <v>1.19861215353012E-6</v>
      </c>
      <c r="AZ32" s="12">
        <v>4.37562125269324</v>
      </c>
      <c r="BA32" s="12">
        <v>0.259880754165351</v>
      </c>
      <c r="BB32" s="12">
        <v>233.417724428698</v>
      </c>
      <c r="BC32" s="12">
        <v>9.135433</v>
      </c>
      <c r="BD32" s="12">
        <v>2606.906309</v>
      </c>
      <c r="BE32" s="12">
        <v>2603.19525718689</v>
      </c>
      <c r="BF32" s="12">
        <v>1887.10401535034</v>
      </c>
      <c r="BG32" s="12">
        <f t="shared" si="16"/>
        <v>1738.471578</v>
      </c>
      <c r="BH32" s="12">
        <f t="shared" si="17"/>
        <v>155.2887588</v>
      </c>
      <c r="BI32" s="12">
        <f t="shared" si="18"/>
        <v>156.0550919</v>
      </c>
      <c r="BJ32" s="12">
        <f t="shared" si="19"/>
        <v>215.2726462</v>
      </c>
    </row>
    <row r="33">
      <c r="AB33" s="20">
        <v>21.0</v>
      </c>
      <c r="AC33" s="20">
        <v>6.0</v>
      </c>
      <c r="AD33" s="17">
        <v>5.0</v>
      </c>
      <c r="AE33" s="28">
        <f t="shared" si="10"/>
        <v>645079680000000</v>
      </c>
      <c r="AF33" s="20">
        <v>248.384867466055</v>
      </c>
      <c r="AG33" s="29">
        <v>9.16421413421631E-7</v>
      </c>
      <c r="AH33" s="20">
        <v>4.28024642914534</v>
      </c>
      <c r="AI33" s="20">
        <v>3.38243827968836</v>
      </c>
      <c r="AJ33" s="20">
        <v>238.511231875978</v>
      </c>
      <c r="AK33" s="20">
        <v>581.508129</v>
      </c>
      <c r="AL33" s="20">
        <v>20289.243799</v>
      </c>
      <c r="AM33" s="20">
        <v>20030.6400022507</v>
      </c>
      <c r="AN33" s="20">
        <v>15608.9165518284</v>
      </c>
      <c r="AO33" s="20">
        <f t="shared" si="11"/>
        <v>2666.790245</v>
      </c>
      <c r="AP33" s="20">
        <f t="shared" si="12"/>
        <v>30.90831045</v>
      </c>
      <c r="AQ33" s="20">
        <f t="shared" si="13"/>
        <v>32.20464648</v>
      </c>
      <c r="AR33" s="20">
        <f t="shared" si="14"/>
        <v>41.32763974</v>
      </c>
      <c r="AT33" s="20">
        <v>21.0</v>
      </c>
      <c r="AU33" s="20">
        <v>1.0</v>
      </c>
      <c r="AV33" s="20">
        <v>1.0</v>
      </c>
      <c r="AW33" s="28">
        <f t="shared" si="15"/>
        <v>656236875000000</v>
      </c>
      <c r="AX33" s="20">
        <v>228.061786811799</v>
      </c>
      <c r="AY33" s="29">
        <v>8.38190317153931E-7</v>
      </c>
      <c r="AZ33" s="20">
        <v>5.21377622708678</v>
      </c>
      <c r="BA33" s="20">
        <v>0.363690479658544</v>
      </c>
      <c r="BB33" s="20">
        <v>220.305240668356</v>
      </c>
      <c r="BC33" s="20">
        <v>15.162781</v>
      </c>
      <c r="BD33" s="20">
        <v>4181.697246</v>
      </c>
      <c r="BE33" s="20">
        <v>4175.80239701271</v>
      </c>
      <c r="BF33" s="20">
        <v>3018.68206596375</v>
      </c>
      <c r="BG33" s="20">
        <f t="shared" si="16"/>
        <v>2973.852602</v>
      </c>
      <c r="BH33" s="20">
        <f t="shared" si="17"/>
        <v>156.3637745</v>
      </c>
      <c r="BI33" s="20">
        <f t="shared" si="18"/>
        <v>157.1522818</v>
      </c>
      <c r="BJ33" s="20">
        <f t="shared" si="19"/>
        <v>217.3918487</v>
      </c>
    </row>
    <row r="34">
      <c r="J34" s="1" t="s">
        <v>58</v>
      </c>
      <c r="AB34" s="20">
        <v>21.0</v>
      </c>
      <c r="AC34" s="20">
        <v>6.0</v>
      </c>
      <c r="AD34" s="17">
        <v>5.0</v>
      </c>
      <c r="AE34" s="28">
        <f t="shared" si="10"/>
        <v>645079680000000</v>
      </c>
      <c r="AF34" s="20">
        <v>252.123823300004</v>
      </c>
      <c r="AG34" s="29">
        <v>1.11572444438934E-6</v>
      </c>
      <c r="AH34" s="20">
        <v>4.11966051533818</v>
      </c>
      <c r="AI34" s="20">
        <v>3.27143066376448</v>
      </c>
      <c r="AJ34" s="20">
        <v>242.692894464359</v>
      </c>
      <c r="AK34" s="20">
        <v>558.44494</v>
      </c>
      <c r="AL34" s="20">
        <v>20394.906294</v>
      </c>
      <c r="AM34" s="20">
        <v>20133.5618495941</v>
      </c>
      <c r="AN34" s="20">
        <v>15722.3789610863</v>
      </c>
      <c r="AO34" s="20">
        <f t="shared" si="11"/>
        <v>2622.655459</v>
      </c>
      <c r="AP34" s="20">
        <f t="shared" si="12"/>
        <v>30.78646813</v>
      </c>
      <c r="AQ34" s="20">
        <f t="shared" si="13"/>
        <v>32.0400178</v>
      </c>
      <c r="AR34" s="20">
        <f t="shared" si="14"/>
        <v>41.02939394</v>
      </c>
      <c r="AT34" s="20">
        <v>21.0</v>
      </c>
      <c r="AU34" s="20">
        <v>1.0</v>
      </c>
      <c r="AV34" s="20">
        <v>1.0</v>
      </c>
      <c r="AW34" s="28">
        <f t="shared" si="15"/>
        <v>656236875000000</v>
      </c>
      <c r="AX34" s="20">
        <v>241.840217434801</v>
      </c>
      <c r="AY34" s="29">
        <v>1.11758708953857E-6</v>
      </c>
      <c r="AZ34" s="20">
        <v>4.14333870075643</v>
      </c>
      <c r="BA34" s="20">
        <v>0.358331424184144</v>
      </c>
      <c r="BB34" s="20">
        <v>235.237335591577</v>
      </c>
      <c r="BC34" s="20">
        <v>15.1408</v>
      </c>
      <c r="BD34" s="20">
        <v>4192.21651</v>
      </c>
      <c r="BE34" s="20">
        <v>4186.31150984764</v>
      </c>
      <c r="BF34" s="20">
        <v>3027.99797773361</v>
      </c>
      <c r="BG34" s="20">
        <f t="shared" si="16"/>
        <v>2785.436945</v>
      </c>
      <c r="BH34" s="20">
        <f t="shared" si="17"/>
        <v>155.9736496</v>
      </c>
      <c r="BI34" s="20">
        <f t="shared" si="18"/>
        <v>156.7577743</v>
      </c>
      <c r="BJ34" s="20">
        <f t="shared" si="19"/>
        <v>216.7230229</v>
      </c>
    </row>
    <row r="35">
      <c r="I35" s="58"/>
      <c r="J35" s="17">
        <v>9000.0</v>
      </c>
      <c r="K35" s="19">
        <v>5.26709151268005</v>
      </c>
      <c r="L35" s="21">
        <v>327.131360292435</v>
      </c>
      <c r="M35" s="21">
        <v>1625.70214724541</v>
      </c>
      <c r="N35" s="23">
        <f t="shared" ref="N35:N36" si="20">((2*J35*J35*J35) - (J35*J35)) * 30</f>
        <v>43737570000000</v>
      </c>
      <c r="O35" s="25">
        <f t="shared" ref="O35:O36" si="21">(N35/L35)/1000000000</f>
        <v>133.7003275</v>
      </c>
      <c r="P35" s="25">
        <f t="shared" ref="P35:P36" si="22">(N35/M35)/1000000000</f>
        <v>26.90380281</v>
      </c>
      <c r="Q35" s="58"/>
      <c r="R35" s="9"/>
      <c r="S35" s="43"/>
      <c r="T35" s="43"/>
      <c r="U35" s="43"/>
      <c r="V35" s="43"/>
      <c r="W35" s="43"/>
      <c r="X35" s="33"/>
      <c r="Y35" s="33"/>
      <c r="Z35" s="33"/>
      <c r="AB35" s="20">
        <v>21.0</v>
      </c>
      <c r="AC35" s="20">
        <v>6.0</v>
      </c>
      <c r="AD35" s="17">
        <v>5.0</v>
      </c>
      <c r="AE35" s="28">
        <f t="shared" si="10"/>
        <v>645079680000000</v>
      </c>
      <c r="AF35" s="20">
        <v>249.630375334993</v>
      </c>
      <c r="AG35" s="29">
        <v>1.16322189569473E-6</v>
      </c>
      <c r="AH35" s="20">
        <v>10.7425896069035</v>
      </c>
      <c r="AI35" s="20">
        <v>3.37503888644278</v>
      </c>
      <c r="AJ35" s="20">
        <v>233.475096415728</v>
      </c>
      <c r="AK35" s="20">
        <v>550.718729999999</v>
      </c>
      <c r="AL35" s="20">
        <v>20613.124553</v>
      </c>
      <c r="AM35" s="20">
        <v>20344.4858994484</v>
      </c>
      <c r="AN35" s="20">
        <v>15905.0876381397</v>
      </c>
      <c r="AO35" s="20">
        <f t="shared" si="11"/>
        <v>2723.577418</v>
      </c>
      <c r="AP35" s="20">
        <f t="shared" si="12"/>
        <v>30.48027106</v>
      </c>
      <c r="AQ35" s="20">
        <f t="shared" si="13"/>
        <v>31.70783883</v>
      </c>
      <c r="AR35" s="20">
        <f t="shared" si="14"/>
        <v>40.5580714</v>
      </c>
      <c r="AT35" s="20">
        <v>21.0</v>
      </c>
      <c r="AU35" s="20">
        <v>1.0</v>
      </c>
      <c r="AV35" s="20">
        <v>1.0</v>
      </c>
      <c r="AW35" s="28">
        <f t="shared" si="15"/>
        <v>656236875000000</v>
      </c>
      <c r="AX35" s="20">
        <v>226.705042389221</v>
      </c>
      <c r="AY35" s="29">
        <v>1.09616667032242E-6</v>
      </c>
      <c r="AZ35" s="20">
        <v>4.11006630025804</v>
      </c>
      <c r="BA35" s="20">
        <v>0.355506575666368</v>
      </c>
      <c r="BB35" s="20">
        <v>220.181897505186</v>
      </c>
      <c r="BC35" s="20">
        <v>14.113224</v>
      </c>
      <c r="BD35" s="20">
        <v>4175.147703</v>
      </c>
      <c r="BE35" s="20">
        <v>4169.40860557556</v>
      </c>
      <c r="BF35" s="20">
        <v>3014.09441018105</v>
      </c>
      <c r="BG35" s="20">
        <f t="shared" si="16"/>
        <v>2975.626188</v>
      </c>
      <c r="BH35" s="20">
        <f t="shared" si="17"/>
        <v>156.6474102</v>
      </c>
      <c r="BI35" s="20">
        <f t="shared" si="18"/>
        <v>157.3932749</v>
      </c>
      <c r="BJ35" s="20">
        <f t="shared" si="19"/>
        <v>217.7227338</v>
      </c>
    </row>
    <row r="36">
      <c r="J36" s="17">
        <v>9000.0</v>
      </c>
      <c r="K36" s="19">
        <v>5.27939438819885</v>
      </c>
      <c r="L36" s="21">
        <v>323.955074310303</v>
      </c>
      <c r="M36" s="21">
        <v>1606.67922329903</v>
      </c>
      <c r="N36" s="23">
        <f t="shared" si="20"/>
        <v>43737570000000</v>
      </c>
      <c r="O36" s="25">
        <f t="shared" si="21"/>
        <v>135.0112206</v>
      </c>
      <c r="P36" s="25">
        <f t="shared" si="22"/>
        <v>27.22234119</v>
      </c>
      <c r="R36" s="9"/>
      <c r="S36" s="43"/>
      <c r="T36" s="43"/>
      <c r="U36" s="43"/>
      <c r="V36" s="43"/>
      <c r="W36" s="43"/>
      <c r="X36" s="33"/>
      <c r="Y36" s="33"/>
      <c r="Z36" s="33"/>
      <c r="AB36" s="20">
        <v>21.0</v>
      </c>
      <c r="AC36" s="20">
        <v>6.0</v>
      </c>
      <c r="AD36" s="17">
        <v>5.0</v>
      </c>
      <c r="AE36" s="28">
        <f t="shared" si="10"/>
        <v>645079680000000</v>
      </c>
      <c r="AF36" s="20">
        <v>247.024568398483</v>
      </c>
      <c r="AG36" s="29">
        <v>1.09989196062088E-6</v>
      </c>
      <c r="AH36" s="20">
        <v>4.14126037433744</v>
      </c>
      <c r="AI36" s="20">
        <v>3.3772705104202</v>
      </c>
      <c r="AJ36" s="20">
        <v>237.463247153908</v>
      </c>
      <c r="AK36" s="20">
        <v>566.73189</v>
      </c>
      <c r="AL36" s="20">
        <v>20243.400282</v>
      </c>
      <c r="AM36" s="20">
        <v>19980.2776880264</v>
      </c>
      <c r="AN36" s="20">
        <v>15564.3481152058</v>
      </c>
      <c r="AO36" s="20">
        <f t="shared" si="11"/>
        <v>2678.451642</v>
      </c>
      <c r="AP36" s="20">
        <f t="shared" si="12"/>
        <v>30.99834613</v>
      </c>
      <c r="AQ36" s="20">
        <f t="shared" si="13"/>
        <v>32.28582155</v>
      </c>
      <c r="AR36" s="20">
        <f t="shared" si="14"/>
        <v>41.44598124</v>
      </c>
      <c r="AT36" s="20">
        <v>21.0</v>
      </c>
      <c r="AU36" s="20">
        <v>1.0</v>
      </c>
      <c r="AV36" s="20">
        <v>1.0</v>
      </c>
      <c r="AW36" s="28">
        <f t="shared" si="15"/>
        <v>656236875000000</v>
      </c>
      <c r="AX36" s="20">
        <v>241.849204662256</v>
      </c>
      <c r="AY36" s="29">
        <v>9.73232090473175E-7</v>
      </c>
      <c r="AZ36" s="20">
        <v>4.12459745910019</v>
      </c>
      <c r="BA36" s="20">
        <v>0.360853558406234</v>
      </c>
      <c r="BB36" s="20">
        <v>235.322113884613</v>
      </c>
      <c r="BC36" s="20">
        <v>14.596438</v>
      </c>
      <c r="BD36" s="20">
        <v>4200.506093</v>
      </c>
      <c r="BE36" s="20">
        <v>4195.23198437691</v>
      </c>
      <c r="BF36" s="20">
        <v>3042.74482154846</v>
      </c>
      <c r="BG36" s="20">
        <f t="shared" si="16"/>
        <v>2784.405178</v>
      </c>
      <c r="BH36" s="20">
        <f t="shared" si="17"/>
        <v>155.6870492</v>
      </c>
      <c r="BI36" s="20">
        <f t="shared" si="18"/>
        <v>156.4244546</v>
      </c>
      <c r="BJ36" s="20">
        <f t="shared" si="19"/>
        <v>215.6726619</v>
      </c>
    </row>
    <row r="37">
      <c r="J37" s="9"/>
      <c r="K37" s="43"/>
      <c r="L37" s="43"/>
      <c r="M37" s="43"/>
      <c r="N37" s="33"/>
      <c r="O37" s="33"/>
      <c r="P37" s="33"/>
      <c r="S37" s="43"/>
      <c r="T37" s="43"/>
      <c r="U37" s="43"/>
      <c r="V37" s="43"/>
      <c r="W37" s="43"/>
      <c r="X37" s="33"/>
      <c r="Y37" s="33"/>
      <c r="Z37" s="33"/>
      <c r="AB37" s="20">
        <v>21.0</v>
      </c>
      <c r="AC37" s="20">
        <v>6.0</v>
      </c>
      <c r="AD37" s="17">
        <v>5.0</v>
      </c>
      <c r="AE37" s="28">
        <f t="shared" si="10"/>
        <v>645079680000000</v>
      </c>
      <c r="AF37" s="20">
        <v>242.232684068382</v>
      </c>
      <c r="AG37" s="29">
        <v>1.26007944345474E-6</v>
      </c>
      <c r="AH37" s="20">
        <v>4.15376825816929</v>
      </c>
      <c r="AI37" s="20">
        <v>3.373799177818</v>
      </c>
      <c r="AJ37" s="20">
        <v>232.645252526738</v>
      </c>
      <c r="AK37" s="20">
        <v>591.258367999999</v>
      </c>
      <c r="AL37" s="20">
        <v>20515.396148</v>
      </c>
      <c r="AM37" s="20">
        <v>20246.3249747753</v>
      </c>
      <c r="AN37" s="20">
        <v>15809.5912349224</v>
      </c>
      <c r="AO37" s="20">
        <f t="shared" si="11"/>
        <v>2733.167833</v>
      </c>
      <c r="AP37" s="20">
        <f t="shared" si="12"/>
        <v>30.56285777</v>
      </c>
      <c r="AQ37" s="20">
        <f t="shared" si="13"/>
        <v>31.86156899</v>
      </c>
      <c r="AR37" s="20">
        <f t="shared" si="14"/>
        <v>40.80305875</v>
      </c>
      <c r="AT37" s="20">
        <v>21.0</v>
      </c>
      <c r="AU37" s="20">
        <v>1.0</v>
      </c>
      <c r="AV37" s="20">
        <v>1.0</v>
      </c>
      <c r="AW37" s="28">
        <f t="shared" si="15"/>
        <v>656236875000000</v>
      </c>
      <c r="AX37" s="20">
        <v>242.768597983755</v>
      </c>
      <c r="AY37" s="29">
        <v>1.10268592834473E-6</v>
      </c>
      <c r="AZ37" s="20">
        <v>5.16102663334459</v>
      </c>
      <c r="BA37" s="20">
        <v>0.371622495353222</v>
      </c>
      <c r="BB37" s="20">
        <v>235.154116580263</v>
      </c>
      <c r="BC37" s="20">
        <v>15.958734</v>
      </c>
      <c r="BD37" s="20">
        <v>4185.280679</v>
      </c>
      <c r="BE37" s="20">
        <v>4178.72349286079</v>
      </c>
      <c r="BF37" s="20">
        <v>3027.34221935272</v>
      </c>
      <c r="BG37" s="20">
        <f t="shared" si="16"/>
        <v>2786.263945</v>
      </c>
      <c r="BH37" s="20">
        <f t="shared" si="17"/>
        <v>156.2007804</v>
      </c>
      <c r="BI37" s="20">
        <f t="shared" si="18"/>
        <v>157.042426</v>
      </c>
      <c r="BJ37" s="20">
        <f t="shared" si="19"/>
        <v>216.7699677</v>
      </c>
    </row>
    <row r="38">
      <c r="I38" s="65"/>
      <c r="J38" s="9"/>
      <c r="K38" s="43"/>
      <c r="L38" s="43"/>
      <c r="M38" s="43"/>
      <c r="N38" s="33"/>
      <c r="O38" s="33"/>
      <c r="P38" s="33"/>
      <c r="Q38" s="65"/>
      <c r="S38" s="43"/>
      <c r="T38" s="43"/>
      <c r="U38" s="43"/>
      <c r="V38" s="43"/>
      <c r="W38" s="43"/>
      <c r="X38" s="33"/>
      <c r="Y38" s="33"/>
      <c r="Z38" s="33"/>
      <c r="AA38" s="65"/>
      <c r="AB38" s="12">
        <v>34.0</v>
      </c>
      <c r="AC38" s="12">
        <v>6.0</v>
      </c>
      <c r="AD38" s="14">
        <v>5.0</v>
      </c>
      <c r="AE38" s="16">
        <f t="shared" si="10"/>
        <v>1.04441E+15</v>
      </c>
      <c r="AF38" s="12">
        <v>276.771269797347</v>
      </c>
      <c r="AG38" s="42">
        <v>1.15856528282166E-6</v>
      </c>
      <c r="AH38" s="12">
        <v>7.41100126877427</v>
      </c>
      <c r="AI38" s="12">
        <v>5.28577734995633</v>
      </c>
      <c r="AJ38" s="12">
        <v>260.345512693748</v>
      </c>
      <c r="AK38" s="12">
        <v>938.77622</v>
      </c>
      <c r="AL38" s="12">
        <v>25342.622001</v>
      </c>
      <c r="AM38" s="12">
        <v>24976.3271048069</v>
      </c>
      <c r="AN38" s="12">
        <v>18239.9243507385</v>
      </c>
      <c r="AO38" s="12">
        <f t="shared" si="11"/>
        <v>3931.821134</v>
      </c>
      <c r="AP38" s="12">
        <f t="shared" si="12"/>
        <v>39.73969388</v>
      </c>
      <c r="AQ38" s="12">
        <f t="shared" si="13"/>
        <v>41.81618521</v>
      </c>
      <c r="AR38" s="12">
        <f t="shared" si="14"/>
        <v>57.25981643</v>
      </c>
      <c r="AT38" s="12">
        <v>34.0</v>
      </c>
      <c r="AU38" s="12">
        <v>1.0</v>
      </c>
      <c r="AV38" s="12">
        <v>1.0</v>
      </c>
      <c r="AW38" s="16">
        <f t="shared" si="15"/>
        <v>1.06248E+15</v>
      </c>
      <c r="AX38" s="12">
        <v>232.960231414065</v>
      </c>
      <c r="AY38" s="42">
        <v>1.93435698747635E-6</v>
      </c>
      <c r="AZ38" s="12">
        <v>5.70223156176508</v>
      </c>
      <c r="BA38" s="12">
        <v>0.371011740528047</v>
      </c>
      <c r="BB38" s="12">
        <v>223.454451460391</v>
      </c>
      <c r="BC38" s="12">
        <v>23.168222</v>
      </c>
      <c r="BD38" s="12">
        <v>6817.348051</v>
      </c>
      <c r="BE38" s="12">
        <v>6808.26795363426</v>
      </c>
      <c r="BF38" s="12">
        <v>4929.50576663017</v>
      </c>
      <c r="BG38" s="12">
        <f t="shared" si="16"/>
        <v>4746.907411</v>
      </c>
      <c r="BH38" s="12">
        <f t="shared" si="17"/>
        <v>155.3214272</v>
      </c>
      <c r="BI38" s="12">
        <f t="shared" si="18"/>
        <v>156.057129</v>
      </c>
      <c r="BJ38" s="12">
        <f t="shared" si="19"/>
        <v>215.5345384</v>
      </c>
    </row>
    <row r="39">
      <c r="J39" s="9"/>
      <c r="K39" s="43"/>
      <c r="L39" s="43"/>
      <c r="M39" s="43"/>
      <c r="N39" s="33"/>
      <c r="O39" s="33"/>
      <c r="P39" s="33"/>
      <c r="R39" s="9"/>
      <c r="S39" s="43"/>
      <c r="T39" s="43"/>
      <c r="U39" s="43"/>
      <c r="V39" s="43"/>
      <c r="W39" s="43"/>
      <c r="X39" s="33"/>
      <c r="Y39" s="33"/>
      <c r="Z39" s="33"/>
      <c r="AB39" s="12">
        <v>34.0</v>
      </c>
      <c r="AC39" s="12">
        <v>6.0</v>
      </c>
      <c r="AD39" s="14">
        <v>5.0</v>
      </c>
      <c r="AE39" s="16">
        <f t="shared" si="10"/>
        <v>1.04441E+15</v>
      </c>
      <c r="AF39" s="12">
        <v>276.463914408348</v>
      </c>
      <c r="AG39" s="42">
        <v>1.07847154140472E-6</v>
      </c>
      <c r="AH39" s="12">
        <v>5.48057748749852</v>
      </c>
      <c r="AI39" s="12">
        <v>5.29380028415471</v>
      </c>
      <c r="AJ39" s="12">
        <v>262.308265885338</v>
      </c>
      <c r="AK39" s="12">
        <v>861.515088</v>
      </c>
      <c r="AL39" s="12">
        <v>24888.869722</v>
      </c>
      <c r="AM39" s="12">
        <v>24540.2759969234</v>
      </c>
      <c r="AN39" s="12">
        <v>17834.7036988735</v>
      </c>
      <c r="AO39" s="12">
        <f t="shared" si="11"/>
        <v>3902.864933</v>
      </c>
      <c r="AP39" s="12">
        <f t="shared" si="12"/>
        <v>40.55918883</v>
      </c>
      <c r="AQ39" s="12">
        <f t="shared" si="13"/>
        <v>42.55920839</v>
      </c>
      <c r="AR39" s="12">
        <f t="shared" si="14"/>
        <v>58.56081142</v>
      </c>
      <c r="AT39" s="12">
        <v>34.0</v>
      </c>
      <c r="AU39" s="12">
        <v>1.0</v>
      </c>
      <c r="AV39" s="12">
        <v>1.0</v>
      </c>
      <c r="AW39" s="16">
        <f t="shared" si="15"/>
        <v>1.06248E+15</v>
      </c>
      <c r="AX39" s="12">
        <v>232.494860693812</v>
      </c>
      <c r="AY39" s="42">
        <v>1.2032687664032E-6</v>
      </c>
      <c r="AZ39" s="12">
        <v>5.42682615853846</v>
      </c>
      <c r="BA39" s="12">
        <v>0.466146362014115</v>
      </c>
      <c r="BB39" s="12">
        <v>223.214741339907</v>
      </c>
      <c r="BC39" s="12">
        <v>22.712973</v>
      </c>
      <c r="BD39" s="12">
        <v>6767.364126</v>
      </c>
      <c r="BE39" s="12">
        <v>6758.25668787956</v>
      </c>
      <c r="BF39" s="12">
        <v>4895.42473769188</v>
      </c>
      <c r="BG39" s="12">
        <f t="shared" si="16"/>
        <v>4749.975561</v>
      </c>
      <c r="BH39" s="12">
        <f t="shared" si="17"/>
        <v>156.4752115</v>
      </c>
      <c r="BI39" s="12">
        <f t="shared" si="18"/>
        <v>157.2119555</v>
      </c>
      <c r="BJ39" s="12">
        <f t="shared" si="19"/>
        <v>217.0350494</v>
      </c>
    </row>
    <row r="40">
      <c r="J40" s="9"/>
      <c r="K40" s="43"/>
      <c r="L40" s="43"/>
      <c r="M40" s="43"/>
      <c r="N40" s="33"/>
      <c r="O40" s="33"/>
      <c r="P40" s="33"/>
      <c r="R40" s="9"/>
      <c r="S40" s="43"/>
      <c r="T40" s="43"/>
      <c r="U40" s="43"/>
      <c r="V40" s="43"/>
      <c r="W40" s="43"/>
      <c r="X40" s="33"/>
      <c r="Y40" s="33"/>
      <c r="Z40" s="33"/>
      <c r="AB40" s="12">
        <v>34.0</v>
      </c>
      <c r="AC40" s="12">
        <v>6.0</v>
      </c>
      <c r="AD40" s="14">
        <v>5.0</v>
      </c>
      <c r="AE40" s="16">
        <f t="shared" si="10"/>
        <v>1.04441E+15</v>
      </c>
      <c r="AF40" s="12">
        <v>280.573171493597</v>
      </c>
      <c r="AG40" s="42">
        <v>1.18929892778397E-6</v>
      </c>
      <c r="AH40" s="12">
        <v>5.44382321462035</v>
      </c>
      <c r="AI40" s="12">
        <v>5.17758671101183</v>
      </c>
      <c r="AJ40" s="12">
        <v>266.63579843007</v>
      </c>
      <c r="AK40" s="12">
        <v>865.9687</v>
      </c>
      <c r="AL40" s="12">
        <v>24973.113982</v>
      </c>
      <c r="AM40" s="12">
        <v>24618.3261504173</v>
      </c>
      <c r="AN40" s="12">
        <v>17930.5981776714</v>
      </c>
      <c r="AO40" s="12">
        <f t="shared" si="11"/>
        <v>3842.396207</v>
      </c>
      <c r="AP40" s="12">
        <f t="shared" si="12"/>
        <v>40.41996122</v>
      </c>
      <c r="AQ40" s="12">
        <f t="shared" si="13"/>
        <v>42.4242783</v>
      </c>
      <c r="AR40" s="12">
        <f t="shared" si="14"/>
        <v>58.24762284</v>
      </c>
      <c r="AT40" s="12">
        <v>34.0</v>
      </c>
      <c r="AU40" s="12">
        <v>1.0</v>
      </c>
      <c r="AV40" s="12">
        <v>1.0</v>
      </c>
      <c r="AW40" s="16">
        <f t="shared" si="15"/>
        <v>1.06248E+15</v>
      </c>
      <c r="AX40" s="12">
        <v>233.242562725209</v>
      </c>
      <c r="AY40" s="42">
        <v>1.04214996099472E-6</v>
      </c>
      <c r="AZ40" s="12">
        <v>6.45427809562534</v>
      </c>
      <c r="BA40" s="12">
        <v>0.360119184479117</v>
      </c>
      <c r="BB40" s="12">
        <v>223.099182045087</v>
      </c>
      <c r="BC40" s="12">
        <v>25.754312</v>
      </c>
      <c r="BD40" s="12">
        <v>6776.533739</v>
      </c>
      <c r="BE40" s="12">
        <v>6766.76949429512</v>
      </c>
      <c r="BF40" s="12">
        <v>4905.29603624344</v>
      </c>
      <c r="BG40" s="12">
        <f t="shared" si="16"/>
        <v>4754.685726</v>
      </c>
      <c r="BH40" s="12">
        <f t="shared" si="17"/>
        <v>156.194319</v>
      </c>
      <c r="BI40" s="12">
        <f t="shared" si="18"/>
        <v>157.014178</v>
      </c>
      <c r="BJ40" s="12">
        <f t="shared" si="19"/>
        <v>216.5982934</v>
      </c>
    </row>
    <row r="41">
      <c r="AB41" s="12">
        <v>34.0</v>
      </c>
      <c r="AC41" s="12">
        <v>6.0</v>
      </c>
      <c r="AD41" s="14">
        <v>5.0</v>
      </c>
      <c r="AE41" s="16">
        <f t="shared" si="10"/>
        <v>1.04441E+15</v>
      </c>
      <c r="AF41" s="12">
        <v>279.026890249923</v>
      </c>
      <c r="AG41" s="42">
        <v>1.0170042514801E-6</v>
      </c>
      <c r="AH41" s="12">
        <v>5.81408808752894</v>
      </c>
      <c r="AI41" s="12">
        <v>5.28032686281949</v>
      </c>
      <c r="AJ41" s="12">
        <v>264.572581445798</v>
      </c>
      <c r="AK41" s="12">
        <v>882.79827</v>
      </c>
      <c r="AL41" s="12">
        <v>25002.682053</v>
      </c>
      <c r="AM41" s="12">
        <v>24652.8973453045</v>
      </c>
      <c r="AN41" s="12">
        <v>17956.6062140465</v>
      </c>
      <c r="AO41" s="12">
        <f t="shared" si="11"/>
        <v>3870.31115</v>
      </c>
      <c r="AP41" s="12">
        <f t="shared" si="12"/>
        <v>40.34751169</v>
      </c>
      <c r="AQ41" s="12">
        <f t="shared" si="13"/>
        <v>42.36478599</v>
      </c>
      <c r="AR41" s="12">
        <f t="shared" si="14"/>
        <v>58.163258</v>
      </c>
      <c r="AT41" s="12">
        <v>34.0</v>
      </c>
      <c r="AU41" s="12">
        <v>1.0</v>
      </c>
      <c r="AV41" s="12">
        <v>1.0</v>
      </c>
      <c r="AW41" s="16">
        <f t="shared" si="15"/>
        <v>1.06248E+15</v>
      </c>
      <c r="AX41" s="12">
        <v>232.504897504114</v>
      </c>
      <c r="AY41" s="42">
        <v>1.1855736374855E-6</v>
      </c>
      <c r="AZ41" s="12">
        <v>5.45995463710278</v>
      </c>
      <c r="BA41" s="12">
        <v>0.472018673084676</v>
      </c>
      <c r="BB41" s="12">
        <v>223.230788344517</v>
      </c>
      <c r="BC41" s="12">
        <v>25.780641</v>
      </c>
      <c r="BD41" s="12">
        <v>6794.990733</v>
      </c>
      <c r="BE41" s="12">
        <v>6786.15551328659</v>
      </c>
      <c r="BF41" s="12">
        <v>4909.88934540749</v>
      </c>
      <c r="BG41" s="12">
        <f t="shared" si="16"/>
        <v>4749.510139</v>
      </c>
      <c r="BH41" s="12">
        <f t="shared" si="17"/>
        <v>155.7710546</v>
      </c>
      <c r="BI41" s="12">
        <f t="shared" si="18"/>
        <v>156.5656354</v>
      </c>
      <c r="BJ41" s="12">
        <f t="shared" si="19"/>
        <v>216.3956609</v>
      </c>
    </row>
    <row r="42">
      <c r="AB42" s="12">
        <v>34.0</v>
      </c>
      <c r="AC42" s="12">
        <v>6.0</v>
      </c>
      <c r="AD42" s="14">
        <v>5.0</v>
      </c>
      <c r="AE42" s="16">
        <f t="shared" si="10"/>
        <v>1.04441E+15</v>
      </c>
      <c r="AF42" s="12">
        <v>289.67340853624</v>
      </c>
      <c r="AG42" s="42">
        <v>1.14273279905319E-6</v>
      </c>
      <c r="AH42" s="12">
        <v>6.00399563275278</v>
      </c>
      <c r="AI42" s="12">
        <v>5.28247804101557</v>
      </c>
      <c r="AJ42" s="12">
        <v>275.022923360579</v>
      </c>
      <c r="AK42" s="12">
        <v>900.9266</v>
      </c>
      <c r="AL42" s="12">
        <v>25304.65103</v>
      </c>
      <c r="AM42" s="12">
        <v>24947.697314024</v>
      </c>
      <c r="AN42" s="12">
        <v>18254.6989412308</v>
      </c>
      <c r="AO42" s="12">
        <f t="shared" si="11"/>
        <v>3725.988564</v>
      </c>
      <c r="AP42" s="12">
        <f t="shared" si="12"/>
        <v>39.85467272</v>
      </c>
      <c r="AQ42" s="12">
        <f t="shared" si="13"/>
        <v>41.86417315</v>
      </c>
      <c r="AR42" s="12">
        <f t="shared" si="14"/>
        <v>57.21347273</v>
      </c>
      <c r="AT42" s="12">
        <v>34.0</v>
      </c>
      <c r="AU42" s="12">
        <v>1.0</v>
      </c>
      <c r="AV42" s="12">
        <v>1.0</v>
      </c>
      <c r="AW42" s="16">
        <f t="shared" si="15"/>
        <v>1.06248E+15</v>
      </c>
      <c r="AX42" s="12">
        <v>248.519576119259</v>
      </c>
      <c r="AY42" s="42">
        <v>1.08499079942703E-6</v>
      </c>
      <c r="AZ42" s="12">
        <v>6.47662014048547</v>
      </c>
      <c r="BA42" s="12">
        <v>0.364505035802722</v>
      </c>
      <c r="BB42" s="12">
        <v>238.329854398966</v>
      </c>
      <c r="BC42" s="12">
        <v>23.576118</v>
      </c>
      <c r="BD42" s="12">
        <v>6776.580654</v>
      </c>
      <c r="BE42" s="12">
        <v>6766.99032139778</v>
      </c>
      <c r="BF42" s="12">
        <v>4907.34860491753</v>
      </c>
      <c r="BG42" s="12">
        <f t="shared" si="16"/>
        <v>4451.210127</v>
      </c>
      <c r="BH42" s="12">
        <f t="shared" si="17"/>
        <v>156.2432729</v>
      </c>
      <c r="BI42" s="12">
        <f t="shared" si="18"/>
        <v>157.0090542</v>
      </c>
      <c r="BJ42" s="12">
        <f t="shared" si="19"/>
        <v>216.5076981</v>
      </c>
    </row>
    <row r="43">
      <c r="AB43" s="20">
        <v>55.0</v>
      </c>
      <c r="AC43" s="20">
        <v>6.0</v>
      </c>
      <c r="AD43" s="17">
        <v>5.0</v>
      </c>
      <c r="AE43" s="28">
        <f t="shared" si="10"/>
        <v>1.68949E+15</v>
      </c>
      <c r="AF43" s="20">
        <v>351.20075832773</v>
      </c>
      <c r="AG43" s="29">
        <v>1.08592212200165E-6</v>
      </c>
      <c r="AH43" s="20">
        <v>9.7768626511097</v>
      </c>
      <c r="AI43" s="20">
        <v>8.29968597646803</v>
      </c>
      <c r="AJ43" s="20">
        <v>327.498698476702</v>
      </c>
      <c r="AK43" s="20">
        <v>1411.961998</v>
      </c>
      <c r="AL43" s="20">
        <v>28236.243759</v>
      </c>
      <c r="AM43" s="20">
        <v>27741.127784729</v>
      </c>
      <c r="AN43" s="20">
        <v>17625.5436117649</v>
      </c>
      <c r="AO43" s="20">
        <f t="shared" si="11"/>
        <v>5031.276141</v>
      </c>
      <c r="AP43" s="20">
        <f t="shared" si="12"/>
        <v>56.98470976</v>
      </c>
      <c r="AQ43" s="20">
        <f t="shared" si="13"/>
        <v>60.90215269</v>
      </c>
      <c r="AR43" s="20">
        <f t="shared" si="14"/>
        <v>95.85488182</v>
      </c>
      <c r="AT43" s="20">
        <v>55.0</v>
      </c>
      <c r="AU43" s="20">
        <v>1.0</v>
      </c>
      <c r="AV43" s="20">
        <v>1.0</v>
      </c>
      <c r="AW43" s="28">
        <f t="shared" si="15"/>
        <v>1.71872E+15</v>
      </c>
      <c r="AX43" s="20">
        <v>243.620311483741</v>
      </c>
      <c r="AY43" s="29">
        <v>1.08592212200165E-6</v>
      </c>
      <c r="AZ43" s="20">
        <v>9.58392446301878</v>
      </c>
      <c r="BA43" s="20">
        <v>0.472483042627573</v>
      </c>
      <c r="BB43" s="20">
        <v>228.06929592602</v>
      </c>
      <c r="BC43" s="20">
        <v>39.65512</v>
      </c>
      <c r="BD43" s="20">
        <v>11021.084909</v>
      </c>
      <c r="BE43" s="20">
        <v>11006.310738802</v>
      </c>
      <c r="BF43" s="20">
        <v>7976.08017396927</v>
      </c>
      <c r="BG43" s="20">
        <f t="shared" si="16"/>
        <v>7520.356378</v>
      </c>
      <c r="BH43" s="20">
        <f t="shared" si="17"/>
        <v>155.3888456</v>
      </c>
      <c r="BI43" s="20">
        <f t="shared" si="18"/>
        <v>156.157287</v>
      </c>
      <c r="BJ43" s="20">
        <f t="shared" si="19"/>
        <v>215.4837448</v>
      </c>
    </row>
    <row r="44">
      <c r="AB44" s="20">
        <v>55.0</v>
      </c>
      <c r="AC44" s="20">
        <v>6.0</v>
      </c>
      <c r="AD44" s="17">
        <v>5.0</v>
      </c>
      <c r="AE44" s="28">
        <f t="shared" si="10"/>
        <v>1.68949E+15</v>
      </c>
      <c r="AF44" s="20">
        <v>345.000062869862</v>
      </c>
      <c r="AG44" s="29">
        <v>1.25914812088013E-6</v>
      </c>
      <c r="AH44" s="20">
        <v>7.70550816878676</v>
      </c>
      <c r="AI44" s="20">
        <v>8.49744289834052</v>
      </c>
      <c r="AJ44" s="20">
        <v>323.427734022029</v>
      </c>
      <c r="AK44" s="20">
        <v>1360.653257</v>
      </c>
      <c r="AL44" s="20">
        <v>27038.292053</v>
      </c>
      <c r="AM44" s="20">
        <v>26615.9998679161</v>
      </c>
      <c r="AN44" s="20">
        <v>16554.0747814178</v>
      </c>
      <c r="AO44" s="20">
        <f t="shared" si="11"/>
        <v>5089.985688</v>
      </c>
      <c r="AP44" s="20">
        <f t="shared" si="12"/>
        <v>59.49144877</v>
      </c>
      <c r="AQ44" s="20">
        <f t="shared" si="13"/>
        <v>63.47664594</v>
      </c>
      <c r="AR44" s="20">
        <f t="shared" si="14"/>
        <v>102.0591258</v>
      </c>
      <c r="AT44" s="20">
        <v>55.0</v>
      </c>
      <c r="AU44" s="20">
        <v>1.0</v>
      </c>
      <c r="AV44" s="20">
        <v>1.0</v>
      </c>
      <c r="AW44" s="28">
        <f t="shared" si="15"/>
        <v>1.71872E+15</v>
      </c>
      <c r="AX44" s="20">
        <v>241.076226254925</v>
      </c>
      <c r="AY44" s="29">
        <v>1.21258199214935E-6</v>
      </c>
      <c r="AZ44" s="20">
        <v>7.54814020544291</v>
      </c>
      <c r="BA44" s="20">
        <v>0.459839492104948</v>
      </c>
      <c r="BB44" s="20">
        <v>227.629158667289</v>
      </c>
      <c r="BC44" s="20">
        <v>36.47423</v>
      </c>
      <c r="BD44" s="20">
        <v>11002.725102</v>
      </c>
      <c r="BE44" s="20">
        <v>10986.3730101585</v>
      </c>
      <c r="BF44" s="20">
        <v>7951.81615757942</v>
      </c>
      <c r="BG44" s="20">
        <f t="shared" si="16"/>
        <v>7535.285081</v>
      </c>
      <c r="BH44" s="20">
        <f t="shared" si="17"/>
        <v>155.6920546</v>
      </c>
      <c r="BI44" s="20">
        <f t="shared" si="18"/>
        <v>156.4406764</v>
      </c>
      <c r="BJ44" s="20">
        <f t="shared" si="19"/>
        <v>216.1412677</v>
      </c>
    </row>
    <row r="45">
      <c r="AB45" s="20">
        <v>55.0</v>
      </c>
      <c r="AC45" s="20">
        <v>6.0</v>
      </c>
      <c r="AD45" s="17">
        <v>5.0</v>
      </c>
      <c r="AE45" s="28">
        <f t="shared" si="10"/>
        <v>1.68949E+15</v>
      </c>
      <c r="AF45" s="20">
        <v>348.714847674593</v>
      </c>
      <c r="AG45" s="29">
        <v>1.13341957330704E-6</v>
      </c>
      <c r="AH45" s="20">
        <v>9.66037832014263</v>
      </c>
      <c r="AI45" s="20">
        <v>8.50300821848214</v>
      </c>
      <c r="AJ45" s="20">
        <v>325.177506151609</v>
      </c>
      <c r="AK45" s="20">
        <v>1398.352735</v>
      </c>
      <c r="AL45" s="20">
        <v>28771.293999</v>
      </c>
      <c r="AM45" s="20">
        <v>28321.3830993175</v>
      </c>
      <c r="AN45" s="20">
        <v>18196.4979860783</v>
      </c>
      <c r="AO45" s="20">
        <f t="shared" si="11"/>
        <v>5063.209649</v>
      </c>
      <c r="AP45" s="20">
        <f t="shared" si="12"/>
        <v>55.99980719</v>
      </c>
      <c r="AQ45" s="20">
        <f t="shared" si="13"/>
        <v>59.65437472</v>
      </c>
      <c r="AR45" s="20">
        <f t="shared" si="14"/>
        <v>92.84722815</v>
      </c>
      <c r="AT45" s="20">
        <v>55.0</v>
      </c>
      <c r="AU45" s="20">
        <v>1.0</v>
      </c>
      <c r="AV45" s="20">
        <v>1.0</v>
      </c>
      <c r="AW45" s="28">
        <f t="shared" si="15"/>
        <v>1.71872E+15</v>
      </c>
      <c r="AX45" s="20">
        <v>241.022755598649</v>
      </c>
      <c r="AY45" s="29">
        <v>1.05053186416626E-6</v>
      </c>
      <c r="AZ45" s="20">
        <v>7.50149253290147</v>
      </c>
      <c r="BA45" s="20">
        <v>0.462560158222914</v>
      </c>
      <c r="BB45" s="20">
        <v>227.638987255283</v>
      </c>
      <c r="BC45" s="20">
        <v>38.353877</v>
      </c>
      <c r="BD45" s="20">
        <v>11035.938921</v>
      </c>
      <c r="BE45" s="20">
        <v>11019.4466536045</v>
      </c>
      <c r="BF45" s="20">
        <v>7988.79126548767</v>
      </c>
      <c r="BG45" s="20">
        <f t="shared" si="16"/>
        <v>7534.870519</v>
      </c>
      <c r="BH45" s="20">
        <f t="shared" si="17"/>
        <v>155.1986801</v>
      </c>
      <c r="BI45" s="20">
        <f t="shared" si="18"/>
        <v>155.9711371</v>
      </c>
      <c r="BJ45" s="20">
        <f t="shared" si="19"/>
        <v>215.1408853</v>
      </c>
    </row>
    <row r="46">
      <c r="AB46" s="20">
        <v>55.0</v>
      </c>
      <c r="AC46" s="20">
        <v>6.0</v>
      </c>
      <c r="AD46" s="17">
        <v>5.0</v>
      </c>
      <c r="AE46" s="28">
        <f t="shared" si="10"/>
        <v>1.68949E+15</v>
      </c>
      <c r="AF46" s="20">
        <v>349.943514188752</v>
      </c>
      <c r="AG46" s="29">
        <v>1.13528221845627E-6</v>
      </c>
      <c r="AH46" s="20">
        <v>7.7441861173138</v>
      </c>
      <c r="AI46" s="20">
        <v>8.39274144731462</v>
      </c>
      <c r="AJ46" s="20">
        <v>328.390511891805</v>
      </c>
      <c r="AK46" s="20">
        <v>1353.337045</v>
      </c>
      <c r="AL46" s="20">
        <v>27619.322167</v>
      </c>
      <c r="AM46" s="20">
        <v>27182.9381842613</v>
      </c>
      <c r="AN46" s="20">
        <v>17067.0952315331</v>
      </c>
      <c r="AO46" s="20">
        <f t="shared" si="11"/>
        <v>5016.562977</v>
      </c>
      <c r="AP46" s="20">
        <f t="shared" si="12"/>
        <v>58.31340464</v>
      </c>
      <c r="AQ46" s="20">
        <f t="shared" si="13"/>
        <v>62.15275143</v>
      </c>
      <c r="AR46" s="20">
        <f t="shared" si="14"/>
        <v>98.99132671</v>
      </c>
      <c r="AT46" s="20">
        <v>55.0</v>
      </c>
      <c r="AU46" s="20">
        <v>1.0</v>
      </c>
      <c r="AV46" s="20">
        <v>1.0</v>
      </c>
      <c r="AW46" s="28">
        <f t="shared" si="15"/>
        <v>1.71872E+15</v>
      </c>
      <c r="AX46" s="20">
        <v>262.524502620101</v>
      </c>
      <c r="AY46" s="29">
        <v>1.2516975402832E-6</v>
      </c>
      <c r="AZ46" s="20">
        <v>13.43976198975</v>
      </c>
      <c r="BA46" s="20">
        <v>0.461997707374394</v>
      </c>
      <c r="BB46" s="20">
        <v>243.173467681743</v>
      </c>
      <c r="BC46" s="20">
        <v>38.73637</v>
      </c>
      <c r="BD46" s="20">
        <v>11029.24991</v>
      </c>
      <c r="BE46" s="20">
        <v>11012.1516904831</v>
      </c>
      <c r="BF46" s="20">
        <v>7983.86211705208</v>
      </c>
      <c r="BG46" s="20">
        <f t="shared" si="16"/>
        <v>7054.455813</v>
      </c>
      <c r="BH46" s="20">
        <f t="shared" si="17"/>
        <v>155.287112</v>
      </c>
      <c r="BI46" s="20">
        <f t="shared" si="18"/>
        <v>156.0744597</v>
      </c>
      <c r="BJ46" s="20">
        <f t="shared" si="19"/>
        <v>215.2737109</v>
      </c>
    </row>
    <row r="47">
      <c r="AB47" s="20">
        <v>55.0</v>
      </c>
      <c r="AC47" s="20">
        <v>6.0</v>
      </c>
      <c r="AD47" s="17">
        <v>5.0</v>
      </c>
      <c r="AE47" s="28">
        <f t="shared" si="10"/>
        <v>1.68949E+15</v>
      </c>
      <c r="AF47" s="20">
        <v>349.355177530088</v>
      </c>
      <c r="AG47" s="29">
        <v>1.25356018543243E-6</v>
      </c>
      <c r="AH47" s="20">
        <v>7.73210255149752</v>
      </c>
      <c r="AI47" s="20">
        <v>8.39409832190722</v>
      </c>
      <c r="AJ47" s="20">
        <v>327.882909488864</v>
      </c>
      <c r="AK47" s="20">
        <v>1368.811537</v>
      </c>
      <c r="AL47" s="20">
        <v>27322.194938</v>
      </c>
      <c r="AM47" s="20">
        <v>26878.692302227</v>
      </c>
      <c r="AN47" s="20">
        <v>16781.0515275002</v>
      </c>
      <c r="AO47" s="20">
        <f t="shared" si="11"/>
        <v>5024.115122</v>
      </c>
      <c r="AP47" s="20">
        <f t="shared" si="12"/>
        <v>58.88585336</v>
      </c>
      <c r="AQ47" s="20">
        <f t="shared" si="13"/>
        <v>62.85627221</v>
      </c>
      <c r="AR47" s="20">
        <f t="shared" si="14"/>
        <v>100.6786969</v>
      </c>
      <c r="AT47" s="20">
        <v>55.0</v>
      </c>
      <c r="AU47" s="20">
        <v>1.0</v>
      </c>
      <c r="AV47" s="20">
        <v>1.0</v>
      </c>
      <c r="AW47" s="28">
        <f t="shared" si="15"/>
        <v>1.71872E+15</v>
      </c>
      <c r="AX47" s="20">
        <v>256.418231590651</v>
      </c>
      <c r="AY47" s="29">
        <v>1.12224370241165E-6</v>
      </c>
      <c r="AZ47" s="20">
        <v>7.53803979605436</v>
      </c>
      <c r="BA47" s="20">
        <v>0.564237268641591</v>
      </c>
      <c r="BB47" s="20">
        <v>242.873273096047</v>
      </c>
      <c r="BC47" s="20">
        <v>37.682134</v>
      </c>
      <c r="BD47" s="20">
        <v>11054.43562</v>
      </c>
      <c r="BE47" s="20">
        <v>11039.0182571411</v>
      </c>
      <c r="BF47" s="20">
        <v>8007.59628653526</v>
      </c>
      <c r="BG47" s="20">
        <f t="shared" si="16"/>
        <v>7060.192254</v>
      </c>
      <c r="BH47" s="20">
        <f t="shared" si="17"/>
        <v>154.9492769</v>
      </c>
      <c r="BI47" s="20">
        <f t="shared" si="18"/>
        <v>155.6946084</v>
      </c>
      <c r="BJ47" s="20">
        <f t="shared" si="19"/>
        <v>214.6356489</v>
      </c>
    </row>
    <row r="48">
      <c r="AB48" s="12">
        <v>89.0</v>
      </c>
      <c r="AC48" s="12">
        <v>6.0</v>
      </c>
      <c r="AD48" s="14">
        <v>5.0</v>
      </c>
      <c r="AE48" s="16">
        <f t="shared" si="10"/>
        <v>2.73391E+15</v>
      </c>
      <c r="AF48" s="12">
        <v>477.293291209266</v>
      </c>
      <c r="AG48" s="42">
        <v>9.71369445323944E-7</v>
      </c>
      <c r="AH48" s="12">
        <v>12.9206314599141</v>
      </c>
      <c r="AI48" s="12">
        <v>13.5505780335516</v>
      </c>
      <c r="AJ48" s="12">
        <v>442.063867836259</v>
      </c>
      <c r="AK48" s="12">
        <v>2222.653485</v>
      </c>
      <c r="AL48" s="12">
        <v>38517.8459709999</v>
      </c>
      <c r="AM48" s="12">
        <v>37848.4473583698</v>
      </c>
      <c r="AN48" s="12">
        <v>22157.5148842335</v>
      </c>
      <c r="AO48" s="12">
        <f t="shared" si="11"/>
        <v>6000.48823</v>
      </c>
      <c r="AP48" s="12">
        <f t="shared" si="12"/>
        <v>67.10543946</v>
      </c>
      <c r="AQ48" s="12">
        <f t="shared" si="13"/>
        <v>72.23305871</v>
      </c>
      <c r="AR48" s="12">
        <f t="shared" si="14"/>
        <v>123.3851871</v>
      </c>
      <c r="AT48" s="12">
        <v>89.0</v>
      </c>
      <c r="AU48" s="12">
        <v>1.0</v>
      </c>
      <c r="AV48" s="12">
        <v>1.0</v>
      </c>
      <c r="AW48" s="16">
        <f t="shared" si="15"/>
        <v>2.78119E+15</v>
      </c>
      <c r="AX48" s="12">
        <v>274.88164563477</v>
      </c>
      <c r="AY48" s="42">
        <v>1.03376805782318E-6</v>
      </c>
      <c r="AZ48" s="12">
        <v>16.1448296736926</v>
      </c>
      <c r="BA48" s="12">
        <v>0.772354205138981</v>
      </c>
      <c r="BB48" s="12">
        <v>248.83892854955</v>
      </c>
      <c r="BC48" s="12">
        <v>70.400831</v>
      </c>
      <c r="BD48" s="12">
        <v>18279.286643</v>
      </c>
      <c r="BE48" s="12">
        <v>18176.702958107</v>
      </c>
      <c r="BF48" s="12">
        <v>13102.122849226</v>
      </c>
      <c r="BG48" s="12">
        <f t="shared" si="16"/>
        <v>11142.10201</v>
      </c>
      <c r="BH48" s="12">
        <f t="shared" si="17"/>
        <v>151.5663075</v>
      </c>
      <c r="BI48" s="12">
        <f t="shared" si="18"/>
        <v>153.0087377</v>
      </c>
      <c r="BJ48" s="12">
        <f t="shared" si="19"/>
        <v>212.2705158</v>
      </c>
    </row>
    <row r="49">
      <c r="AB49" s="12">
        <v>89.0</v>
      </c>
      <c r="AC49" s="12">
        <v>6.0</v>
      </c>
      <c r="AD49" s="14">
        <v>5.0</v>
      </c>
      <c r="AE49" s="16">
        <f t="shared" si="10"/>
        <v>2.73391E+15</v>
      </c>
      <c r="AF49" s="12">
        <v>478.861120096408</v>
      </c>
      <c r="AG49" s="42">
        <v>1.17998570203781E-6</v>
      </c>
      <c r="AH49" s="12">
        <v>13.5599730974063</v>
      </c>
      <c r="AI49" s="12">
        <v>13.7433553896844</v>
      </c>
      <c r="AJ49" s="12">
        <v>442.757671141997</v>
      </c>
      <c r="AK49" s="12">
        <v>2145.30531</v>
      </c>
      <c r="AL49" s="12">
        <v>37181.087763</v>
      </c>
      <c r="AM49" s="12">
        <v>36542.6606047153</v>
      </c>
      <c r="AN49" s="12">
        <v>20917.9265854359</v>
      </c>
      <c r="AO49" s="12">
        <f t="shared" si="11"/>
        <v>5988.83455</v>
      </c>
      <c r="AP49" s="12">
        <f t="shared" si="12"/>
        <v>69.51843041</v>
      </c>
      <c r="AQ49" s="12">
        <f t="shared" si="13"/>
        <v>74.81417813</v>
      </c>
      <c r="AR49" s="12">
        <f t="shared" si="14"/>
        <v>130.6969459</v>
      </c>
      <c r="AT49" s="12">
        <v>89.0</v>
      </c>
      <c r="AU49" s="12">
        <v>1.0</v>
      </c>
      <c r="AV49" s="12">
        <v>1.0</v>
      </c>
      <c r="AW49" s="16">
        <f t="shared" si="15"/>
        <v>2.78119E+15</v>
      </c>
      <c r="AX49" s="12">
        <v>260.086728202179</v>
      </c>
      <c r="AY49" s="42">
        <v>1.21630728244782E-6</v>
      </c>
      <c r="AZ49" s="12">
        <v>15.3973578931764</v>
      </c>
      <c r="BA49" s="12">
        <v>1.17334321327508</v>
      </c>
      <c r="BB49" s="12">
        <v>234.719796482474</v>
      </c>
      <c r="BC49" s="12">
        <v>65.105329</v>
      </c>
      <c r="BD49" s="12">
        <v>18033.591582</v>
      </c>
      <c r="BE49" s="12">
        <v>18005.5613315105</v>
      </c>
      <c r="BF49" s="12">
        <v>13056.1810195446</v>
      </c>
      <c r="BG49" s="12">
        <f t="shared" si="16"/>
        <v>11790.06044</v>
      </c>
      <c r="BH49" s="12">
        <f t="shared" si="17"/>
        <v>153.668211</v>
      </c>
      <c r="BI49" s="12">
        <f t="shared" si="18"/>
        <v>154.4630753</v>
      </c>
      <c r="BJ49" s="12">
        <f t="shared" si="19"/>
        <v>213.017449</v>
      </c>
    </row>
    <row r="50">
      <c r="AB50" s="12">
        <v>89.0</v>
      </c>
      <c r="AC50" s="12">
        <v>6.0</v>
      </c>
      <c r="AD50" s="14">
        <v>5.0</v>
      </c>
      <c r="AE50" s="16">
        <f t="shared" si="10"/>
        <v>2.73391E+15</v>
      </c>
      <c r="AF50" s="12">
        <v>479.958807164803</v>
      </c>
      <c r="AG50" s="42">
        <v>9.86270606517792E-7</v>
      </c>
      <c r="AH50" s="12">
        <v>12.4035511976108</v>
      </c>
      <c r="AI50" s="12">
        <v>13.9448245931417</v>
      </c>
      <c r="AJ50" s="12">
        <v>444.642165452242</v>
      </c>
      <c r="AK50" s="12">
        <v>2124.493611</v>
      </c>
      <c r="AL50" s="12">
        <v>37978.1088820001</v>
      </c>
      <c r="AM50" s="12">
        <v>37340.4784376621</v>
      </c>
      <c r="AN50" s="12">
        <v>21725.374679327</v>
      </c>
      <c r="AO50" s="12">
        <f t="shared" si="11"/>
        <v>5961.593284</v>
      </c>
      <c r="AP50" s="12">
        <f t="shared" si="12"/>
        <v>68.17286036</v>
      </c>
      <c r="AQ50" s="12">
        <f t="shared" si="13"/>
        <v>73.21569606</v>
      </c>
      <c r="AR50" s="12">
        <f t="shared" si="14"/>
        <v>125.8394463</v>
      </c>
      <c r="AT50" s="12">
        <v>89.0</v>
      </c>
      <c r="AU50" s="12">
        <v>1.0</v>
      </c>
      <c r="AV50" s="12">
        <v>1.0</v>
      </c>
      <c r="AW50" s="16">
        <f t="shared" si="15"/>
        <v>2.78119E+15</v>
      </c>
      <c r="AX50" s="12">
        <v>256.313992706127</v>
      </c>
      <c r="AY50" s="42">
        <v>1.12317502498627E-6</v>
      </c>
      <c r="AZ50" s="12">
        <v>14.1915184408426</v>
      </c>
      <c r="BA50" s="12">
        <v>0.764488552697003</v>
      </c>
      <c r="BB50" s="12">
        <v>232.745644101873</v>
      </c>
      <c r="BC50" s="12">
        <v>65.365657</v>
      </c>
      <c r="BD50" s="12">
        <v>18044.236982</v>
      </c>
      <c r="BE50" s="12">
        <v>18017.3961079121</v>
      </c>
      <c r="BF50" s="12">
        <v>13066.4427955151</v>
      </c>
      <c r="BG50" s="12">
        <f t="shared" si="16"/>
        <v>11910.37983</v>
      </c>
      <c r="BH50" s="12">
        <f t="shared" si="17"/>
        <v>153.5756709</v>
      </c>
      <c r="BI50" s="12">
        <f t="shared" si="18"/>
        <v>154.3616158</v>
      </c>
      <c r="BJ50" s="12">
        <f t="shared" si="19"/>
        <v>212.8501551</v>
      </c>
    </row>
    <row r="51">
      <c r="AB51" s="12">
        <v>89.0</v>
      </c>
      <c r="AC51" s="12">
        <v>6.0</v>
      </c>
      <c r="AD51" s="14">
        <v>5.0</v>
      </c>
      <c r="AE51" s="16">
        <f t="shared" si="10"/>
        <v>2.73391E+15</v>
      </c>
      <c r="AF51" s="12">
        <v>473.47627221141</v>
      </c>
      <c r="AG51" s="42">
        <v>1.10641121864319E-6</v>
      </c>
      <c r="AH51" s="12">
        <v>14.1245661284775</v>
      </c>
      <c r="AI51" s="12">
        <v>13.9293347327039</v>
      </c>
      <c r="AJ51" s="12">
        <v>436.449832159095</v>
      </c>
      <c r="AK51" s="12">
        <v>2135.566886</v>
      </c>
      <c r="AL51" s="12">
        <v>38332.5995009998</v>
      </c>
      <c r="AM51" s="12">
        <v>37686.5999295712</v>
      </c>
      <c r="AN51" s="12">
        <v>22067.0882587433</v>
      </c>
      <c r="AO51" s="12">
        <f t="shared" si="11"/>
        <v>6070.238859</v>
      </c>
      <c r="AP51" s="12">
        <f t="shared" si="12"/>
        <v>67.55702974</v>
      </c>
      <c r="AQ51" s="12">
        <f t="shared" si="13"/>
        <v>72.54326803</v>
      </c>
      <c r="AR51" s="12">
        <f t="shared" si="14"/>
        <v>123.8907956</v>
      </c>
      <c r="AT51" s="12">
        <v>89.0</v>
      </c>
      <c r="AU51" s="12">
        <v>1.0</v>
      </c>
      <c r="AV51" s="12">
        <v>1.0</v>
      </c>
      <c r="AW51" s="16">
        <f t="shared" si="15"/>
        <v>2.78119E+15</v>
      </c>
      <c r="AX51" s="12">
        <v>271.40618522279</v>
      </c>
      <c r="AY51" s="42">
        <v>1.05239450931549E-6</v>
      </c>
      <c r="AZ51" s="12">
        <v>13.8118777554482</v>
      </c>
      <c r="BA51" s="12">
        <v>0.86619409173727</v>
      </c>
      <c r="BB51" s="12">
        <v>248.084938276559</v>
      </c>
      <c r="BC51" s="12">
        <v>60.215105</v>
      </c>
      <c r="BD51" s="12">
        <v>18082.328207</v>
      </c>
      <c r="BE51" s="12">
        <v>18054.4460322857</v>
      </c>
      <c r="BF51" s="12">
        <v>13097.9518642426</v>
      </c>
      <c r="BG51" s="12">
        <f t="shared" si="16"/>
        <v>11171.64782</v>
      </c>
      <c r="BH51" s="12">
        <f t="shared" si="17"/>
        <v>153.2968298</v>
      </c>
      <c r="BI51" s="12">
        <f t="shared" si="18"/>
        <v>154.0448469</v>
      </c>
      <c r="BJ51" s="12">
        <f t="shared" si="19"/>
        <v>212.3381124</v>
      </c>
    </row>
    <row r="52">
      <c r="AB52" s="12">
        <v>89.0</v>
      </c>
      <c r="AC52" s="12">
        <v>6.0</v>
      </c>
      <c r="AD52" s="14">
        <v>5.0</v>
      </c>
      <c r="AE52" s="16">
        <f t="shared" si="10"/>
        <v>2.73391E+15</v>
      </c>
      <c r="AF52" s="12">
        <v>478.808627857827</v>
      </c>
      <c r="AG52" s="42">
        <v>1.16229057312012E-6</v>
      </c>
      <c r="AH52" s="12">
        <v>11.1170702753589</v>
      </c>
      <c r="AI52" s="12">
        <v>14.3346290774643</v>
      </c>
      <c r="AJ52" s="12">
        <v>444.401646229438</v>
      </c>
      <c r="AK52" s="12">
        <v>2132.301259</v>
      </c>
      <c r="AL52" s="12">
        <v>37397.453574</v>
      </c>
      <c r="AM52" s="12">
        <v>36764.6596081257</v>
      </c>
      <c r="AN52" s="12">
        <v>21181.3339252472</v>
      </c>
      <c r="AO52" s="12">
        <f t="shared" si="11"/>
        <v>5959.653219</v>
      </c>
      <c r="AP52" s="12">
        <f t="shared" si="12"/>
        <v>69.1607912</v>
      </c>
      <c r="AQ52" s="12">
        <f t="shared" si="13"/>
        <v>74.36242166</v>
      </c>
      <c r="AR52" s="12">
        <f t="shared" si="14"/>
        <v>129.0716217</v>
      </c>
      <c r="AT52" s="12">
        <v>89.0</v>
      </c>
      <c r="AU52" s="12">
        <v>1.0</v>
      </c>
      <c r="AV52" s="12">
        <v>1.0</v>
      </c>
      <c r="AW52" s="16">
        <f t="shared" si="15"/>
        <v>2.78119E+15</v>
      </c>
      <c r="AX52" s="12">
        <v>271.051797832362</v>
      </c>
      <c r="AY52" s="42">
        <v>1.14645808935165E-6</v>
      </c>
      <c r="AZ52" s="12">
        <v>12.7316708527505</v>
      </c>
      <c r="BA52" s="12">
        <v>1.0699841780588</v>
      </c>
      <c r="BB52" s="12">
        <v>248.358725133352</v>
      </c>
      <c r="BC52" s="12">
        <v>66.297458</v>
      </c>
      <c r="BD52" s="12">
        <v>18101.076088</v>
      </c>
      <c r="BE52" s="12">
        <v>18073.8513309956</v>
      </c>
      <c r="BF52" s="12">
        <v>13112.7720561028</v>
      </c>
      <c r="BG52" s="12">
        <f t="shared" si="16"/>
        <v>11150.25765</v>
      </c>
      <c r="BH52" s="12">
        <f t="shared" si="17"/>
        <v>153.0873116</v>
      </c>
      <c r="BI52" s="12">
        <f t="shared" si="18"/>
        <v>153.879454</v>
      </c>
      <c r="BJ52" s="12">
        <f t="shared" si="19"/>
        <v>212.0981256</v>
      </c>
    </row>
    <row r="53">
      <c r="AW53" s="33"/>
    </row>
    <row r="54">
      <c r="AW54" s="33"/>
    </row>
    <row r="55">
      <c r="AW55" s="33"/>
    </row>
    <row r="56">
      <c r="AW56" s="33"/>
    </row>
    <row r="57">
      <c r="AW57" s="33"/>
    </row>
    <row r="58">
      <c r="AW58" s="33"/>
    </row>
    <row r="59">
      <c r="AW59" s="33"/>
    </row>
    <row r="60">
      <c r="AW60" s="33"/>
    </row>
    <row r="61">
      <c r="AW61" s="33"/>
    </row>
    <row r="62">
      <c r="AW62" s="33"/>
    </row>
    <row r="63">
      <c r="AW63" s="33"/>
    </row>
    <row r="64">
      <c r="AW64" s="33"/>
    </row>
    <row r="65">
      <c r="AW65" s="33"/>
    </row>
    <row r="66">
      <c r="AW66" s="33"/>
    </row>
    <row r="67">
      <c r="AW67" s="33"/>
    </row>
    <row r="68"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W68" s="33"/>
    </row>
    <row r="69"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W69" s="33"/>
    </row>
    <row r="70">
      <c r="AB70" s="9"/>
      <c r="AC70" s="9"/>
      <c r="AD70" s="9"/>
      <c r="AE70" s="33"/>
      <c r="AF70" s="9"/>
      <c r="AG70" s="34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W70" s="33"/>
    </row>
    <row r="71">
      <c r="AB71" s="9"/>
      <c r="AC71" s="9"/>
      <c r="AD71" s="9"/>
      <c r="AE71" s="33"/>
      <c r="AF71" s="9"/>
      <c r="AG71" s="34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W71" s="33"/>
    </row>
    <row r="72">
      <c r="AB72" s="9"/>
      <c r="AC72" s="9"/>
      <c r="AD72" s="9"/>
      <c r="AE72" s="33"/>
      <c r="AF72" s="9"/>
      <c r="AG72" s="34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W72" s="33"/>
    </row>
    <row r="73">
      <c r="AB73" s="9"/>
      <c r="AC73" s="9"/>
      <c r="AD73" s="9"/>
      <c r="AE73" s="33"/>
      <c r="AF73" s="9"/>
      <c r="AG73" s="34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W73" s="33"/>
    </row>
    <row r="74">
      <c r="AB74" s="9"/>
      <c r="AC74" s="9"/>
      <c r="AD74" s="9"/>
      <c r="AE74" s="33"/>
      <c r="AF74" s="9"/>
      <c r="AG74" s="34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W74" s="33"/>
    </row>
    <row r="75">
      <c r="AB75" s="9"/>
      <c r="AC75" s="9"/>
      <c r="AD75" s="9"/>
      <c r="AE75" s="33"/>
      <c r="AF75" s="9"/>
      <c r="AG75" s="34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W75" s="33"/>
    </row>
    <row r="76">
      <c r="A76" s="9"/>
      <c r="B76" s="9"/>
      <c r="C76" s="68"/>
      <c r="D76" s="68"/>
      <c r="E76" s="68"/>
      <c r="F76" s="34"/>
      <c r="G76" s="34"/>
      <c r="H76" s="34"/>
      <c r="AB76" s="9"/>
      <c r="AC76" s="9"/>
      <c r="AD76" s="9"/>
      <c r="AE76" s="33"/>
      <c r="AF76" s="9"/>
      <c r="AG76" s="34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W76" s="33"/>
    </row>
    <row r="77">
      <c r="A77" s="9"/>
      <c r="B77" s="9"/>
      <c r="C77" s="68"/>
      <c r="D77" s="68"/>
      <c r="E77" s="68"/>
      <c r="F77" s="34"/>
      <c r="G77" s="34"/>
      <c r="H77" s="34"/>
      <c r="AB77" s="9"/>
      <c r="AC77" s="9"/>
      <c r="AD77" s="9"/>
      <c r="AE77" s="33"/>
      <c r="AF77" s="9"/>
      <c r="AG77" s="34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W77" s="33"/>
    </row>
    <row r="78">
      <c r="A78" s="9"/>
      <c r="B78" s="9"/>
      <c r="C78" s="68"/>
      <c r="D78" s="68"/>
      <c r="E78" s="68"/>
      <c r="F78" s="34"/>
      <c r="G78" s="34"/>
      <c r="H78" s="34"/>
      <c r="AB78" s="9"/>
      <c r="AC78" s="9"/>
      <c r="AD78" s="9"/>
      <c r="AE78" s="33"/>
      <c r="AF78" s="9"/>
      <c r="AG78" s="34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W78" s="33"/>
    </row>
    <row r="79">
      <c r="A79" s="9"/>
      <c r="B79" s="9"/>
      <c r="C79" s="68"/>
      <c r="D79" s="68"/>
      <c r="E79" s="68"/>
      <c r="F79" s="34"/>
      <c r="G79" s="34"/>
      <c r="H79" s="34"/>
      <c r="AB79" s="9"/>
      <c r="AC79" s="9"/>
      <c r="AD79" s="9"/>
      <c r="AE79" s="33"/>
      <c r="AF79" s="9"/>
      <c r="AG79" s="34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W79" s="33"/>
    </row>
    <row r="80">
      <c r="A80" s="9"/>
      <c r="B80" s="9"/>
      <c r="C80" s="68"/>
      <c r="D80" s="68"/>
      <c r="E80" s="68"/>
      <c r="F80" s="34"/>
      <c r="G80" s="34"/>
      <c r="H80" s="34"/>
      <c r="AB80" s="9"/>
      <c r="AC80" s="9"/>
      <c r="AD80" s="9"/>
      <c r="AE80" s="33"/>
      <c r="AF80" s="9"/>
      <c r="AG80" s="34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W80" s="33"/>
    </row>
    <row r="81">
      <c r="A81" s="9"/>
      <c r="B81" s="9"/>
      <c r="C81" s="68"/>
      <c r="D81" s="68"/>
      <c r="E81" s="68"/>
      <c r="F81" s="34"/>
      <c r="G81" s="34"/>
      <c r="H81" s="34"/>
      <c r="AB81" s="9"/>
      <c r="AC81" s="9"/>
      <c r="AD81" s="9"/>
      <c r="AE81" s="33"/>
      <c r="AF81" s="9"/>
      <c r="AG81" s="34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W81" s="33"/>
    </row>
    <row r="82">
      <c r="A82" s="9"/>
      <c r="B82" s="9"/>
      <c r="C82" s="68"/>
      <c r="D82" s="68"/>
      <c r="E82" s="68"/>
      <c r="F82" s="34"/>
      <c r="G82" s="34"/>
      <c r="H82" s="34"/>
      <c r="AB82" s="9"/>
      <c r="AC82" s="9"/>
      <c r="AD82" s="9"/>
      <c r="AE82" s="33"/>
      <c r="AF82" s="9"/>
      <c r="AG82" s="34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W82" s="33"/>
    </row>
    <row r="83">
      <c r="A83" s="9"/>
      <c r="B83" s="9"/>
      <c r="C83" s="68"/>
      <c r="D83" s="68"/>
      <c r="E83" s="68"/>
      <c r="F83" s="34"/>
      <c r="G83" s="34"/>
      <c r="H83" s="34"/>
      <c r="AB83" s="9"/>
      <c r="AC83" s="9"/>
      <c r="AD83" s="9"/>
      <c r="AE83" s="33"/>
      <c r="AF83" s="9"/>
      <c r="AG83" s="34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W83" s="33"/>
    </row>
    <row r="84">
      <c r="A84" s="9"/>
      <c r="B84" s="9"/>
      <c r="C84" s="68"/>
      <c r="D84" s="68"/>
      <c r="E84" s="68"/>
      <c r="F84" s="34"/>
      <c r="G84" s="34"/>
      <c r="H84" s="34"/>
      <c r="AB84" s="9"/>
      <c r="AC84" s="9"/>
      <c r="AD84" s="9"/>
      <c r="AE84" s="33"/>
      <c r="AF84" s="9"/>
      <c r="AG84" s="34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W84" s="33"/>
    </row>
    <row r="85">
      <c r="A85" s="9"/>
      <c r="B85" s="9"/>
      <c r="C85" s="68"/>
      <c r="D85" s="68"/>
      <c r="E85" s="68"/>
      <c r="F85" s="34"/>
      <c r="G85" s="34"/>
      <c r="H85" s="34"/>
      <c r="AB85" s="9"/>
      <c r="AC85" s="9"/>
      <c r="AD85" s="9"/>
      <c r="AE85" s="33"/>
      <c r="AF85" s="9"/>
      <c r="AG85" s="34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W85" s="33"/>
    </row>
    <row r="86">
      <c r="A86" s="9"/>
      <c r="B86" s="9"/>
      <c r="C86" s="68"/>
      <c r="D86" s="68"/>
      <c r="E86" s="68"/>
      <c r="F86" s="34"/>
      <c r="G86" s="34"/>
      <c r="H86" s="34"/>
      <c r="AB86" s="9"/>
      <c r="AC86" s="9"/>
      <c r="AD86" s="9"/>
      <c r="AE86" s="33"/>
      <c r="AF86" s="9"/>
      <c r="AG86" s="34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W86" s="33"/>
    </row>
    <row r="87">
      <c r="A87" s="9"/>
      <c r="B87" s="9"/>
      <c r="C87" s="68"/>
      <c r="D87" s="68"/>
      <c r="E87" s="68"/>
      <c r="F87" s="34"/>
      <c r="G87" s="34"/>
      <c r="H87" s="34"/>
      <c r="AB87" s="9"/>
      <c r="AC87" s="9"/>
      <c r="AD87" s="9"/>
      <c r="AE87" s="33"/>
      <c r="AF87" s="9"/>
      <c r="AG87" s="34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W87" s="33"/>
    </row>
    <row r="88">
      <c r="AB88" s="9"/>
      <c r="AC88" s="9"/>
      <c r="AD88" s="9"/>
      <c r="AE88" s="33"/>
      <c r="AF88" s="9"/>
      <c r="AG88" s="34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W88" s="33"/>
    </row>
    <row r="89">
      <c r="AB89" s="9"/>
      <c r="AC89" s="9"/>
      <c r="AD89" s="9"/>
      <c r="AE89" s="33"/>
      <c r="AF89" s="9"/>
      <c r="AG89" s="34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W89" s="33"/>
    </row>
    <row r="90">
      <c r="AB90" s="9"/>
      <c r="AC90" s="9"/>
      <c r="AD90" s="9"/>
      <c r="AE90" s="33"/>
      <c r="AF90" s="9"/>
      <c r="AG90" s="34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W90" s="33"/>
    </row>
    <row r="91">
      <c r="AB91" s="9"/>
      <c r="AC91" s="9"/>
      <c r="AD91" s="9"/>
      <c r="AE91" s="33"/>
      <c r="AF91" s="9"/>
      <c r="AG91" s="34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W91" s="33"/>
    </row>
    <row r="92">
      <c r="AB92" s="9"/>
      <c r="AC92" s="9"/>
      <c r="AD92" s="9"/>
      <c r="AE92" s="33"/>
      <c r="AF92" s="9"/>
      <c r="AG92" s="34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W92" s="33"/>
    </row>
    <row r="93">
      <c r="AB93" s="9"/>
      <c r="AC93" s="9"/>
      <c r="AD93" s="9"/>
      <c r="AE93" s="33"/>
      <c r="AF93" s="9"/>
      <c r="AG93" s="34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U93" s="9"/>
      <c r="AV93" s="9"/>
      <c r="AW93" s="33"/>
      <c r="AX93" s="9"/>
      <c r="AY93" s="9"/>
      <c r="AZ93" s="9"/>
      <c r="BA93" s="9"/>
    </row>
    <row r="94">
      <c r="AB94" s="9"/>
      <c r="AC94" s="9"/>
      <c r="AD94" s="9"/>
      <c r="AE94" s="33"/>
      <c r="AF94" s="9"/>
      <c r="AG94" s="34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U94" s="9"/>
      <c r="AV94" s="9"/>
      <c r="AW94" s="33"/>
      <c r="AX94" s="34"/>
      <c r="AY94" s="34"/>
      <c r="AZ94" s="34"/>
      <c r="BA94" s="34"/>
    </row>
    <row r="95">
      <c r="AB95" s="9"/>
      <c r="AC95" s="9"/>
      <c r="AD95" s="9"/>
      <c r="AE95" s="33"/>
      <c r="AF95" s="9"/>
      <c r="AG95" s="34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U95" s="9"/>
      <c r="AV95" s="9"/>
      <c r="AW95" s="33"/>
      <c r="AX95" s="34"/>
      <c r="AY95" s="34"/>
      <c r="AZ95" s="34"/>
      <c r="BA95" s="34"/>
    </row>
    <row r="96">
      <c r="AB96" s="9"/>
      <c r="AC96" s="9"/>
      <c r="AD96" s="9"/>
      <c r="AE96" s="33"/>
      <c r="AF96" s="9"/>
      <c r="AG96" s="34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U96" s="9"/>
      <c r="AV96" s="9"/>
      <c r="AW96" s="33"/>
      <c r="AX96" s="34"/>
      <c r="AY96" s="34"/>
      <c r="AZ96" s="34"/>
      <c r="BA96" s="34"/>
    </row>
    <row r="97">
      <c r="AB97" s="9"/>
      <c r="AC97" s="9"/>
      <c r="AD97" s="9"/>
      <c r="AE97" s="33"/>
      <c r="AF97" s="9"/>
      <c r="AG97" s="34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U97" s="9"/>
      <c r="AV97" s="9"/>
      <c r="AW97" s="33"/>
      <c r="AX97" s="34"/>
      <c r="AY97" s="34"/>
      <c r="AZ97" s="34"/>
      <c r="BA97" s="34"/>
    </row>
    <row r="98">
      <c r="AB98" s="9"/>
      <c r="AC98" s="9"/>
      <c r="AD98" s="9"/>
      <c r="AE98" s="33"/>
      <c r="AF98" s="9"/>
      <c r="AG98" s="34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U98" s="9"/>
      <c r="AV98" s="9"/>
      <c r="AW98" s="33"/>
      <c r="AX98" s="34"/>
      <c r="AY98" s="34"/>
      <c r="AZ98" s="34"/>
      <c r="BA98" s="34"/>
    </row>
    <row r="99">
      <c r="AB99" s="9"/>
      <c r="AC99" s="9"/>
      <c r="AD99" s="9"/>
      <c r="AE99" s="33"/>
      <c r="AF99" s="9"/>
      <c r="AG99" s="34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U99" s="9"/>
      <c r="AV99" s="9"/>
      <c r="AW99" s="33"/>
      <c r="AX99" s="34"/>
      <c r="AY99" s="34"/>
      <c r="AZ99" s="34"/>
      <c r="BA99" s="34"/>
    </row>
    <row r="100">
      <c r="AB100" s="9"/>
      <c r="AC100" s="9"/>
      <c r="AD100" s="9"/>
      <c r="AE100" s="33"/>
      <c r="AF100" s="9"/>
      <c r="AG100" s="34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U100" s="9"/>
      <c r="AV100" s="9"/>
      <c r="AW100" s="33"/>
      <c r="AX100" s="34"/>
      <c r="AY100" s="34"/>
      <c r="AZ100" s="34"/>
      <c r="BA100" s="34"/>
    </row>
    <row r="101">
      <c r="AB101" s="9"/>
      <c r="AC101" s="9"/>
      <c r="AD101" s="9"/>
      <c r="AE101" s="33"/>
      <c r="AF101" s="9"/>
      <c r="AG101" s="34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U101" s="9"/>
      <c r="AV101" s="9"/>
      <c r="AW101" s="33"/>
      <c r="AX101" s="34"/>
      <c r="AY101" s="34"/>
      <c r="AZ101" s="34"/>
      <c r="BA101" s="34"/>
    </row>
    <row r="102">
      <c r="AB102" s="9"/>
      <c r="AC102" s="9"/>
      <c r="AD102" s="9"/>
      <c r="AE102" s="33"/>
      <c r="AF102" s="9"/>
      <c r="AG102" s="34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U102" s="9"/>
      <c r="AV102" s="9"/>
      <c r="AW102" s="33"/>
      <c r="AX102" s="34"/>
      <c r="AY102" s="34"/>
      <c r="AZ102" s="34"/>
      <c r="BA102" s="34"/>
    </row>
    <row r="103">
      <c r="AB103" s="9"/>
      <c r="AC103" s="9"/>
      <c r="AD103" s="9"/>
      <c r="AE103" s="33"/>
      <c r="AF103" s="9"/>
      <c r="AG103" s="34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U103" s="9"/>
      <c r="AV103" s="9"/>
      <c r="AW103" s="33"/>
      <c r="AX103" s="34"/>
      <c r="AY103" s="34"/>
      <c r="AZ103" s="34"/>
      <c r="BA103" s="34"/>
    </row>
    <row r="104">
      <c r="AB104" s="9"/>
      <c r="AC104" s="9"/>
      <c r="AD104" s="9"/>
      <c r="AE104" s="33"/>
      <c r="AF104" s="9"/>
      <c r="AG104" s="34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U104" s="9"/>
      <c r="AV104" s="9"/>
      <c r="AW104" s="33"/>
      <c r="AX104" s="34"/>
      <c r="AY104" s="34"/>
      <c r="AZ104" s="34"/>
      <c r="BA104" s="34"/>
    </row>
    <row r="105">
      <c r="AB105" s="9"/>
      <c r="AC105" s="9"/>
      <c r="AD105" s="9"/>
      <c r="AE105" s="33"/>
      <c r="AF105" s="9"/>
      <c r="AG105" s="34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U105" s="9"/>
      <c r="AV105" s="9"/>
      <c r="AW105" s="33"/>
      <c r="AX105" s="34"/>
      <c r="AY105" s="34"/>
      <c r="AZ105" s="34"/>
      <c r="BA105" s="34"/>
    </row>
    <row r="106">
      <c r="AB106" s="9"/>
      <c r="AC106" s="9"/>
      <c r="AD106" s="9"/>
      <c r="AE106" s="33"/>
      <c r="AF106" s="9"/>
      <c r="AG106" s="34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U106" s="9"/>
      <c r="AV106" s="9"/>
      <c r="AW106" s="33"/>
      <c r="AX106" s="34"/>
      <c r="AY106" s="34"/>
      <c r="AZ106" s="34"/>
      <c r="BA106" s="34"/>
    </row>
    <row r="107">
      <c r="AB107" s="9"/>
      <c r="AC107" s="9"/>
      <c r="AD107" s="9"/>
      <c r="AE107" s="33"/>
      <c r="AF107" s="9"/>
      <c r="AG107" s="34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U107" s="9"/>
      <c r="AV107" s="9"/>
      <c r="AW107" s="33"/>
      <c r="AX107" s="34"/>
      <c r="AY107" s="34"/>
      <c r="AZ107" s="34"/>
      <c r="BA107" s="34"/>
    </row>
    <row r="108">
      <c r="AB108" s="9"/>
      <c r="AC108" s="9"/>
      <c r="AD108" s="9"/>
      <c r="AE108" s="33"/>
      <c r="AF108" s="9"/>
      <c r="AG108" s="34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U108" s="9"/>
      <c r="AV108" s="9"/>
      <c r="AW108" s="33"/>
      <c r="AX108" s="34"/>
      <c r="AY108" s="34"/>
      <c r="AZ108" s="34"/>
      <c r="BA108" s="34"/>
    </row>
    <row r="109">
      <c r="AB109" s="9"/>
      <c r="AC109" s="9"/>
      <c r="AD109" s="9"/>
      <c r="AE109" s="33"/>
      <c r="AF109" s="9"/>
      <c r="AG109" s="34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U109" s="9"/>
      <c r="AV109" s="9"/>
      <c r="AW109" s="33"/>
      <c r="AX109" s="34"/>
      <c r="AY109" s="34"/>
      <c r="AZ109" s="34"/>
      <c r="BA109" s="34"/>
    </row>
    <row r="110">
      <c r="AB110" s="9"/>
      <c r="AC110" s="9"/>
      <c r="AD110" s="9"/>
      <c r="AE110" s="33"/>
      <c r="AF110" s="9"/>
      <c r="AG110" s="34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U110" s="9"/>
      <c r="AV110" s="9"/>
      <c r="AW110" s="33"/>
      <c r="AX110" s="34"/>
      <c r="AY110" s="34"/>
      <c r="AZ110" s="34"/>
      <c r="BA110" s="34"/>
    </row>
    <row r="111">
      <c r="AB111" s="9"/>
      <c r="AC111" s="9"/>
      <c r="AD111" s="9"/>
      <c r="AE111" s="33"/>
      <c r="AF111" s="9"/>
      <c r="AG111" s="34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U111" s="9"/>
      <c r="AV111" s="9"/>
      <c r="AW111" s="33"/>
      <c r="AX111" s="34"/>
      <c r="AY111" s="34"/>
      <c r="AZ111" s="34"/>
      <c r="BA111" s="34"/>
    </row>
    <row r="112">
      <c r="AB112" s="9"/>
      <c r="AC112" s="9"/>
      <c r="AD112" s="9"/>
      <c r="AE112" s="33"/>
      <c r="AF112" s="9"/>
      <c r="AG112" s="34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U112" s="9"/>
      <c r="AV112" s="9"/>
      <c r="AW112" s="33"/>
      <c r="AX112" s="34"/>
      <c r="AY112" s="34"/>
      <c r="AZ112" s="34"/>
      <c r="BA112" s="34"/>
    </row>
    <row r="113">
      <c r="AB113" s="9"/>
      <c r="AC113" s="9"/>
      <c r="AD113" s="9"/>
      <c r="AE113" s="33"/>
      <c r="AF113" s="9"/>
      <c r="AG113" s="34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U113" s="9"/>
      <c r="AV113" s="9"/>
      <c r="AW113" s="33"/>
      <c r="AX113" s="34"/>
      <c r="AY113" s="34"/>
      <c r="AZ113" s="34"/>
      <c r="BA113" s="34"/>
    </row>
    <row r="114">
      <c r="AB114" s="9"/>
      <c r="AC114" s="9"/>
      <c r="AD114" s="9"/>
      <c r="AE114" s="33"/>
      <c r="AF114" s="9"/>
      <c r="AG114" s="34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U114" s="9"/>
      <c r="AV114" s="9"/>
      <c r="AW114" s="33"/>
      <c r="AX114" s="34"/>
      <c r="AY114" s="34"/>
      <c r="AZ114" s="34"/>
      <c r="BA114" s="34"/>
    </row>
    <row r="115">
      <c r="AB115" s="9"/>
      <c r="AC115" s="9"/>
      <c r="AD115" s="9"/>
      <c r="AE115" s="33"/>
      <c r="AF115" s="9"/>
      <c r="AG115" s="34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U115" s="9"/>
      <c r="AV115" s="9"/>
      <c r="AW115" s="33"/>
      <c r="AX115" s="34"/>
      <c r="AY115" s="34"/>
      <c r="AZ115" s="34"/>
      <c r="BA115" s="34"/>
    </row>
    <row r="116">
      <c r="AB116" s="9"/>
      <c r="AC116" s="9"/>
      <c r="AD116" s="9"/>
      <c r="AE116" s="33"/>
      <c r="AF116" s="9"/>
      <c r="AG116" s="34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U116" s="9"/>
      <c r="AV116" s="9"/>
      <c r="AW116" s="33"/>
      <c r="AX116" s="34"/>
      <c r="AY116" s="34"/>
      <c r="AZ116" s="34"/>
      <c r="BA116" s="34"/>
    </row>
    <row r="117">
      <c r="AB117" s="9"/>
      <c r="AC117" s="9"/>
      <c r="AD117" s="9"/>
      <c r="AE117" s="33"/>
      <c r="AF117" s="9"/>
      <c r="AG117" s="34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U117" s="9"/>
      <c r="AV117" s="9"/>
      <c r="AW117" s="33"/>
      <c r="AX117" s="34"/>
      <c r="AY117" s="34"/>
      <c r="AZ117" s="34"/>
      <c r="BA117" s="34"/>
    </row>
    <row r="118">
      <c r="AB118" s="9"/>
      <c r="AC118" s="9"/>
      <c r="AD118" s="9"/>
      <c r="AE118" s="33"/>
      <c r="AF118" s="9"/>
      <c r="AG118" s="34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U118" s="9"/>
      <c r="AV118" s="9"/>
      <c r="AW118" s="33"/>
      <c r="AX118" s="34"/>
      <c r="AY118" s="34"/>
      <c r="AZ118" s="34"/>
      <c r="BA118" s="34"/>
    </row>
    <row r="119">
      <c r="AB119" s="9"/>
      <c r="AC119" s="9"/>
      <c r="AD119" s="9"/>
      <c r="AE119" s="33"/>
      <c r="AF119" s="9"/>
      <c r="AG119" s="34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U119" s="9"/>
      <c r="AV119" s="9"/>
      <c r="AW119" s="33"/>
      <c r="AX119" s="34"/>
      <c r="AY119" s="34"/>
      <c r="AZ119" s="34"/>
      <c r="BA119" s="34"/>
    </row>
    <row r="120">
      <c r="AK120" s="34"/>
      <c r="AL120" s="34"/>
      <c r="AM120" s="34"/>
      <c r="AN120" s="34"/>
      <c r="AO120" s="34"/>
      <c r="AP120" s="34"/>
      <c r="AU120" s="9"/>
      <c r="AV120" s="9"/>
      <c r="AW120" s="33"/>
      <c r="AX120" s="34"/>
      <c r="AY120" s="34"/>
      <c r="AZ120" s="34"/>
      <c r="BA120" s="34"/>
    </row>
    <row r="121">
      <c r="AK121" s="34"/>
      <c r="AL121" s="34"/>
      <c r="AM121" s="34"/>
      <c r="AN121" s="34"/>
      <c r="AO121" s="34"/>
      <c r="AP121" s="34"/>
      <c r="AU121" s="9"/>
      <c r="AV121" s="9"/>
      <c r="AW121" s="33"/>
      <c r="AX121" s="34"/>
      <c r="AY121" s="34"/>
      <c r="AZ121" s="34"/>
      <c r="BA121" s="34"/>
    </row>
    <row r="122">
      <c r="AK122" s="34"/>
      <c r="AL122" s="34"/>
      <c r="AM122" s="34"/>
      <c r="AN122" s="34"/>
      <c r="AO122" s="34"/>
      <c r="AP122" s="34"/>
      <c r="AU122" s="9"/>
      <c r="AV122" s="9"/>
      <c r="AW122" s="33"/>
      <c r="AX122" s="34"/>
      <c r="AY122" s="34"/>
      <c r="AZ122" s="34"/>
      <c r="BA122" s="34"/>
    </row>
    <row r="123">
      <c r="AK123" s="34"/>
      <c r="AL123" s="34"/>
      <c r="AM123" s="34"/>
      <c r="AN123" s="34"/>
      <c r="AO123" s="34"/>
      <c r="AP123" s="34"/>
      <c r="AU123" s="9"/>
      <c r="AV123" s="9"/>
      <c r="AW123" s="33"/>
      <c r="AX123" s="34"/>
      <c r="AY123" s="34"/>
      <c r="AZ123" s="34"/>
      <c r="BA123" s="34"/>
    </row>
    <row r="124">
      <c r="AE124" s="34"/>
      <c r="AF124" s="34"/>
      <c r="AG124" s="34"/>
      <c r="AH124" s="34"/>
      <c r="AI124" s="34"/>
      <c r="AU124" s="34"/>
      <c r="AW124" s="33"/>
    </row>
    <row r="125">
      <c r="AW125" s="33"/>
    </row>
    <row r="126">
      <c r="AW126" s="33"/>
    </row>
    <row r="127">
      <c r="AW127" s="33"/>
    </row>
    <row r="128">
      <c r="AW128" s="33"/>
    </row>
    <row r="129">
      <c r="AW129" s="33"/>
    </row>
    <row r="130">
      <c r="AW130" s="33"/>
    </row>
    <row r="131">
      <c r="AW131" s="33"/>
    </row>
    <row r="132">
      <c r="AW132" s="33"/>
    </row>
    <row r="133">
      <c r="AW133" s="33"/>
    </row>
    <row r="134">
      <c r="AW134" s="33"/>
    </row>
    <row r="135">
      <c r="AW135" s="33"/>
    </row>
    <row r="136">
      <c r="AW136" s="33"/>
    </row>
    <row r="137">
      <c r="AW137" s="33"/>
    </row>
    <row r="138">
      <c r="AW138" s="33"/>
    </row>
    <row r="139">
      <c r="AW139" s="33"/>
    </row>
    <row r="140">
      <c r="AW140" s="33"/>
    </row>
    <row r="141">
      <c r="AW141" s="33"/>
    </row>
    <row r="142">
      <c r="AW142" s="33"/>
    </row>
    <row r="143">
      <c r="AW143" s="33"/>
    </row>
    <row r="144">
      <c r="AW144" s="33"/>
    </row>
    <row r="145">
      <c r="AW145" s="33"/>
    </row>
    <row r="146">
      <c r="AW146" s="33"/>
    </row>
    <row r="147">
      <c r="AW147" s="33"/>
    </row>
    <row r="148">
      <c r="AW148" s="33"/>
    </row>
    <row r="149">
      <c r="AW149" s="33"/>
    </row>
    <row r="150">
      <c r="AW150" s="33"/>
    </row>
    <row r="151">
      <c r="AW151" s="33"/>
    </row>
    <row r="152">
      <c r="AW152" s="33"/>
    </row>
    <row r="153">
      <c r="AW153" s="33"/>
    </row>
    <row r="154">
      <c r="AW154" s="33"/>
    </row>
    <row r="155">
      <c r="AW155" s="33"/>
    </row>
    <row r="156">
      <c r="AW156" s="33"/>
    </row>
    <row r="157">
      <c r="AW157" s="33"/>
    </row>
    <row r="158">
      <c r="AW158" s="33"/>
    </row>
    <row r="159">
      <c r="AW159" s="33"/>
    </row>
    <row r="160">
      <c r="AW160" s="33"/>
    </row>
    <row r="161">
      <c r="AW161" s="33"/>
    </row>
    <row r="162">
      <c r="AW162" s="33"/>
    </row>
    <row r="163">
      <c r="AW163" s="33"/>
    </row>
    <row r="164">
      <c r="AW164" s="33"/>
    </row>
    <row r="165">
      <c r="AW165" s="33"/>
    </row>
    <row r="166">
      <c r="AW166" s="33"/>
    </row>
    <row r="167">
      <c r="AW167" s="33"/>
    </row>
    <row r="168">
      <c r="AW168" s="33"/>
    </row>
    <row r="169">
      <c r="AW169" s="33"/>
    </row>
    <row r="170">
      <c r="AW170" s="33"/>
    </row>
    <row r="171">
      <c r="AW171" s="33"/>
    </row>
    <row r="172">
      <c r="AW172" s="33"/>
    </row>
    <row r="173">
      <c r="AW173" s="33"/>
    </row>
    <row r="174">
      <c r="AW174" s="33"/>
    </row>
    <row r="175">
      <c r="AW175" s="33"/>
    </row>
    <row r="176">
      <c r="AW176" s="33"/>
    </row>
    <row r="177">
      <c r="AW177" s="33"/>
    </row>
    <row r="178">
      <c r="AW178" s="33"/>
    </row>
    <row r="179">
      <c r="AW179" s="33"/>
    </row>
    <row r="180">
      <c r="AW180" s="33"/>
    </row>
    <row r="181">
      <c r="AW181" s="33"/>
    </row>
    <row r="182">
      <c r="AW182" s="33"/>
    </row>
    <row r="183">
      <c r="AW183" s="33"/>
    </row>
    <row r="184">
      <c r="AW184" s="33"/>
    </row>
    <row r="185">
      <c r="AW185" s="33"/>
    </row>
    <row r="186">
      <c r="AW186" s="33"/>
    </row>
    <row r="187">
      <c r="AW187" s="33"/>
    </row>
    <row r="188">
      <c r="AW188" s="33"/>
    </row>
    <row r="189">
      <c r="AW189" s="33"/>
    </row>
    <row r="190">
      <c r="AW190" s="33"/>
    </row>
    <row r="191">
      <c r="AW191" s="33"/>
    </row>
    <row r="192">
      <c r="AW192" s="33"/>
    </row>
    <row r="193">
      <c r="AW193" s="33"/>
    </row>
    <row r="194">
      <c r="AW194" s="33"/>
    </row>
    <row r="195">
      <c r="AW195" s="33"/>
    </row>
    <row r="196">
      <c r="AW196" s="33"/>
    </row>
    <row r="197">
      <c r="AW197" s="33"/>
    </row>
    <row r="198">
      <c r="AW198" s="33"/>
    </row>
    <row r="199">
      <c r="AW199" s="33"/>
    </row>
    <row r="200">
      <c r="AW200" s="33"/>
    </row>
    <row r="201">
      <c r="AW201" s="33"/>
    </row>
    <row r="202">
      <c r="AW202" s="33"/>
    </row>
    <row r="203">
      <c r="AW203" s="33"/>
    </row>
    <row r="204">
      <c r="AW204" s="33"/>
    </row>
    <row r="205">
      <c r="AW205" s="33"/>
    </row>
    <row r="206">
      <c r="AW206" s="33"/>
    </row>
    <row r="207">
      <c r="AW207" s="33"/>
    </row>
    <row r="208">
      <c r="AW208" s="33"/>
    </row>
    <row r="209">
      <c r="AW209" s="33"/>
    </row>
    <row r="210">
      <c r="AW210" s="33"/>
    </row>
    <row r="211">
      <c r="AW211" s="33"/>
    </row>
    <row r="212">
      <c r="AW212" s="33"/>
    </row>
    <row r="213">
      <c r="AW213" s="33"/>
    </row>
    <row r="214">
      <c r="AW214" s="33"/>
    </row>
    <row r="215">
      <c r="AW215" s="33"/>
    </row>
    <row r="216">
      <c r="AW216" s="33"/>
    </row>
    <row r="217">
      <c r="AW217" s="33"/>
    </row>
    <row r="218">
      <c r="AW218" s="33"/>
    </row>
    <row r="219">
      <c r="AW219" s="33"/>
    </row>
    <row r="220">
      <c r="AW220" s="33"/>
    </row>
    <row r="221">
      <c r="AW221" s="33"/>
    </row>
    <row r="222">
      <c r="AW222" s="33"/>
    </row>
    <row r="223">
      <c r="AW223" s="33"/>
    </row>
    <row r="224">
      <c r="AW224" s="33"/>
    </row>
    <row r="225">
      <c r="AW225" s="33"/>
    </row>
    <row r="226">
      <c r="AW226" s="33"/>
    </row>
    <row r="227">
      <c r="AW227" s="33"/>
    </row>
    <row r="228">
      <c r="AW228" s="33"/>
    </row>
    <row r="229">
      <c r="AW229" s="33"/>
    </row>
    <row r="230">
      <c r="AW230" s="33"/>
    </row>
    <row r="231">
      <c r="AW231" s="33"/>
    </row>
    <row r="232">
      <c r="AW232" s="33"/>
    </row>
    <row r="233">
      <c r="AW233" s="33"/>
    </row>
    <row r="234">
      <c r="AW234" s="33"/>
    </row>
    <row r="235">
      <c r="AW235" s="33"/>
    </row>
    <row r="236">
      <c r="AW236" s="33"/>
    </row>
    <row r="237">
      <c r="AW237" s="33"/>
    </row>
    <row r="238">
      <c r="AW238" s="33"/>
    </row>
    <row r="239">
      <c r="AW239" s="33"/>
    </row>
    <row r="240">
      <c r="AW240" s="33"/>
    </row>
    <row r="241">
      <c r="AW241" s="33"/>
    </row>
    <row r="242">
      <c r="AW242" s="33"/>
    </row>
    <row r="243">
      <c r="AW243" s="33"/>
    </row>
    <row r="244">
      <c r="AW244" s="33"/>
    </row>
    <row r="245">
      <c r="AW245" s="33"/>
    </row>
    <row r="246">
      <c r="AW246" s="33"/>
    </row>
    <row r="247">
      <c r="AW247" s="33"/>
    </row>
    <row r="248">
      <c r="AW248" s="33"/>
    </row>
    <row r="249">
      <c r="AW249" s="33"/>
    </row>
    <row r="250">
      <c r="AW250" s="33"/>
    </row>
    <row r="251">
      <c r="AW251" s="33"/>
    </row>
    <row r="252">
      <c r="AW252" s="33"/>
    </row>
    <row r="253">
      <c r="AW253" s="33"/>
    </row>
    <row r="254">
      <c r="AW254" s="33"/>
    </row>
    <row r="255">
      <c r="AW255" s="33"/>
    </row>
    <row r="256">
      <c r="AW256" s="33"/>
    </row>
    <row r="257">
      <c r="AW257" s="33"/>
    </row>
    <row r="258">
      <c r="AW258" s="33"/>
    </row>
    <row r="259">
      <c r="AW259" s="33"/>
    </row>
    <row r="260">
      <c r="AW260" s="33"/>
    </row>
    <row r="261">
      <c r="AW261" s="33"/>
    </row>
    <row r="262">
      <c r="AW262" s="33"/>
    </row>
    <row r="263">
      <c r="AW263" s="33"/>
    </row>
    <row r="264">
      <c r="AW264" s="33"/>
    </row>
    <row r="265">
      <c r="AW265" s="33"/>
    </row>
    <row r="266">
      <c r="AW266" s="33"/>
    </row>
    <row r="267">
      <c r="AW267" s="33"/>
    </row>
    <row r="268">
      <c r="AW268" s="33"/>
    </row>
    <row r="269">
      <c r="AW269" s="33"/>
    </row>
    <row r="270">
      <c r="AW270" s="33"/>
    </row>
    <row r="271">
      <c r="AW271" s="33"/>
    </row>
    <row r="272">
      <c r="AW272" s="33"/>
    </row>
    <row r="273">
      <c r="AW273" s="33"/>
    </row>
    <row r="274">
      <c r="AW274" s="33"/>
    </row>
    <row r="275">
      <c r="AW275" s="33"/>
    </row>
    <row r="276">
      <c r="AW276" s="33"/>
    </row>
    <row r="277">
      <c r="AW277" s="33"/>
    </row>
    <row r="278">
      <c r="AW278" s="33"/>
    </row>
    <row r="279">
      <c r="AW279" s="33"/>
    </row>
    <row r="280">
      <c r="AW280" s="33"/>
    </row>
    <row r="281">
      <c r="AW281" s="33"/>
    </row>
    <row r="282">
      <c r="AW282" s="33"/>
    </row>
    <row r="283">
      <c r="AW283" s="33"/>
    </row>
    <row r="284">
      <c r="AW284" s="33"/>
    </row>
    <row r="285">
      <c r="AW285" s="33"/>
    </row>
    <row r="286">
      <c r="AW286" s="33"/>
    </row>
    <row r="287">
      <c r="AW287" s="33"/>
    </row>
    <row r="288">
      <c r="AW288" s="33"/>
    </row>
    <row r="289">
      <c r="AW289" s="33"/>
    </row>
    <row r="290">
      <c r="AW290" s="33"/>
    </row>
    <row r="291">
      <c r="AW291" s="33"/>
    </row>
    <row r="292">
      <c r="AW292" s="33"/>
    </row>
    <row r="293">
      <c r="AW293" s="33"/>
    </row>
    <row r="294">
      <c r="AW294" s="33"/>
    </row>
    <row r="295">
      <c r="AW295" s="33"/>
    </row>
    <row r="296">
      <c r="AW296" s="33"/>
    </row>
    <row r="297">
      <c r="AW297" s="33"/>
    </row>
    <row r="298">
      <c r="AW298" s="33"/>
    </row>
    <row r="299">
      <c r="AW299" s="33"/>
    </row>
    <row r="300">
      <c r="AW300" s="33"/>
    </row>
    <row r="301">
      <c r="AW301" s="33"/>
    </row>
    <row r="302">
      <c r="AW302" s="33"/>
    </row>
    <row r="303">
      <c r="AW303" s="33"/>
    </row>
    <row r="304">
      <c r="AW304" s="33"/>
    </row>
    <row r="305">
      <c r="AW305" s="33"/>
    </row>
    <row r="306">
      <c r="AW306" s="33"/>
    </row>
    <row r="307">
      <c r="AW307" s="33"/>
    </row>
    <row r="308">
      <c r="AW308" s="33"/>
    </row>
    <row r="309">
      <c r="AW309" s="33"/>
    </row>
    <row r="310">
      <c r="AW310" s="33"/>
    </row>
    <row r="311">
      <c r="AW311" s="33"/>
    </row>
    <row r="312">
      <c r="AW312" s="33"/>
    </row>
    <row r="313">
      <c r="AW313" s="33"/>
    </row>
    <row r="314">
      <c r="AW314" s="33"/>
    </row>
    <row r="315">
      <c r="AW315" s="33"/>
    </row>
    <row r="316">
      <c r="AW316" s="33"/>
    </row>
    <row r="317">
      <c r="AW317" s="33"/>
    </row>
    <row r="318">
      <c r="AW318" s="33"/>
    </row>
    <row r="319">
      <c r="AW319" s="33"/>
    </row>
    <row r="320">
      <c r="AW320" s="33"/>
    </row>
    <row r="321">
      <c r="AW321" s="33"/>
    </row>
    <row r="322">
      <c r="AW322" s="33"/>
    </row>
    <row r="323">
      <c r="AW323" s="33"/>
    </row>
    <row r="324">
      <c r="AW324" s="33"/>
    </row>
    <row r="325">
      <c r="AW325" s="33"/>
    </row>
    <row r="326">
      <c r="AW326" s="33"/>
    </row>
    <row r="327">
      <c r="AW327" s="33"/>
    </row>
    <row r="328">
      <c r="AW328" s="33"/>
    </row>
    <row r="329">
      <c r="AW329" s="33"/>
    </row>
    <row r="330">
      <c r="AW330" s="33"/>
    </row>
    <row r="331">
      <c r="AW331" s="33"/>
    </row>
    <row r="332">
      <c r="AW332" s="33"/>
    </row>
    <row r="333">
      <c r="AW333" s="33"/>
    </row>
    <row r="334">
      <c r="AW334" s="33"/>
    </row>
    <row r="335">
      <c r="AW335" s="33"/>
    </row>
    <row r="336">
      <c r="AW336" s="33"/>
    </row>
    <row r="337">
      <c r="AW337" s="33"/>
    </row>
    <row r="338">
      <c r="AW338" s="33"/>
    </row>
    <row r="339">
      <c r="AW339" s="33"/>
    </row>
    <row r="340">
      <c r="AW340" s="33"/>
    </row>
    <row r="341">
      <c r="AW341" s="33"/>
    </row>
    <row r="342">
      <c r="AW342" s="33"/>
    </row>
    <row r="343">
      <c r="AW343" s="33"/>
    </row>
    <row r="344">
      <c r="AW344" s="33"/>
    </row>
    <row r="345">
      <c r="AW345" s="33"/>
    </row>
    <row r="346">
      <c r="AW346" s="33"/>
    </row>
    <row r="347">
      <c r="AW347" s="33"/>
    </row>
    <row r="348">
      <c r="AW348" s="33"/>
    </row>
    <row r="349">
      <c r="AW349" s="33"/>
    </row>
    <row r="350">
      <c r="AW350" s="33"/>
    </row>
    <row r="351">
      <c r="AW351" s="33"/>
    </row>
    <row r="352">
      <c r="AW352" s="33"/>
    </row>
    <row r="353">
      <c r="AW353" s="33"/>
    </row>
    <row r="354">
      <c r="AW354" s="33"/>
    </row>
    <row r="355">
      <c r="AW355" s="33"/>
    </row>
    <row r="356">
      <c r="AW356" s="33"/>
    </row>
    <row r="357">
      <c r="AW357" s="33"/>
    </row>
    <row r="358">
      <c r="AW358" s="33"/>
    </row>
    <row r="359">
      <c r="AW359" s="33"/>
    </row>
    <row r="360">
      <c r="AW360" s="33"/>
    </row>
    <row r="361">
      <c r="AW361" s="33"/>
    </row>
    <row r="362">
      <c r="AW362" s="33"/>
    </row>
    <row r="363">
      <c r="AW363" s="33"/>
    </row>
    <row r="364">
      <c r="AW364" s="33"/>
    </row>
    <row r="365">
      <c r="AW365" s="33"/>
    </row>
    <row r="366">
      <c r="AW366" s="33"/>
    </row>
    <row r="367">
      <c r="AW367" s="33"/>
    </row>
    <row r="368">
      <c r="AW368" s="33"/>
    </row>
    <row r="369">
      <c r="AW369" s="33"/>
    </row>
    <row r="370">
      <c r="AW370" s="33"/>
    </row>
    <row r="371">
      <c r="AW371" s="33"/>
    </row>
    <row r="372">
      <c r="AW372" s="33"/>
    </row>
    <row r="373">
      <c r="AW373" s="33"/>
    </row>
    <row r="374">
      <c r="AW374" s="33"/>
    </row>
    <row r="375">
      <c r="AW375" s="33"/>
    </row>
    <row r="376">
      <c r="AW376" s="33"/>
    </row>
    <row r="377">
      <c r="AW377" s="33"/>
    </row>
    <row r="378">
      <c r="AW378" s="33"/>
    </row>
    <row r="379">
      <c r="AW379" s="33"/>
    </row>
    <row r="380">
      <c r="AW380" s="33"/>
    </row>
    <row r="381">
      <c r="AW381" s="33"/>
    </row>
    <row r="382">
      <c r="AW382" s="33"/>
    </row>
    <row r="383">
      <c r="AW383" s="33"/>
    </row>
    <row r="384">
      <c r="AW384" s="33"/>
    </row>
    <row r="385">
      <c r="AW385" s="33"/>
    </row>
    <row r="386">
      <c r="AW386" s="33"/>
    </row>
    <row r="387">
      <c r="AW387" s="33"/>
    </row>
    <row r="388">
      <c r="AW388" s="33"/>
    </row>
    <row r="389">
      <c r="AW389" s="33"/>
    </row>
    <row r="390">
      <c r="AW390" s="33"/>
    </row>
    <row r="391">
      <c r="AW391" s="33"/>
    </row>
    <row r="392">
      <c r="AW392" s="33"/>
    </row>
    <row r="393">
      <c r="AW393" s="33"/>
    </row>
    <row r="394">
      <c r="AW394" s="33"/>
    </row>
    <row r="395">
      <c r="AW395" s="33"/>
    </row>
    <row r="396">
      <c r="AW396" s="33"/>
    </row>
    <row r="397">
      <c r="AW397" s="33"/>
    </row>
    <row r="398">
      <c r="AW398" s="33"/>
    </row>
    <row r="399">
      <c r="AW399" s="33"/>
    </row>
    <row r="400">
      <c r="AW400" s="33"/>
    </row>
    <row r="401">
      <c r="AW401" s="33"/>
    </row>
    <row r="402">
      <c r="AW402" s="33"/>
    </row>
    <row r="403">
      <c r="AW403" s="33"/>
    </row>
    <row r="404">
      <c r="AW404" s="33"/>
    </row>
    <row r="405">
      <c r="AW405" s="33"/>
    </row>
    <row r="406">
      <c r="AW406" s="33"/>
    </row>
    <row r="407">
      <c r="AW407" s="33"/>
    </row>
    <row r="408">
      <c r="AW408" s="33"/>
    </row>
    <row r="409">
      <c r="AW409" s="33"/>
    </row>
    <row r="410">
      <c r="AW410" s="33"/>
    </row>
    <row r="411">
      <c r="AW411" s="33"/>
    </row>
    <row r="412">
      <c r="AW412" s="33"/>
    </row>
    <row r="413">
      <c r="AW413" s="33"/>
    </row>
    <row r="414">
      <c r="AW414" s="33"/>
    </row>
    <row r="415">
      <c r="AW415" s="33"/>
    </row>
    <row r="416">
      <c r="AW416" s="33"/>
    </row>
    <row r="417">
      <c r="AW417" s="33"/>
    </row>
    <row r="418">
      <c r="AW418" s="33"/>
    </row>
    <row r="419">
      <c r="AW419" s="33"/>
    </row>
    <row r="420">
      <c r="AW420" s="33"/>
    </row>
    <row r="421">
      <c r="AW421" s="33"/>
    </row>
    <row r="422">
      <c r="AW422" s="33"/>
    </row>
    <row r="423">
      <c r="AW423" s="33"/>
    </row>
    <row r="424">
      <c r="AW424" s="33"/>
    </row>
    <row r="425">
      <c r="AW425" s="33"/>
    </row>
    <row r="426">
      <c r="AW426" s="33"/>
    </row>
    <row r="427">
      <c r="AW427" s="33"/>
    </row>
    <row r="428">
      <c r="AW428" s="33"/>
    </row>
    <row r="429">
      <c r="AW429" s="33"/>
    </row>
    <row r="430">
      <c r="AW430" s="33"/>
    </row>
    <row r="431">
      <c r="AW431" s="33"/>
    </row>
    <row r="432">
      <c r="AW432" s="33"/>
    </row>
    <row r="433">
      <c r="AW433" s="33"/>
    </row>
    <row r="434">
      <c r="AW434" s="33"/>
    </row>
    <row r="435">
      <c r="AW435" s="33"/>
    </row>
    <row r="436">
      <c r="AW436" s="33"/>
    </row>
    <row r="437">
      <c r="AW437" s="33"/>
    </row>
    <row r="438">
      <c r="AW438" s="33"/>
    </row>
    <row r="439">
      <c r="AW439" s="33"/>
    </row>
    <row r="440">
      <c r="AW440" s="33"/>
    </row>
    <row r="441">
      <c r="AW441" s="33"/>
    </row>
    <row r="442">
      <c r="AW442" s="33"/>
    </row>
    <row r="443">
      <c r="AW443" s="33"/>
    </row>
    <row r="444">
      <c r="AW444" s="33"/>
    </row>
    <row r="445">
      <c r="AW445" s="33"/>
    </row>
    <row r="446">
      <c r="AW446" s="33"/>
    </row>
    <row r="447">
      <c r="AW447" s="33"/>
    </row>
    <row r="448">
      <c r="AW448" s="33"/>
    </row>
    <row r="449">
      <c r="AW449" s="33"/>
    </row>
    <row r="450">
      <c r="AW450" s="33"/>
    </row>
    <row r="451">
      <c r="AW451" s="33"/>
    </row>
    <row r="452">
      <c r="AW452" s="33"/>
    </row>
    <row r="453">
      <c r="AW453" s="33"/>
    </row>
    <row r="454">
      <c r="AW454" s="33"/>
    </row>
    <row r="455">
      <c r="AW455" s="33"/>
    </row>
    <row r="456">
      <c r="AW456" s="33"/>
    </row>
    <row r="457">
      <c r="AW457" s="33"/>
    </row>
    <row r="458">
      <c r="AW458" s="33"/>
    </row>
    <row r="459">
      <c r="AW459" s="33"/>
    </row>
    <row r="460">
      <c r="AW460" s="33"/>
    </row>
    <row r="461">
      <c r="AW461" s="33"/>
    </row>
    <row r="462">
      <c r="AW462" s="33"/>
    </row>
    <row r="463">
      <c r="AW463" s="33"/>
    </row>
    <row r="464">
      <c r="AW464" s="33"/>
    </row>
    <row r="465">
      <c r="AW465" s="33"/>
    </row>
    <row r="466">
      <c r="AW466" s="33"/>
    </row>
    <row r="467">
      <c r="AW467" s="33"/>
    </row>
    <row r="468">
      <c r="AW468" s="33"/>
    </row>
    <row r="469">
      <c r="AW469" s="33"/>
    </row>
    <row r="470">
      <c r="AW470" s="33"/>
    </row>
    <row r="471">
      <c r="AW471" s="33"/>
    </row>
    <row r="472">
      <c r="AW472" s="33"/>
    </row>
    <row r="473">
      <c r="AW473" s="33"/>
    </row>
    <row r="474">
      <c r="AW474" s="33"/>
    </row>
    <row r="475">
      <c r="AW475" s="33"/>
    </row>
    <row r="476">
      <c r="AW476" s="33"/>
    </row>
    <row r="477">
      <c r="AW477" s="33"/>
    </row>
    <row r="478">
      <c r="AW478" s="33"/>
    </row>
    <row r="479">
      <c r="AW479" s="33"/>
    </row>
    <row r="480">
      <c r="AW480" s="33"/>
    </row>
    <row r="481">
      <c r="AW481" s="33"/>
    </row>
    <row r="482">
      <c r="AW482" s="33"/>
    </row>
    <row r="483">
      <c r="AW483" s="33"/>
    </row>
    <row r="484">
      <c r="AW484" s="33"/>
    </row>
    <row r="485">
      <c r="AW485" s="33"/>
    </row>
    <row r="486">
      <c r="AW486" s="33"/>
    </row>
    <row r="487">
      <c r="AW487" s="33"/>
    </row>
    <row r="488">
      <c r="AW488" s="33"/>
    </row>
    <row r="489">
      <c r="AW489" s="33"/>
    </row>
    <row r="490">
      <c r="AW490" s="33"/>
    </row>
    <row r="491">
      <c r="AW491" s="33"/>
    </row>
    <row r="492">
      <c r="AW492" s="33"/>
    </row>
    <row r="493">
      <c r="AW493" s="33"/>
    </row>
    <row r="494">
      <c r="AW494" s="33"/>
    </row>
    <row r="495">
      <c r="AW495" s="33"/>
    </row>
    <row r="496">
      <c r="AW496" s="33"/>
    </row>
    <row r="497">
      <c r="AW497" s="33"/>
    </row>
    <row r="498">
      <c r="AW498" s="33"/>
    </row>
    <row r="499">
      <c r="AW499" s="33"/>
    </row>
    <row r="500">
      <c r="AW500" s="33"/>
    </row>
    <row r="501">
      <c r="AW501" s="33"/>
    </row>
    <row r="502">
      <c r="AW502" s="33"/>
    </row>
    <row r="503">
      <c r="AW503" s="33"/>
    </row>
    <row r="504">
      <c r="AW504" s="33"/>
    </row>
    <row r="505">
      <c r="AW505" s="33"/>
    </row>
    <row r="506">
      <c r="AW506" s="33"/>
    </row>
    <row r="507">
      <c r="AW507" s="33"/>
    </row>
    <row r="508">
      <c r="AW508" s="33"/>
    </row>
    <row r="509">
      <c r="AW509" s="33"/>
    </row>
    <row r="510">
      <c r="AW510" s="33"/>
    </row>
    <row r="511">
      <c r="AW511" s="33"/>
    </row>
    <row r="512">
      <c r="AW512" s="33"/>
    </row>
    <row r="513">
      <c r="AW513" s="33"/>
    </row>
    <row r="514">
      <c r="AW514" s="33"/>
    </row>
    <row r="515">
      <c r="AW515" s="33"/>
    </row>
    <row r="516">
      <c r="AW516" s="33"/>
    </row>
    <row r="517">
      <c r="AW517" s="33"/>
    </row>
    <row r="518">
      <c r="AW518" s="33"/>
    </row>
    <row r="519">
      <c r="AW519" s="33"/>
    </row>
    <row r="520">
      <c r="AW520" s="33"/>
    </row>
    <row r="521">
      <c r="AW521" s="33"/>
    </row>
    <row r="522">
      <c r="AW522" s="33"/>
    </row>
    <row r="523">
      <c r="AW523" s="33"/>
    </row>
    <row r="524">
      <c r="AW524" s="33"/>
    </row>
    <row r="525">
      <c r="AW525" s="33"/>
    </row>
    <row r="526">
      <c r="AW526" s="33"/>
    </row>
    <row r="527">
      <c r="AW527" s="33"/>
    </row>
    <row r="528">
      <c r="AW528" s="33"/>
    </row>
    <row r="529">
      <c r="AW529" s="33"/>
    </row>
    <row r="530">
      <c r="AW530" s="33"/>
    </row>
    <row r="531">
      <c r="AW531" s="33"/>
    </row>
    <row r="532">
      <c r="AW532" s="33"/>
    </row>
    <row r="533">
      <c r="AW533" s="33"/>
    </row>
    <row r="534">
      <c r="AW534" s="33"/>
    </row>
    <row r="535">
      <c r="AW535" s="33"/>
    </row>
    <row r="536">
      <c r="AW536" s="33"/>
    </row>
    <row r="537">
      <c r="AW537" s="33"/>
    </row>
    <row r="538">
      <c r="AW538" s="33"/>
    </row>
    <row r="539">
      <c r="AW539" s="33"/>
    </row>
    <row r="540">
      <c r="AW540" s="33"/>
    </row>
    <row r="541">
      <c r="AW541" s="33"/>
    </row>
    <row r="542">
      <c r="AW542" s="33"/>
    </row>
    <row r="543">
      <c r="AW543" s="33"/>
    </row>
    <row r="544">
      <c r="AW544" s="33"/>
    </row>
    <row r="545">
      <c r="AW545" s="33"/>
    </row>
    <row r="546">
      <c r="AW546" s="33"/>
    </row>
    <row r="547">
      <c r="AW547" s="33"/>
    </row>
    <row r="548">
      <c r="AW548" s="33"/>
    </row>
    <row r="549">
      <c r="AW549" s="33"/>
    </row>
    <row r="550">
      <c r="AW550" s="33"/>
    </row>
    <row r="551">
      <c r="AW551" s="33"/>
    </row>
    <row r="552">
      <c r="AW552" s="33"/>
    </row>
    <row r="553">
      <c r="AW553" s="33"/>
    </row>
    <row r="554">
      <c r="AW554" s="33"/>
    </row>
    <row r="555">
      <c r="AW555" s="33"/>
    </row>
    <row r="556">
      <c r="AW556" s="33"/>
    </row>
    <row r="557">
      <c r="AW557" s="33"/>
    </row>
    <row r="558">
      <c r="AW558" s="33"/>
    </row>
    <row r="559">
      <c r="AW559" s="33"/>
    </row>
    <row r="560">
      <c r="AW560" s="33"/>
    </row>
    <row r="561">
      <c r="AW561" s="33"/>
    </row>
    <row r="562">
      <c r="AW562" s="33"/>
    </row>
    <row r="563">
      <c r="AW563" s="33"/>
    </row>
    <row r="564">
      <c r="AW564" s="33"/>
    </row>
    <row r="565">
      <c r="AW565" s="33"/>
    </row>
    <row r="566">
      <c r="AW566" s="33"/>
    </row>
    <row r="567">
      <c r="AW567" s="33"/>
    </row>
    <row r="568">
      <c r="AW568" s="33"/>
    </row>
    <row r="569">
      <c r="AW569" s="33"/>
    </row>
    <row r="570">
      <c r="AW570" s="33"/>
    </row>
    <row r="571">
      <c r="AW571" s="33"/>
    </row>
    <row r="572">
      <c r="AW572" s="33"/>
    </row>
    <row r="573">
      <c r="AW573" s="33"/>
    </row>
    <row r="574">
      <c r="AW574" s="33"/>
    </row>
    <row r="575">
      <c r="AW575" s="33"/>
    </row>
    <row r="576">
      <c r="AW576" s="33"/>
    </row>
    <row r="577">
      <c r="AW577" s="33"/>
    </row>
    <row r="578">
      <c r="AW578" s="33"/>
    </row>
    <row r="579">
      <c r="AW579" s="33"/>
    </row>
    <row r="580">
      <c r="AW580" s="33"/>
    </row>
    <row r="581">
      <c r="AW581" s="33"/>
    </row>
    <row r="582">
      <c r="AW582" s="33"/>
    </row>
    <row r="583">
      <c r="AW583" s="33"/>
    </row>
    <row r="584">
      <c r="AW584" s="33"/>
    </row>
    <row r="585">
      <c r="AW585" s="33"/>
    </row>
    <row r="586">
      <c r="AW586" s="33"/>
    </row>
    <row r="587">
      <c r="AW587" s="33"/>
    </row>
    <row r="588">
      <c r="AW588" s="33"/>
    </row>
    <row r="589">
      <c r="AW589" s="33"/>
    </row>
    <row r="590">
      <c r="AW590" s="33"/>
    </row>
    <row r="591">
      <c r="AW591" s="33"/>
    </row>
    <row r="592">
      <c r="AW592" s="33"/>
    </row>
    <row r="593">
      <c r="AW593" s="33"/>
    </row>
    <row r="594">
      <c r="AW594" s="33"/>
    </row>
    <row r="595">
      <c r="AW595" s="33"/>
    </row>
    <row r="596">
      <c r="AW596" s="33"/>
    </row>
    <row r="597">
      <c r="AW597" s="33"/>
    </row>
    <row r="598">
      <c r="AW598" s="33"/>
    </row>
    <row r="599">
      <c r="AW599" s="33"/>
    </row>
    <row r="600">
      <c r="AW600" s="33"/>
    </row>
    <row r="601">
      <c r="AW601" s="33"/>
    </row>
    <row r="602">
      <c r="AW602" s="33"/>
    </row>
    <row r="603">
      <c r="AW603" s="33"/>
    </row>
    <row r="604">
      <c r="AW604" s="33"/>
    </row>
    <row r="605">
      <c r="AW605" s="33"/>
    </row>
    <row r="606">
      <c r="AW606" s="33"/>
    </row>
    <row r="607">
      <c r="AW607" s="33"/>
    </row>
    <row r="608">
      <c r="AW608" s="33"/>
    </row>
    <row r="609">
      <c r="AW609" s="33"/>
    </row>
    <row r="610">
      <c r="AW610" s="33"/>
    </row>
    <row r="611">
      <c r="AW611" s="33"/>
    </row>
    <row r="612">
      <c r="AW612" s="33"/>
    </row>
    <row r="613">
      <c r="AW613" s="33"/>
    </row>
    <row r="614">
      <c r="AW614" s="33"/>
    </row>
    <row r="615">
      <c r="AW615" s="33"/>
    </row>
    <row r="616">
      <c r="AW616" s="33"/>
    </row>
    <row r="617">
      <c r="AW617" s="33"/>
    </row>
    <row r="618">
      <c r="AW618" s="33"/>
    </row>
    <row r="619">
      <c r="AW619" s="33"/>
    </row>
    <row r="620">
      <c r="AW620" s="33"/>
    </row>
    <row r="621">
      <c r="AW621" s="33"/>
    </row>
    <row r="622">
      <c r="AW622" s="33"/>
    </row>
    <row r="623">
      <c r="AW623" s="33"/>
    </row>
    <row r="624">
      <c r="AW624" s="33"/>
    </row>
    <row r="625">
      <c r="AW625" s="33"/>
    </row>
    <row r="626">
      <c r="AW626" s="33"/>
    </row>
    <row r="627">
      <c r="AW627" s="33"/>
    </row>
    <row r="628">
      <c r="AW628" s="33"/>
    </row>
    <row r="629">
      <c r="AW629" s="33"/>
    </row>
    <row r="630">
      <c r="AW630" s="33"/>
    </row>
    <row r="631">
      <c r="AW631" s="33"/>
    </row>
    <row r="632">
      <c r="AW632" s="33"/>
    </row>
    <row r="633">
      <c r="AW633" s="33"/>
    </row>
    <row r="634">
      <c r="AW634" s="33"/>
    </row>
    <row r="635">
      <c r="AW635" s="33"/>
    </row>
    <row r="636">
      <c r="AW636" s="33"/>
    </row>
    <row r="637">
      <c r="AW637" s="33"/>
    </row>
    <row r="638">
      <c r="AW638" s="33"/>
    </row>
    <row r="639">
      <c r="AW639" s="33"/>
    </row>
    <row r="640">
      <c r="AW640" s="33"/>
    </row>
    <row r="641">
      <c r="AW641" s="33"/>
    </row>
    <row r="642">
      <c r="AW642" s="33"/>
    </row>
    <row r="643">
      <c r="AW643" s="33"/>
    </row>
    <row r="644">
      <c r="AW644" s="33"/>
    </row>
    <row r="645">
      <c r="AW645" s="33"/>
    </row>
    <row r="646">
      <c r="AW646" s="33"/>
    </row>
    <row r="647">
      <c r="AW647" s="33"/>
    </row>
    <row r="648">
      <c r="AW648" s="33"/>
    </row>
    <row r="649">
      <c r="AW649" s="33"/>
    </row>
    <row r="650">
      <c r="AW650" s="33"/>
    </row>
    <row r="651">
      <c r="AW651" s="33"/>
    </row>
    <row r="652">
      <c r="AW652" s="33"/>
    </row>
    <row r="653">
      <c r="AW653" s="33"/>
    </row>
    <row r="654">
      <c r="AW654" s="33"/>
    </row>
    <row r="655">
      <c r="AW655" s="33"/>
    </row>
    <row r="656">
      <c r="AW656" s="33"/>
    </row>
    <row r="657">
      <c r="AW657" s="33"/>
    </row>
    <row r="658">
      <c r="AW658" s="33"/>
    </row>
    <row r="659">
      <c r="AW659" s="33"/>
    </row>
    <row r="660">
      <c r="AW660" s="33"/>
    </row>
    <row r="661">
      <c r="AW661" s="33"/>
    </row>
    <row r="662">
      <c r="AW662" s="33"/>
    </row>
    <row r="663">
      <c r="AW663" s="33"/>
    </row>
    <row r="664">
      <c r="AW664" s="33"/>
    </row>
    <row r="665">
      <c r="AW665" s="33"/>
    </row>
    <row r="666">
      <c r="AW666" s="33"/>
    </row>
    <row r="667">
      <c r="AW667" s="33"/>
    </row>
    <row r="668">
      <c r="AW668" s="33"/>
    </row>
    <row r="669">
      <c r="AW669" s="33"/>
    </row>
    <row r="670">
      <c r="AW670" s="33"/>
    </row>
    <row r="671">
      <c r="AW671" s="33"/>
    </row>
    <row r="672">
      <c r="AW672" s="33"/>
    </row>
    <row r="673">
      <c r="AW673" s="33"/>
    </row>
    <row r="674">
      <c r="AW674" s="33"/>
    </row>
    <row r="675">
      <c r="AW675" s="33"/>
    </row>
    <row r="676">
      <c r="AW676" s="33"/>
    </row>
    <row r="677">
      <c r="AW677" s="33"/>
    </row>
    <row r="678">
      <c r="AW678" s="33"/>
    </row>
    <row r="679">
      <c r="AW679" s="33"/>
    </row>
    <row r="680">
      <c r="AW680" s="33"/>
    </row>
    <row r="681">
      <c r="AW681" s="33"/>
    </row>
    <row r="682">
      <c r="AW682" s="33"/>
    </row>
    <row r="683">
      <c r="AW683" s="33"/>
    </row>
    <row r="684">
      <c r="AW684" s="33"/>
    </row>
    <row r="685">
      <c r="AW685" s="33"/>
    </row>
    <row r="686">
      <c r="AW686" s="33"/>
    </row>
    <row r="687">
      <c r="AW687" s="33"/>
    </row>
    <row r="688">
      <c r="AW688" s="33"/>
    </row>
    <row r="689">
      <c r="AW689" s="33"/>
    </row>
    <row r="690">
      <c r="AW690" s="33"/>
    </row>
    <row r="691">
      <c r="AW691" s="33"/>
    </row>
    <row r="692">
      <c r="AW692" s="33"/>
    </row>
    <row r="693">
      <c r="AW693" s="33"/>
    </row>
    <row r="694">
      <c r="AW694" s="33"/>
    </row>
    <row r="695">
      <c r="AW695" s="33"/>
    </row>
    <row r="696">
      <c r="AW696" s="33"/>
    </row>
    <row r="697">
      <c r="AW697" s="33"/>
    </row>
    <row r="698">
      <c r="AW698" s="33"/>
    </row>
    <row r="699">
      <c r="AW699" s="33"/>
    </row>
    <row r="700">
      <c r="AW700" s="33"/>
    </row>
    <row r="701">
      <c r="AW701" s="33"/>
    </row>
    <row r="702">
      <c r="AW702" s="33"/>
    </row>
    <row r="703">
      <c r="AW703" s="33"/>
    </row>
    <row r="704">
      <c r="AW704" s="33"/>
    </row>
    <row r="705">
      <c r="AW705" s="33"/>
    </row>
    <row r="706">
      <c r="AW706" s="33"/>
    </row>
    <row r="707">
      <c r="AW707" s="33"/>
    </row>
    <row r="708">
      <c r="AW708" s="33"/>
    </row>
    <row r="709">
      <c r="AW709" s="33"/>
    </row>
    <row r="710">
      <c r="AW710" s="33"/>
    </row>
    <row r="711">
      <c r="AW711" s="33"/>
    </row>
    <row r="712">
      <c r="AW712" s="33"/>
    </row>
    <row r="713">
      <c r="AW713" s="33"/>
    </row>
    <row r="714">
      <c r="AW714" s="33"/>
    </row>
    <row r="715">
      <c r="AW715" s="33"/>
    </row>
    <row r="716">
      <c r="AW716" s="33"/>
    </row>
    <row r="717">
      <c r="AW717" s="33"/>
    </row>
    <row r="718">
      <c r="AW718" s="33"/>
    </row>
    <row r="719">
      <c r="AW719" s="33"/>
    </row>
    <row r="720">
      <c r="AW720" s="33"/>
    </row>
    <row r="721">
      <c r="AW721" s="33"/>
    </row>
    <row r="722">
      <c r="AW722" s="33"/>
    </row>
    <row r="723">
      <c r="AW723" s="33"/>
    </row>
    <row r="724">
      <c r="AW724" s="33"/>
    </row>
    <row r="725">
      <c r="AW725" s="33"/>
    </row>
    <row r="726">
      <c r="AW726" s="33"/>
    </row>
    <row r="727">
      <c r="AW727" s="33"/>
    </row>
    <row r="728">
      <c r="AW728" s="33"/>
    </row>
    <row r="729">
      <c r="AW729" s="33"/>
    </row>
    <row r="730">
      <c r="AW730" s="33"/>
    </row>
    <row r="731">
      <c r="AW731" s="33"/>
    </row>
    <row r="732">
      <c r="AW732" s="33"/>
    </row>
    <row r="733">
      <c r="AW733" s="33"/>
    </row>
    <row r="734">
      <c r="AW734" s="33"/>
    </row>
    <row r="735">
      <c r="AW735" s="33"/>
    </row>
    <row r="736">
      <c r="AW736" s="33"/>
    </row>
    <row r="737">
      <c r="AW737" s="33"/>
    </row>
    <row r="738">
      <c r="AW738" s="33"/>
    </row>
    <row r="739">
      <c r="AW739" s="33"/>
    </row>
    <row r="740">
      <c r="AW740" s="33"/>
    </row>
    <row r="741">
      <c r="AW741" s="33"/>
    </row>
    <row r="742">
      <c r="AW742" s="33"/>
    </row>
    <row r="743">
      <c r="AW743" s="33"/>
    </row>
    <row r="744">
      <c r="AW744" s="33"/>
    </row>
    <row r="745">
      <c r="AW745" s="33"/>
    </row>
    <row r="746">
      <c r="AW746" s="33"/>
    </row>
    <row r="747">
      <c r="AW747" s="33"/>
    </row>
    <row r="748">
      <c r="AW748" s="33"/>
    </row>
    <row r="749">
      <c r="AW749" s="33"/>
    </row>
    <row r="750">
      <c r="AW750" s="33"/>
    </row>
    <row r="751">
      <c r="AW751" s="33"/>
    </row>
    <row r="752">
      <c r="AW752" s="33"/>
    </row>
    <row r="753">
      <c r="AW753" s="33"/>
    </row>
    <row r="754">
      <c r="AW754" s="33"/>
    </row>
    <row r="755">
      <c r="AW755" s="33"/>
    </row>
    <row r="756">
      <c r="AW756" s="33"/>
    </row>
    <row r="757">
      <c r="AW757" s="33"/>
    </row>
    <row r="758">
      <c r="AW758" s="33"/>
    </row>
    <row r="759">
      <c r="AW759" s="33"/>
    </row>
    <row r="760">
      <c r="AW760" s="33"/>
    </row>
    <row r="761">
      <c r="AW761" s="33"/>
    </row>
    <row r="762">
      <c r="AW762" s="33"/>
    </row>
    <row r="763">
      <c r="AW763" s="33"/>
    </row>
    <row r="764">
      <c r="AW764" s="33"/>
    </row>
    <row r="765">
      <c r="AW765" s="33"/>
    </row>
    <row r="766">
      <c r="AW766" s="33"/>
    </row>
    <row r="767">
      <c r="AW767" s="33"/>
    </row>
    <row r="768">
      <c r="AW768" s="33"/>
    </row>
    <row r="769">
      <c r="AW769" s="33"/>
    </row>
    <row r="770">
      <c r="AW770" s="33"/>
    </row>
    <row r="771">
      <c r="AW771" s="33"/>
    </row>
    <row r="772">
      <c r="AW772" s="33"/>
    </row>
    <row r="773">
      <c r="AW773" s="33"/>
    </row>
    <row r="774">
      <c r="AW774" s="33"/>
    </row>
    <row r="775">
      <c r="AW775" s="33"/>
    </row>
    <row r="776">
      <c r="AW776" s="33"/>
    </row>
    <row r="777">
      <c r="AW777" s="33"/>
    </row>
    <row r="778">
      <c r="AW778" s="33"/>
    </row>
    <row r="779">
      <c r="AW779" s="33"/>
    </row>
    <row r="780">
      <c r="AW780" s="33"/>
    </row>
    <row r="781">
      <c r="AW781" s="33"/>
    </row>
    <row r="782">
      <c r="AW782" s="33"/>
    </row>
    <row r="783">
      <c r="AW783" s="33"/>
    </row>
    <row r="784">
      <c r="AW784" s="33"/>
    </row>
    <row r="785">
      <c r="AW785" s="33"/>
    </row>
    <row r="786">
      <c r="AW786" s="33"/>
    </row>
    <row r="787">
      <c r="AW787" s="33"/>
    </row>
    <row r="788">
      <c r="AW788" s="33"/>
    </row>
    <row r="789">
      <c r="AW789" s="33"/>
    </row>
    <row r="790">
      <c r="AW790" s="33"/>
    </row>
    <row r="791">
      <c r="AW791" s="33"/>
    </row>
    <row r="792">
      <c r="AW792" s="33"/>
    </row>
    <row r="793">
      <c r="AW793" s="33"/>
    </row>
    <row r="794">
      <c r="AW794" s="33"/>
    </row>
    <row r="795">
      <c r="AW795" s="33"/>
    </row>
    <row r="796">
      <c r="AW796" s="33"/>
    </row>
    <row r="797">
      <c r="AW797" s="33"/>
    </row>
    <row r="798">
      <c r="AW798" s="33"/>
    </row>
    <row r="799">
      <c r="AW799" s="33"/>
    </row>
    <row r="800">
      <c r="AW800" s="33"/>
    </row>
    <row r="801">
      <c r="AW801" s="33"/>
    </row>
    <row r="802">
      <c r="AW802" s="33"/>
    </row>
    <row r="803">
      <c r="AW803" s="33"/>
    </row>
    <row r="804">
      <c r="AW804" s="33"/>
    </row>
    <row r="805">
      <c r="AW805" s="33"/>
    </row>
    <row r="806">
      <c r="AW806" s="33"/>
    </row>
    <row r="807">
      <c r="AW807" s="33"/>
    </row>
    <row r="808">
      <c r="AW808" s="33"/>
    </row>
    <row r="809">
      <c r="AW809" s="33"/>
    </row>
    <row r="810">
      <c r="AW810" s="33"/>
    </row>
    <row r="811">
      <c r="AW811" s="33"/>
    </row>
    <row r="812">
      <c r="AW812" s="33"/>
    </row>
    <row r="813">
      <c r="AW813" s="33"/>
    </row>
    <row r="814">
      <c r="AW814" s="33"/>
    </row>
    <row r="815">
      <c r="AW815" s="33"/>
    </row>
    <row r="816">
      <c r="AW816" s="33"/>
    </row>
    <row r="817">
      <c r="AW817" s="33"/>
    </row>
    <row r="818">
      <c r="AW818" s="33"/>
    </row>
    <row r="819">
      <c r="AW819" s="33"/>
    </row>
    <row r="820">
      <c r="AW820" s="33"/>
    </row>
    <row r="821">
      <c r="AW821" s="33"/>
    </row>
    <row r="822">
      <c r="AW822" s="33"/>
    </row>
    <row r="823">
      <c r="AW823" s="33"/>
    </row>
    <row r="824">
      <c r="AW824" s="33"/>
    </row>
    <row r="825">
      <c r="AW825" s="33"/>
    </row>
    <row r="826">
      <c r="AW826" s="33"/>
    </row>
    <row r="827">
      <c r="AW827" s="33"/>
    </row>
    <row r="828">
      <c r="AW828" s="33"/>
    </row>
    <row r="829">
      <c r="AW829" s="33"/>
    </row>
    <row r="830">
      <c r="AW830" s="33"/>
    </row>
    <row r="831">
      <c r="AW831" s="33"/>
    </row>
    <row r="832">
      <c r="AW832" s="33"/>
    </row>
    <row r="833">
      <c r="AW833" s="33"/>
    </row>
    <row r="834">
      <c r="AW834" s="33"/>
    </row>
    <row r="835">
      <c r="AW835" s="33"/>
    </row>
    <row r="836">
      <c r="AW836" s="33"/>
    </row>
    <row r="837">
      <c r="AW837" s="33"/>
    </row>
    <row r="838">
      <c r="AW838" s="33"/>
    </row>
    <row r="839">
      <c r="AW839" s="33"/>
    </row>
    <row r="840">
      <c r="AW840" s="33"/>
    </row>
    <row r="841">
      <c r="AW841" s="33"/>
    </row>
    <row r="842">
      <c r="AW842" s="33"/>
    </row>
    <row r="843">
      <c r="AW843" s="33"/>
    </row>
    <row r="844">
      <c r="AW844" s="33"/>
    </row>
    <row r="845">
      <c r="AW845" s="33"/>
    </row>
    <row r="846">
      <c r="AW846" s="33"/>
    </row>
    <row r="847">
      <c r="AW847" s="33"/>
    </row>
    <row r="848">
      <c r="AW848" s="33"/>
    </row>
    <row r="849">
      <c r="AW849" s="33"/>
    </row>
    <row r="850">
      <c r="AW850" s="33"/>
    </row>
    <row r="851">
      <c r="AW851" s="33"/>
    </row>
    <row r="852">
      <c r="AW852" s="33"/>
    </row>
    <row r="853">
      <c r="AW853" s="33"/>
    </row>
    <row r="854">
      <c r="AW854" s="33"/>
    </row>
    <row r="855">
      <c r="AW855" s="33"/>
    </row>
    <row r="856">
      <c r="AW856" s="33"/>
    </row>
    <row r="857">
      <c r="AW857" s="33"/>
    </row>
    <row r="858">
      <c r="AW858" s="33"/>
    </row>
    <row r="859">
      <c r="AW859" s="33"/>
    </row>
    <row r="860">
      <c r="AW860" s="33"/>
    </row>
    <row r="861">
      <c r="AW861" s="33"/>
    </row>
    <row r="862">
      <c r="AW862" s="33"/>
    </row>
    <row r="863">
      <c r="AW863" s="33"/>
    </row>
    <row r="864">
      <c r="AW864" s="33"/>
    </row>
    <row r="865">
      <c r="AW865" s="33"/>
    </row>
    <row r="866">
      <c r="AW866" s="33"/>
    </row>
    <row r="867">
      <c r="AW867" s="33"/>
    </row>
    <row r="868">
      <c r="AW868" s="33"/>
    </row>
    <row r="869">
      <c r="AW869" s="33"/>
    </row>
    <row r="870">
      <c r="AW870" s="33"/>
    </row>
    <row r="871">
      <c r="AW871" s="33"/>
    </row>
    <row r="872">
      <c r="AW872" s="33"/>
    </row>
    <row r="873">
      <c r="AW873" s="33"/>
    </row>
    <row r="874">
      <c r="AW874" s="33"/>
    </row>
    <row r="875">
      <c r="AW875" s="33"/>
    </row>
    <row r="876">
      <c r="AW876" s="33"/>
    </row>
    <row r="877">
      <c r="AW877" s="33"/>
    </row>
    <row r="878">
      <c r="AW878" s="33"/>
    </row>
    <row r="879">
      <c r="AW879" s="33"/>
    </row>
    <row r="880">
      <c r="AW880" s="33"/>
    </row>
    <row r="881">
      <c r="AW881" s="33"/>
    </row>
    <row r="882">
      <c r="AW882" s="33"/>
    </row>
    <row r="883">
      <c r="AW883" s="33"/>
    </row>
    <row r="884">
      <c r="AW884" s="33"/>
    </row>
    <row r="885">
      <c r="AW885" s="33"/>
    </row>
    <row r="886">
      <c r="AW886" s="33"/>
    </row>
    <row r="887">
      <c r="AW887" s="33"/>
    </row>
    <row r="888">
      <c r="AW888" s="33"/>
    </row>
    <row r="889">
      <c r="AW889" s="33"/>
    </row>
    <row r="890">
      <c r="AW890" s="33"/>
    </row>
    <row r="891">
      <c r="AW891" s="33"/>
    </row>
    <row r="892">
      <c r="AW892" s="33"/>
    </row>
    <row r="893">
      <c r="AW893" s="33"/>
    </row>
    <row r="894">
      <c r="AW894" s="33"/>
    </row>
    <row r="895">
      <c r="AW895" s="33"/>
    </row>
    <row r="896">
      <c r="AW896" s="33"/>
    </row>
    <row r="897">
      <c r="AW897" s="33"/>
    </row>
    <row r="898">
      <c r="AW898" s="33"/>
    </row>
    <row r="899">
      <c r="AW899" s="33"/>
    </row>
    <row r="900">
      <c r="AW900" s="33"/>
    </row>
    <row r="901">
      <c r="AW901" s="33"/>
    </row>
    <row r="902">
      <c r="AW902" s="33"/>
    </row>
    <row r="903">
      <c r="AW903" s="33"/>
    </row>
    <row r="904">
      <c r="AW904" s="33"/>
    </row>
    <row r="905">
      <c r="AW905" s="33"/>
    </row>
    <row r="906">
      <c r="AW906" s="33"/>
    </row>
    <row r="907">
      <c r="AW907" s="33"/>
    </row>
    <row r="908">
      <c r="AW908" s="33"/>
    </row>
    <row r="909">
      <c r="AW909" s="33"/>
    </row>
    <row r="910">
      <c r="AW910" s="33"/>
    </row>
    <row r="911">
      <c r="AW911" s="33"/>
    </row>
    <row r="912">
      <c r="AW912" s="33"/>
    </row>
    <row r="913">
      <c r="AW913" s="33"/>
    </row>
    <row r="914">
      <c r="AW914" s="33"/>
    </row>
    <row r="915">
      <c r="AW915" s="33"/>
    </row>
    <row r="916">
      <c r="AW916" s="33"/>
    </row>
    <row r="917">
      <c r="AW917" s="33"/>
    </row>
    <row r="918">
      <c r="AW918" s="33"/>
    </row>
    <row r="919">
      <c r="AW919" s="33"/>
    </row>
    <row r="920">
      <c r="AW920" s="33"/>
    </row>
    <row r="921">
      <c r="AW921" s="33"/>
    </row>
    <row r="922">
      <c r="AW922" s="33"/>
    </row>
    <row r="923">
      <c r="AW923" s="33"/>
    </row>
    <row r="924">
      <c r="AW924" s="33"/>
    </row>
    <row r="925">
      <c r="AW925" s="33"/>
    </row>
    <row r="926">
      <c r="AW926" s="33"/>
    </row>
    <row r="927">
      <c r="AW927" s="33"/>
    </row>
    <row r="928">
      <c r="AW928" s="33"/>
    </row>
    <row r="929">
      <c r="AW929" s="33"/>
    </row>
    <row r="930">
      <c r="AW930" s="33"/>
    </row>
    <row r="931">
      <c r="AW931" s="33"/>
    </row>
    <row r="932">
      <c r="AW932" s="33"/>
    </row>
    <row r="933">
      <c r="AW933" s="33"/>
    </row>
    <row r="934">
      <c r="AW934" s="33"/>
    </row>
    <row r="935">
      <c r="AW935" s="33"/>
    </row>
    <row r="936">
      <c r="AW936" s="33"/>
    </row>
    <row r="937">
      <c r="AW937" s="33"/>
    </row>
    <row r="938">
      <c r="AW938" s="33"/>
    </row>
    <row r="939">
      <c r="AW939" s="33"/>
    </row>
    <row r="940">
      <c r="AW940" s="33"/>
    </row>
    <row r="941">
      <c r="AW941" s="33"/>
    </row>
    <row r="942">
      <c r="AW942" s="33"/>
    </row>
    <row r="943">
      <c r="AW943" s="33"/>
    </row>
    <row r="944">
      <c r="AW944" s="33"/>
    </row>
    <row r="945">
      <c r="AW945" s="33"/>
    </row>
    <row r="946">
      <c r="AW946" s="33"/>
    </row>
    <row r="947">
      <c r="AW947" s="33"/>
    </row>
    <row r="948">
      <c r="AW948" s="33"/>
    </row>
    <row r="949">
      <c r="AW949" s="33"/>
    </row>
    <row r="950">
      <c r="AW950" s="33"/>
    </row>
    <row r="951">
      <c r="AW951" s="33"/>
    </row>
    <row r="952">
      <c r="AW952" s="33"/>
    </row>
    <row r="953">
      <c r="AW953" s="33"/>
    </row>
    <row r="954">
      <c r="AW954" s="33"/>
    </row>
    <row r="955">
      <c r="AW955" s="33"/>
    </row>
    <row r="956">
      <c r="AW956" s="33"/>
    </row>
    <row r="957">
      <c r="AW957" s="33"/>
    </row>
    <row r="958">
      <c r="AW958" s="33"/>
    </row>
    <row r="959">
      <c r="AW959" s="33"/>
    </row>
    <row r="960">
      <c r="AW960" s="33"/>
    </row>
    <row r="961">
      <c r="AW961" s="33"/>
    </row>
    <row r="962">
      <c r="AW962" s="33"/>
    </row>
    <row r="963">
      <c r="AW963" s="33"/>
    </row>
    <row r="964">
      <c r="AW964" s="33"/>
    </row>
    <row r="965">
      <c r="AW965" s="33"/>
    </row>
    <row r="966">
      <c r="AW966" s="33"/>
    </row>
    <row r="967">
      <c r="AW967" s="33"/>
    </row>
  </sheetData>
  <mergeCells count="5">
    <mergeCell ref="C1:H1"/>
    <mergeCell ref="K1:P1"/>
    <mergeCell ref="U1:Z1"/>
    <mergeCell ref="R17:Z17"/>
    <mergeCell ref="J34:P3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6</v>
      </c>
      <c r="B1" s="6"/>
      <c r="C1" s="5"/>
      <c r="D1" s="15"/>
      <c r="E1" s="6"/>
      <c r="F1" s="6"/>
      <c r="G1" s="6"/>
      <c r="H1" s="6"/>
      <c r="I1" s="6"/>
      <c r="J1" s="6"/>
      <c r="K1" s="6"/>
      <c r="L1" s="6"/>
      <c r="M1" s="6"/>
      <c r="N1" s="7" t="s">
        <v>35</v>
      </c>
      <c r="O1" s="8">
        <v>3000000.0</v>
      </c>
    </row>
    <row r="2" ht="15.75" customHeight="1">
      <c r="A2" s="13" t="s">
        <v>36</v>
      </c>
      <c r="B2" s="13" t="s">
        <v>22</v>
      </c>
      <c r="C2" s="10" t="s">
        <v>23</v>
      </c>
      <c r="D2" s="12" t="s">
        <v>24</v>
      </c>
      <c r="E2" s="12" t="s">
        <v>25</v>
      </c>
      <c r="F2" s="12" t="s">
        <v>26</v>
      </c>
      <c r="G2" s="12" t="s">
        <v>10</v>
      </c>
      <c r="H2" s="12" t="s">
        <v>27</v>
      </c>
      <c r="I2" s="12" t="s">
        <v>28</v>
      </c>
      <c r="J2" s="12" t="s">
        <v>29</v>
      </c>
      <c r="K2" s="12" t="s">
        <v>31</v>
      </c>
      <c r="L2" s="12" t="s">
        <v>37</v>
      </c>
      <c r="M2" s="12" t="s">
        <v>38</v>
      </c>
      <c r="N2" s="12" t="s">
        <v>39</v>
      </c>
      <c r="O2" s="12" t="s">
        <v>40</v>
      </c>
      <c r="Q2" s="1" t="s">
        <v>41</v>
      </c>
    </row>
    <row r="3">
      <c r="A3" s="18">
        <v>1.0</v>
      </c>
      <c r="B3" s="20">
        <v>6.0</v>
      </c>
      <c r="C3" s="17">
        <v>6.0</v>
      </c>
      <c r="D3" s="20">
        <v>206.457456770353</v>
      </c>
      <c r="E3" s="29">
        <v>8.50297510623932E-7</v>
      </c>
      <c r="F3" s="20">
        <v>3.34614054579288</v>
      </c>
      <c r="G3" s="20">
        <v>0.765246781520546</v>
      </c>
      <c r="H3" s="20">
        <v>202.16460816469</v>
      </c>
      <c r="I3" s="20">
        <v>34.0607</v>
      </c>
      <c r="J3" s="20">
        <v>981.174252</v>
      </c>
      <c r="K3" s="20">
        <v>985.235588312149</v>
      </c>
      <c r="L3" s="20">
        <f t="shared" ref="L3:L52" si="1">A3*B3*C3*3000000</f>
        <v>108000000</v>
      </c>
      <c r="M3" s="20">
        <f t="shared" ref="M3:M52" si="2">L3/D3</f>
        <v>523110.1927</v>
      </c>
      <c r="N3" s="20">
        <f t="shared" ref="N3:N52" si="3">L3/(J3/(A3*B3))</f>
        <v>660433.148</v>
      </c>
      <c r="O3" s="20">
        <f t="shared" ref="O3:O52" si="4">(M3/N3) * 100</f>
        <v>79.20713766</v>
      </c>
      <c r="Q3" s="1" t="s">
        <v>42</v>
      </c>
    </row>
    <row r="4">
      <c r="A4" s="18">
        <v>1.0</v>
      </c>
      <c r="B4" s="20">
        <v>6.0</v>
      </c>
      <c r="C4" s="17">
        <v>6.0</v>
      </c>
      <c r="D4" s="20">
        <v>207.128137177788</v>
      </c>
      <c r="E4" s="29">
        <v>1.15949660539627E-6</v>
      </c>
      <c r="F4" s="20">
        <v>3.16536108311266</v>
      </c>
      <c r="G4" s="20">
        <v>0.355256445705891</v>
      </c>
      <c r="H4" s="20">
        <v>203.505420843139</v>
      </c>
      <c r="I4" s="20">
        <v>33.359673</v>
      </c>
      <c r="J4" s="20">
        <v>972.623213</v>
      </c>
      <c r="K4" s="20">
        <v>975.645669460297</v>
      </c>
      <c r="L4" s="20">
        <f t="shared" si="1"/>
        <v>108000000</v>
      </c>
      <c r="M4" s="20">
        <f t="shared" si="2"/>
        <v>521416.3632</v>
      </c>
      <c r="N4" s="20">
        <f t="shared" si="3"/>
        <v>666239.4968</v>
      </c>
      <c r="O4" s="20">
        <f t="shared" si="4"/>
        <v>78.26260162</v>
      </c>
      <c r="Q4" s="1" t="s">
        <v>43</v>
      </c>
    </row>
    <row r="5">
      <c r="A5" s="18">
        <v>1.0</v>
      </c>
      <c r="B5" s="20">
        <v>6.0</v>
      </c>
      <c r="C5" s="17">
        <v>6.0</v>
      </c>
      <c r="D5" s="20">
        <v>205.664341562428</v>
      </c>
      <c r="E5" s="29">
        <v>1.0831281542778E-6</v>
      </c>
      <c r="F5" s="20">
        <v>3.14933520834893</v>
      </c>
      <c r="G5" s="20">
        <v>0.361372664570808</v>
      </c>
      <c r="H5" s="20">
        <v>202.048918027431</v>
      </c>
      <c r="I5" s="20">
        <v>27.597339</v>
      </c>
      <c r="J5" s="20">
        <v>964.483446</v>
      </c>
      <c r="K5" s="20">
        <v>968.327576637268</v>
      </c>
      <c r="L5" s="20">
        <f t="shared" si="1"/>
        <v>108000000</v>
      </c>
      <c r="M5" s="20">
        <f t="shared" si="2"/>
        <v>525127.4926</v>
      </c>
      <c r="N5" s="20">
        <f t="shared" si="3"/>
        <v>671862.2312</v>
      </c>
      <c r="O5" s="20">
        <f t="shared" si="4"/>
        <v>78.15999593</v>
      </c>
      <c r="Q5" s="1" t="s">
        <v>44</v>
      </c>
    </row>
    <row r="6">
      <c r="A6" s="18">
        <v>1.0</v>
      </c>
      <c r="B6" s="20">
        <v>6.0</v>
      </c>
      <c r="C6" s="17">
        <v>6.0</v>
      </c>
      <c r="D6" s="20">
        <v>208.531752025709</v>
      </c>
      <c r="E6" s="29">
        <v>1.15204602479935E-6</v>
      </c>
      <c r="F6" s="20">
        <v>2.18186098057777</v>
      </c>
      <c r="G6" s="20">
        <v>0.356305877678096</v>
      </c>
      <c r="H6" s="20">
        <v>205.890323267318</v>
      </c>
      <c r="I6" s="20">
        <v>27.431606</v>
      </c>
      <c r="J6" s="20">
        <v>973.044228</v>
      </c>
      <c r="K6" s="20">
        <v>975.986304044724</v>
      </c>
      <c r="L6" s="20">
        <f t="shared" si="1"/>
        <v>108000000</v>
      </c>
      <c r="M6" s="20">
        <f t="shared" si="2"/>
        <v>517906.7406</v>
      </c>
      <c r="N6" s="20">
        <f t="shared" si="3"/>
        <v>665951.2295</v>
      </c>
      <c r="O6" s="20">
        <f t="shared" si="4"/>
        <v>77.76946984</v>
      </c>
    </row>
    <row r="7">
      <c r="A7" s="18">
        <v>1.0</v>
      </c>
      <c r="B7" s="20">
        <v>6.0</v>
      </c>
      <c r="C7" s="17">
        <v>6.0</v>
      </c>
      <c r="D7" s="20">
        <v>200.765487872995</v>
      </c>
      <c r="E7" s="29">
        <v>1.06822699308395E-6</v>
      </c>
      <c r="F7" s="20">
        <v>2.1365107614547</v>
      </c>
      <c r="G7" s="20">
        <v>0.459383794106543</v>
      </c>
      <c r="H7" s="20">
        <v>198.065322839655</v>
      </c>
      <c r="I7" s="20">
        <v>30.10413</v>
      </c>
      <c r="J7" s="20">
        <v>962.226443</v>
      </c>
      <c r="K7" s="20">
        <v>967.813456058502</v>
      </c>
      <c r="L7" s="20">
        <f t="shared" si="1"/>
        <v>108000000</v>
      </c>
      <c r="M7" s="20">
        <f t="shared" si="2"/>
        <v>537941.0632</v>
      </c>
      <c r="N7" s="20">
        <f t="shared" si="3"/>
        <v>673438.1545</v>
      </c>
      <c r="O7" s="20">
        <f t="shared" si="4"/>
        <v>79.87980182</v>
      </c>
    </row>
    <row r="8">
      <c r="A8" s="24">
        <v>2.0</v>
      </c>
      <c r="B8" s="12">
        <v>6.0</v>
      </c>
      <c r="C8" s="14">
        <v>6.0</v>
      </c>
      <c r="D8" s="12">
        <v>203.151587269269</v>
      </c>
      <c r="E8" s="42">
        <v>1.06822699308395E-6</v>
      </c>
      <c r="F8" s="12">
        <v>3.34882137179375</v>
      </c>
      <c r="G8" s="12">
        <v>0.668039162643254</v>
      </c>
      <c r="H8" s="12">
        <v>198.825201318599</v>
      </c>
      <c r="I8" s="12">
        <v>64.669154</v>
      </c>
      <c r="J8" s="12">
        <v>1923.638921</v>
      </c>
      <c r="K8" s="12">
        <v>1932.43802666664</v>
      </c>
      <c r="L8" s="12">
        <f t="shared" si="1"/>
        <v>216000000</v>
      </c>
      <c r="M8" s="12">
        <f t="shared" si="2"/>
        <v>1063245.446</v>
      </c>
      <c r="N8" s="12">
        <f t="shared" si="3"/>
        <v>1347446.224</v>
      </c>
      <c r="O8" s="12">
        <f t="shared" si="4"/>
        <v>78.90819145</v>
      </c>
    </row>
    <row r="9">
      <c r="A9" s="24">
        <v>2.0</v>
      </c>
      <c r="B9" s="12">
        <v>6.0</v>
      </c>
      <c r="C9" s="14">
        <v>6.0</v>
      </c>
      <c r="D9" s="12">
        <v>202.157414849848</v>
      </c>
      <c r="E9" s="42">
        <v>1.10920518636704E-6</v>
      </c>
      <c r="F9" s="12">
        <v>2.2673028325662</v>
      </c>
      <c r="G9" s="12">
        <v>0.660074125044048</v>
      </c>
      <c r="H9" s="12">
        <v>199.026274493895</v>
      </c>
      <c r="I9" s="12">
        <v>52.879292</v>
      </c>
      <c r="J9" s="12">
        <v>1911.851587</v>
      </c>
      <c r="K9" s="12">
        <v>1918.6816265583</v>
      </c>
      <c r="L9" s="12">
        <f t="shared" si="1"/>
        <v>216000000</v>
      </c>
      <c r="M9" s="12">
        <f t="shared" si="2"/>
        <v>1068474.289</v>
      </c>
      <c r="N9" s="12">
        <f t="shared" si="3"/>
        <v>1355753.772</v>
      </c>
      <c r="O9" s="12">
        <f t="shared" si="4"/>
        <v>78.8103497</v>
      </c>
    </row>
    <row r="10">
      <c r="A10" s="24">
        <v>2.0</v>
      </c>
      <c r="B10" s="12">
        <v>6.0</v>
      </c>
      <c r="C10" s="14">
        <v>6.0</v>
      </c>
      <c r="D10" s="12">
        <v>200.581140341237</v>
      </c>
      <c r="E10" s="42">
        <v>1.06543302536011E-6</v>
      </c>
      <c r="F10" s="12">
        <v>2.27616113424301</v>
      </c>
      <c r="G10" s="12">
        <v>0.674577657133341</v>
      </c>
      <c r="H10" s="12">
        <v>197.429206065834</v>
      </c>
      <c r="I10" s="12">
        <v>52.62003</v>
      </c>
      <c r="J10" s="12">
        <v>1906.364143</v>
      </c>
      <c r="K10" s="12">
        <v>1913.65271115303</v>
      </c>
      <c r="L10" s="12">
        <f t="shared" si="1"/>
        <v>216000000</v>
      </c>
      <c r="M10" s="12">
        <f t="shared" si="2"/>
        <v>1076870.934</v>
      </c>
      <c r="N10" s="12">
        <f t="shared" si="3"/>
        <v>1359656.291</v>
      </c>
      <c r="O10" s="12">
        <f t="shared" si="4"/>
        <v>79.20170277</v>
      </c>
    </row>
    <row r="11">
      <c r="A11" s="24">
        <v>2.0</v>
      </c>
      <c r="B11" s="12">
        <v>6.0</v>
      </c>
      <c r="C11" s="14">
        <v>6.0</v>
      </c>
      <c r="D11" s="12">
        <v>207.611439215019</v>
      </c>
      <c r="E11" s="42">
        <v>1.0291114449501E-6</v>
      </c>
      <c r="F11" s="12">
        <v>2.24767413921654</v>
      </c>
      <c r="G11" s="12">
        <v>0.660904552787542</v>
      </c>
      <c r="H11" s="12">
        <v>204.506774500944</v>
      </c>
      <c r="I11" s="12">
        <v>59.660919</v>
      </c>
      <c r="J11" s="12">
        <v>1921.823143</v>
      </c>
      <c r="K11" s="12">
        <v>1930.2745218277</v>
      </c>
      <c r="L11" s="12">
        <f t="shared" si="1"/>
        <v>216000000</v>
      </c>
      <c r="M11" s="12">
        <f t="shared" si="2"/>
        <v>1040405.099</v>
      </c>
      <c r="N11" s="12">
        <f t="shared" si="3"/>
        <v>1348719.319</v>
      </c>
      <c r="O11" s="12">
        <f t="shared" si="4"/>
        <v>77.14022367</v>
      </c>
    </row>
    <row r="12">
      <c r="A12" s="24">
        <v>2.0</v>
      </c>
      <c r="B12" s="12">
        <v>6.0</v>
      </c>
      <c r="C12" s="14">
        <v>6.0</v>
      </c>
      <c r="D12" s="12">
        <v>204.891199885868</v>
      </c>
      <c r="E12" s="42">
        <v>1.0589137673378E-6</v>
      </c>
      <c r="F12" s="12">
        <v>4.25865870248526</v>
      </c>
      <c r="G12" s="12">
        <v>0.662540964782238</v>
      </c>
      <c r="H12" s="12">
        <v>199.769250581972</v>
      </c>
      <c r="I12" s="12">
        <v>67.384266</v>
      </c>
      <c r="J12" s="12">
        <v>1906.288196</v>
      </c>
      <c r="K12" s="12">
        <v>1913.52514338493</v>
      </c>
      <c r="L12" s="12">
        <f t="shared" si="1"/>
        <v>216000000</v>
      </c>
      <c r="M12" s="12">
        <f t="shared" si="2"/>
        <v>1054218.044</v>
      </c>
      <c r="N12" s="12">
        <f t="shared" si="3"/>
        <v>1359710.46</v>
      </c>
      <c r="O12" s="12">
        <f t="shared" si="4"/>
        <v>77.5325391</v>
      </c>
    </row>
    <row r="13">
      <c r="A13" s="20">
        <v>3.0</v>
      </c>
      <c r="B13" s="20">
        <v>6.0</v>
      </c>
      <c r="C13" s="17">
        <v>6.0</v>
      </c>
      <c r="D13" s="20">
        <v>199.630761224777</v>
      </c>
      <c r="E13" s="29">
        <v>8.92207026481628E-7</v>
      </c>
      <c r="F13" s="20">
        <v>2.40795583836734</v>
      </c>
      <c r="G13" s="20">
        <v>0.766786446794868</v>
      </c>
      <c r="H13" s="20">
        <v>196.077412317507</v>
      </c>
      <c r="I13" s="20">
        <v>82.0054129999999</v>
      </c>
      <c r="J13" s="20">
        <v>2853.658148</v>
      </c>
      <c r="K13" s="20">
        <v>2865.27115917206</v>
      </c>
      <c r="L13" s="20">
        <f t="shared" si="1"/>
        <v>324000000</v>
      </c>
      <c r="M13" s="20">
        <f t="shared" si="2"/>
        <v>1622996.366</v>
      </c>
      <c r="N13" s="20">
        <f t="shared" si="3"/>
        <v>2043692.586</v>
      </c>
      <c r="O13" s="20">
        <f t="shared" si="4"/>
        <v>79.41489719</v>
      </c>
    </row>
    <row r="14">
      <c r="A14" s="20">
        <v>3.0</v>
      </c>
      <c r="B14" s="20">
        <v>6.0</v>
      </c>
      <c r="C14" s="17">
        <v>6.0</v>
      </c>
      <c r="D14" s="20">
        <v>203.035356553271</v>
      </c>
      <c r="E14" s="29">
        <v>1.04960054159164E-6</v>
      </c>
      <c r="F14" s="20">
        <v>2.33855193387717</v>
      </c>
      <c r="G14" s="20">
        <v>0.862353318370879</v>
      </c>
      <c r="H14" s="20">
        <v>199.530354027636</v>
      </c>
      <c r="I14" s="20">
        <v>88.217346</v>
      </c>
      <c r="J14" s="20">
        <v>2872.113357</v>
      </c>
      <c r="K14" s="20">
        <v>2882.55816173553</v>
      </c>
      <c r="L14" s="20">
        <f t="shared" si="1"/>
        <v>324000000</v>
      </c>
      <c r="M14" s="20">
        <f t="shared" si="2"/>
        <v>1595781.176</v>
      </c>
      <c r="N14" s="20">
        <f t="shared" si="3"/>
        <v>2030560.523</v>
      </c>
      <c r="O14" s="20">
        <f t="shared" si="4"/>
        <v>78.58821039</v>
      </c>
    </row>
    <row r="15">
      <c r="A15" s="20">
        <v>3.0</v>
      </c>
      <c r="B15" s="20">
        <v>6.0</v>
      </c>
      <c r="C15" s="17">
        <v>6.0</v>
      </c>
      <c r="D15" s="20">
        <v>204.760182096623</v>
      </c>
      <c r="E15" s="29">
        <v>1.09802931547165E-6</v>
      </c>
      <c r="F15" s="20">
        <v>3.37499008793384</v>
      </c>
      <c r="G15" s="20">
        <v>0.864220409654081</v>
      </c>
      <c r="H15" s="20">
        <v>200.227027748711</v>
      </c>
      <c r="I15" s="20">
        <v>86.291724</v>
      </c>
      <c r="J15" s="20">
        <v>2859.873186</v>
      </c>
      <c r="K15" s="20">
        <v>2870.54378628731</v>
      </c>
      <c r="L15" s="20">
        <f t="shared" si="1"/>
        <v>324000000</v>
      </c>
      <c r="M15" s="20">
        <f t="shared" si="2"/>
        <v>1582338.894</v>
      </c>
      <c r="N15" s="20">
        <f t="shared" si="3"/>
        <v>2039251.261</v>
      </c>
      <c r="O15" s="20">
        <f t="shared" si="4"/>
        <v>77.59411134</v>
      </c>
    </row>
    <row r="16">
      <c r="A16" s="20">
        <v>3.0</v>
      </c>
      <c r="B16" s="20">
        <v>6.0</v>
      </c>
      <c r="C16" s="17">
        <v>6.0</v>
      </c>
      <c r="D16" s="20">
        <v>201.492802359164</v>
      </c>
      <c r="E16" s="29">
        <v>1.05518847703934E-6</v>
      </c>
      <c r="F16" s="20">
        <v>2.35042747203261</v>
      </c>
      <c r="G16" s="20">
        <v>0.862568009644747</v>
      </c>
      <c r="H16" s="20">
        <v>197.977404126897</v>
      </c>
      <c r="I16" s="20">
        <v>79.888841</v>
      </c>
      <c r="J16" s="20">
        <v>2859.839654</v>
      </c>
      <c r="K16" s="20">
        <v>2870.7796895504</v>
      </c>
      <c r="L16" s="20">
        <f t="shared" si="1"/>
        <v>324000000</v>
      </c>
      <c r="M16" s="20">
        <f t="shared" si="2"/>
        <v>1607997.885</v>
      </c>
      <c r="N16" s="20">
        <f t="shared" si="3"/>
        <v>2039275.171</v>
      </c>
      <c r="O16" s="20">
        <f t="shared" si="4"/>
        <v>78.85144229</v>
      </c>
    </row>
    <row r="17">
      <c r="A17" s="20">
        <v>3.0</v>
      </c>
      <c r="B17" s="20">
        <v>6.0</v>
      </c>
      <c r="C17" s="17">
        <v>6.0</v>
      </c>
      <c r="D17" s="20">
        <v>202.351984357461</v>
      </c>
      <c r="E17" s="29">
        <v>1.08592212200165E-6</v>
      </c>
      <c r="F17" s="20">
        <v>2.39649134129286</v>
      </c>
      <c r="G17" s="20">
        <v>0.761087145656347</v>
      </c>
      <c r="H17" s="20">
        <v>198.895763280801</v>
      </c>
      <c r="I17" s="20">
        <v>80.436391</v>
      </c>
      <c r="J17" s="20">
        <v>2862.711059</v>
      </c>
      <c r="K17" s="20">
        <v>2873.88743543625</v>
      </c>
      <c r="L17" s="20">
        <f t="shared" si="1"/>
        <v>324000000</v>
      </c>
      <c r="M17" s="20">
        <f t="shared" si="2"/>
        <v>1601170.362</v>
      </c>
      <c r="N17" s="20">
        <f t="shared" si="3"/>
        <v>2037229.703</v>
      </c>
      <c r="O17" s="20">
        <f t="shared" si="4"/>
        <v>78.595475</v>
      </c>
    </row>
    <row r="18">
      <c r="A18" s="12">
        <v>5.0</v>
      </c>
      <c r="B18" s="12">
        <v>6.0</v>
      </c>
      <c r="C18" s="14">
        <v>6.0</v>
      </c>
      <c r="D18" s="12">
        <v>206.685017275624</v>
      </c>
      <c r="E18" s="42">
        <v>8.69855284690857E-7</v>
      </c>
      <c r="F18" s="12">
        <v>3.63738325797021</v>
      </c>
      <c r="G18" s="12">
        <v>1.17207290232182</v>
      </c>
      <c r="H18" s="12">
        <v>201.285057364963</v>
      </c>
      <c r="I18" s="12">
        <v>148.605153</v>
      </c>
      <c r="J18" s="12">
        <v>4805.551574</v>
      </c>
      <c r="K18" s="12">
        <v>4824.29209589958</v>
      </c>
      <c r="L18" s="12">
        <f t="shared" si="1"/>
        <v>540000000</v>
      </c>
      <c r="M18" s="12">
        <f t="shared" si="2"/>
        <v>2612671.238</v>
      </c>
      <c r="N18" s="12">
        <f t="shared" si="3"/>
        <v>3371101.059</v>
      </c>
      <c r="O18" s="12">
        <f t="shared" si="4"/>
        <v>77.5020147</v>
      </c>
    </row>
    <row r="19">
      <c r="A19" s="12">
        <v>5.0</v>
      </c>
      <c r="B19" s="12">
        <v>6.0</v>
      </c>
      <c r="C19" s="14">
        <v>6.0</v>
      </c>
      <c r="D19" s="12">
        <v>199.025249063037</v>
      </c>
      <c r="E19" s="42">
        <v>1.10361725091934E-6</v>
      </c>
      <c r="F19" s="12">
        <v>3.55711274966598</v>
      </c>
      <c r="G19" s="12">
        <v>1.16212555859238</v>
      </c>
      <c r="H19" s="12">
        <v>193.811513329856</v>
      </c>
      <c r="I19" s="12">
        <v>146.279562</v>
      </c>
      <c r="J19" s="12">
        <v>4755.158031</v>
      </c>
      <c r="K19" s="12">
        <v>4777.66993403435</v>
      </c>
      <c r="L19" s="12">
        <f t="shared" si="1"/>
        <v>540000000</v>
      </c>
      <c r="M19" s="12">
        <f t="shared" si="2"/>
        <v>2713223.586</v>
      </c>
      <c r="N19" s="12">
        <f t="shared" si="3"/>
        <v>3406826.838</v>
      </c>
      <c r="O19" s="12">
        <f t="shared" si="4"/>
        <v>79.64078349</v>
      </c>
    </row>
    <row r="20">
      <c r="A20" s="12">
        <v>5.0</v>
      </c>
      <c r="B20" s="12">
        <v>6.0</v>
      </c>
      <c r="C20" s="14">
        <v>6.0</v>
      </c>
      <c r="D20" s="12">
        <v>201.354566403665</v>
      </c>
      <c r="E20" s="42">
        <v>8.39121639728546E-7</v>
      </c>
      <c r="F20" s="12">
        <v>2.5685646366328</v>
      </c>
      <c r="G20" s="12">
        <v>1.16833483148366</v>
      </c>
      <c r="H20" s="12">
        <v>197.119420422241</v>
      </c>
      <c r="I20" s="12">
        <v>133.973341</v>
      </c>
      <c r="J20" s="12">
        <v>4750.832833</v>
      </c>
      <c r="K20" s="12">
        <v>4772.3815946579</v>
      </c>
      <c r="L20" s="12">
        <f t="shared" si="1"/>
        <v>540000000</v>
      </c>
      <c r="M20" s="12">
        <f t="shared" si="2"/>
        <v>2681836.373</v>
      </c>
      <c r="N20" s="12">
        <f t="shared" si="3"/>
        <v>3409928.442</v>
      </c>
      <c r="O20" s="12">
        <f t="shared" si="4"/>
        <v>78.64787835</v>
      </c>
    </row>
    <row r="21">
      <c r="A21" s="12">
        <v>5.0</v>
      </c>
      <c r="B21" s="12">
        <v>6.0</v>
      </c>
      <c r="C21" s="14">
        <v>6.0</v>
      </c>
      <c r="D21" s="12">
        <v>202.655869346112</v>
      </c>
      <c r="E21" s="42">
        <v>9.75094735622406E-7</v>
      </c>
      <c r="F21" s="12">
        <v>2.53340149857104</v>
      </c>
      <c r="G21" s="12">
        <v>1.16238535195589</v>
      </c>
      <c r="H21" s="12">
        <v>198.471814583987</v>
      </c>
      <c r="I21" s="12">
        <v>129.644588</v>
      </c>
      <c r="J21" s="12">
        <v>4768.43045</v>
      </c>
      <c r="K21" s="12">
        <v>4788.43934440613</v>
      </c>
      <c r="L21" s="12">
        <f t="shared" si="1"/>
        <v>540000000</v>
      </c>
      <c r="M21" s="12">
        <f t="shared" si="2"/>
        <v>2664615.645</v>
      </c>
      <c r="N21" s="12">
        <f t="shared" si="3"/>
        <v>3397344.298</v>
      </c>
      <c r="O21" s="12">
        <f t="shared" si="4"/>
        <v>78.43231098</v>
      </c>
    </row>
    <row r="22">
      <c r="A22" s="12">
        <v>5.0</v>
      </c>
      <c r="B22" s="12">
        <v>6.0</v>
      </c>
      <c r="C22" s="14">
        <v>6.0</v>
      </c>
      <c r="D22" s="12">
        <v>201.941526884213</v>
      </c>
      <c r="E22" s="42">
        <v>1.10641121864319E-6</v>
      </c>
      <c r="F22" s="12">
        <v>2.53027181327343</v>
      </c>
      <c r="G22" s="12">
        <v>1.1640833299607</v>
      </c>
      <c r="H22" s="12">
        <v>197.753077621572</v>
      </c>
      <c r="I22" s="12">
        <v>133.775781</v>
      </c>
      <c r="J22" s="12">
        <v>4776.238714</v>
      </c>
      <c r="K22" s="12">
        <v>4796.64689874649</v>
      </c>
      <c r="L22" s="12">
        <f t="shared" si="1"/>
        <v>540000000</v>
      </c>
      <c r="M22" s="12">
        <f t="shared" si="2"/>
        <v>2674041.384</v>
      </c>
      <c r="N22" s="12">
        <f t="shared" si="3"/>
        <v>3391790.271</v>
      </c>
      <c r="O22" s="12">
        <f t="shared" si="4"/>
        <v>78.83864185</v>
      </c>
    </row>
    <row r="23">
      <c r="A23" s="20">
        <v>8.0</v>
      </c>
      <c r="B23" s="20">
        <v>6.0</v>
      </c>
      <c r="C23" s="17">
        <v>6.0</v>
      </c>
      <c r="D23" s="20">
        <v>204.098696099594</v>
      </c>
      <c r="E23" s="29">
        <v>9.89064574241638E-7</v>
      </c>
      <c r="F23" s="20">
        <v>2.88776500988752</v>
      </c>
      <c r="G23" s="20">
        <v>1.77977298479527</v>
      </c>
      <c r="H23" s="20">
        <v>198.370704642497</v>
      </c>
      <c r="I23" s="20">
        <v>234.320432</v>
      </c>
      <c r="J23" s="20">
        <v>7674.488556</v>
      </c>
      <c r="K23" s="20">
        <v>7703.10793066025</v>
      </c>
      <c r="L23" s="20">
        <f t="shared" si="1"/>
        <v>864000000</v>
      </c>
      <c r="M23" s="20">
        <f t="shared" si="2"/>
        <v>4233246.055</v>
      </c>
      <c r="N23" s="20">
        <f t="shared" si="3"/>
        <v>5403878.017</v>
      </c>
      <c r="O23" s="20">
        <f t="shared" si="4"/>
        <v>78.3371875</v>
      </c>
    </row>
    <row r="24">
      <c r="A24" s="20">
        <v>8.0</v>
      </c>
      <c r="B24" s="20">
        <v>6.0</v>
      </c>
      <c r="C24" s="17">
        <v>6.0</v>
      </c>
      <c r="D24" s="20">
        <v>200.619226180017</v>
      </c>
      <c r="E24" s="29">
        <v>1.11572444438934E-6</v>
      </c>
      <c r="F24" s="20">
        <v>2.82494128961116</v>
      </c>
      <c r="G24" s="20">
        <v>1.76541396137327</v>
      </c>
      <c r="H24" s="20">
        <v>195.227979504503</v>
      </c>
      <c r="I24" s="20">
        <v>231.352625</v>
      </c>
      <c r="J24" s="20">
        <v>7636.379799</v>
      </c>
      <c r="K24" s="20">
        <v>7671.84640979767</v>
      </c>
      <c r="L24" s="20">
        <f t="shared" si="1"/>
        <v>864000000</v>
      </c>
      <c r="M24" s="20">
        <f t="shared" si="2"/>
        <v>4306665.998</v>
      </c>
      <c r="N24" s="20">
        <f t="shared" si="3"/>
        <v>5430845.648</v>
      </c>
      <c r="O24" s="20">
        <f t="shared" si="4"/>
        <v>79.30009942</v>
      </c>
    </row>
    <row r="25">
      <c r="A25" s="20">
        <v>8.0</v>
      </c>
      <c r="B25" s="20">
        <v>6.0</v>
      </c>
      <c r="C25" s="17">
        <v>6.0</v>
      </c>
      <c r="D25" s="20">
        <v>203.978522663936</v>
      </c>
      <c r="E25" s="29">
        <v>1.03190541267395E-6</v>
      </c>
      <c r="F25" s="20">
        <v>2.86676938086748</v>
      </c>
      <c r="G25" s="20">
        <v>1.76665676757693</v>
      </c>
      <c r="H25" s="20">
        <v>198.569085787982</v>
      </c>
      <c r="I25" s="20">
        <v>219.928963</v>
      </c>
      <c r="J25" s="20">
        <v>7637.547459</v>
      </c>
      <c r="K25" s="20">
        <v>7666.15449666977</v>
      </c>
      <c r="L25" s="20">
        <f t="shared" si="1"/>
        <v>864000000</v>
      </c>
      <c r="M25" s="20">
        <f t="shared" si="2"/>
        <v>4235740.061</v>
      </c>
      <c r="N25" s="20">
        <f t="shared" si="3"/>
        <v>5430015.358</v>
      </c>
      <c r="O25" s="20">
        <f t="shared" si="4"/>
        <v>78.006042</v>
      </c>
    </row>
    <row r="26">
      <c r="A26" s="20">
        <v>8.0</v>
      </c>
      <c r="B26" s="20">
        <v>6.0</v>
      </c>
      <c r="C26" s="17">
        <v>6.0</v>
      </c>
      <c r="D26" s="20">
        <v>201.680291502737</v>
      </c>
      <c r="E26" s="29">
        <v>1.09151005744934E-6</v>
      </c>
      <c r="F26" s="20">
        <v>2.82941386289895</v>
      </c>
      <c r="G26" s="20">
        <v>1.77883633691818</v>
      </c>
      <c r="H26" s="20">
        <v>196.281413690187</v>
      </c>
      <c r="I26" s="20">
        <v>219.864817</v>
      </c>
      <c r="J26" s="20">
        <v>7637.599227</v>
      </c>
      <c r="K26" s="20">
        <v>7665.11720228195</v>
      </c>
      <c r="L26" s="20">
        <f t="shared" si="1"/>
        <v>864000000</v>
      </c>
      <c r="M26" s="20">
        <f t="shared" si="2"/>
        <v>4284008.088</v>
      </c>
      <c r="N26" s="20">
        <f t="shared" si="3"/>
        <v>5429978.553</v>
      </c>
      <c r="O26" s="20">
        <f t="shared" si="4"/>
        <v>78.89548819</v>
      </c>
    </row>
    <row r="27">
      <c r="A27" s="20">
        <v>8.0</v>
      </c>
      <c r="B27" s="20">
        <v>6.0</v>
      </c>
      <c r="C27" s="17">
        <v>6.0</v>
      </c>
      <c r="D27" s="20">
        <v>207.526132601313</v>
      </c>
      <c r="E27" s="29">
        <v>9.71369445323944E-7</v>
      </c>
      <c r="F27" s="20">
        <v>2.86206496693194</v>
      </c>
      <c r="G27" s="20">
        <v>1.76909814681858</v>
      </c>
      <c r="H27" s="20">
        <v>202.096680017188</v>
      </c>
      <c r="I27" s="20">
        <v>227.926246</v>
      </c>
      <c r="J27" s="20">
        <v>7644.32788499999</v>
      </c>
      <c r="K27" s="20">
        <v>7675.18428659439</v>
      </c>
      <c r="L27" s="20">
        <f t="shared" si="1"/>
        <v>864000000</v>
      </c>
      <c r="M27" s="20">
        <f t="shared" si="2"/>
        <v>4163331.091</v>
      </c>
      <c r="N27" s="20">
        <f t="shared" si="3"/>
        <v>5425199</v>
      </c>
      <c r="O27" s="20">
        <f t="shared" si="4"/>
        <v>76.74061524</v>
      </c>
    </row>
    <row r="28">
      <c r="A28" s="12">
        <v>13.0</v>
      </c>
      <c r="B28" s="12">
        <v>6.0</v>
      </c>
      <c r="C28" s="14">
        <v>6.0</v>
      </c>
      <c r="D28" s="12">
        <v>267.349447216839</v>
      </c>
      <c r="E28" s="42">
        <v>9.0431421995163E-7</v>
      </c>
      <c r="F28" s="12">
        <v>4.44717859104276</v>
      </c>
      <c r="G28" s="12">
        <v>2.68728846497834</v>
      </c>
      <c r="H28" s="12">
        <v>258.851187637076</v>
      </c>
      <c r="I28" s="12">
        <v>360.306848</v>
      </c>
      <c r="J28" s="12">
        <v>12390.710605</v>
      </c>
      <c r="K28" s="12">
        <v>12428.2362251282</v>
      </c>
      <c r="L28" s="12">
        <f t="shared" si="1"/>
        <v>1404000000</v>
      </c>
      <c r="M28" s="12">
        <f t="shared" si="2"/>
        <v>5251553.78</v>
      </c>
      <c r="N28" s="12">
        <f t="shared" si="3"/>
        <v>8838234.02</v>
      </c>
      <c r="O28" s="12">
        <f t="shared" si="4"/>
        <v>59.4185871</v>
      </c>
    </row>
    <row r="29">
      <c r="A29" s="12">
        <v>13.0</v>
      </c>
      <c r="B29" s="12">
        <v>6.0</v>
      </c>
      <c r="C29" s="14">
        <v>6.0</v>
      </c>
      <c r="D29" s="12">
        <v>268.855683872476</v>
      </c>
      <c r="E29" s="42">
        <v>1.19861215353012E-6</v>
      </c>
      <c r="F29" s="12">
        <v>3.34857332613319</v>
      </c>
      <c r="G29" s="12">
        <v>2.66726060118526</v>
      </c>
      <c r="H29" s="12">
        <v>261.566448623314</v>
      </c>
      <c r="I29" s="12">
        <v>365.594553</v>
      </c>
      <c r="J29" s="12">
        <v>12386.316418</v>
      </c>
      <c r="K29" s="12">
        <v>12426.0534715652</v>
      </c>
      <c r="L29" s="12">
        <f t="shared" si="1"/>
        <v>1404000000</v>
      </c>
      <c r="M29" s="12">
        <f t="shared" si="2"/>
        <v>5222132.483</v>
      </c>
      <c r="N29" s="12">
        <f t="shared" si="3"/>
        <v>8841369.484</v>
      </c>
      <c r="O29" s="12">
        <f t="shared" si="4"/>
        <v>59.06474661</v>
      </c>
    </row>
    <row r="30">
      <c r="A30" s="12">
        <v>13.0</v>
      </c>
      <c r="B30" s="12">
        <v>6.0</v>
      </c>
      <c r="C30" s="14">
        <v>6.0</v>
      </c>
      <c r="D30" s="12">
        <v>263.022424872965</v>
      </c>
      <c r="E30" s="42">
        <v>1.25262886285782E-6</v>
      </c>
      <c r="F30" s="12">
        <v>4.35682656988502</v>
      </c>
      <c r="G30" s="12">
        <v>2.66987614426762</v>
      </c>
      <c r="H30" s="12">
        <v>254.718177954666</v>
      </c>
      <c r="I30" s="12">
        <v>367.626186</v>
      </c>
      <c r="J30" s="12">
        <v>12404.117133</v>
      </c>
      <c r="K30" s="12">
        <v>12436.3208179474</v>
      </c>
      <c r="L30" s="12">
        <f t="shared" si="1"/>
        <v>1404000000</v>
      </c>
      <c r="M30" s="12">
        <f t="shared" si="2"/>
        <v>5337947.898</v>
      </c>
      <c r="N30" s="12">
        <f t="shared" si="3"/>
        <v>8828681.544</v>
      </c>
      <c r="O30" s="12">
        <f t="shared" si="4"/>
        <v>60.46143891</v>
      </c>
    </row>
    <row r="31">
      <c r="A31" s="12">
        <v>13.0</v>
      </c>
      <c r="B31" s="12">
        <v>6.0</v>
      </c>
      <c r="C31" s="14">
        <v>6.0</v>
      </c>
      <c r="D31" s="12">
        <v>270.928380765952</v>
      </c>
      <c r="E31" s="42">
        <v>1.11572444438934E-6</v>
      </c>
      <c r="F31" s="12">
        <v>5.37378997635096</v>
      </c>
      <c r="G31" s="12">
        <v>2.67974605970085</v>
      </c>
      <c r="H31" s="12">
        <v>261.593903555535</v>
      </c>
      <c r="I31" s="12">
        <v>356.508567</v>
      </c>
      <c r="J31" s="12">
        <v>12380.342941</v>
      </c>
      <c r="K31" s="12">
        <v>12414.050778389</v>
      </c>
      <c r="L31" s="12">
        <f t="shared" si="1"/>
        <v>1404000000</v>
      </c>
      <c r="M31" s="12">
        <f t="shared" si="2"/>
        <v>5182181.343</v>
      </c>
      <c r="N31" s="12">
        <f t="shared" si="3"/>
        <v>8845635.418</v>
      </c>
      <c r="O31" s="12">
        <f t="shared" si="4"/>
        <v>58.58461375</v>
      </c>
    </row>
    <row r="32">
      <c r="A32" s="12">
        <v>13.0</v>
      </c>
      <c r="B32" s="12">
        <v>6.0</v>
      </c>
      <c r="C32" s="14">
        <v>6.0</v>
      </c>
      <c r="D32" s="12">
        <v>262.091359828599</v>
      </c>
      <c r="E32" s="42">
        <v>1.27591192722321E-6</v>
      </c>
      <c r="F32" s="12">
        <v>3.34181398153305</v>
      </c>
      <c r="G32" s="12">
        <v>2.67344601731747</v>
      </c>
      <c r="H32" s="12">
        <v>254.782369964756</v>
      </c>
      <c r="I32" s="12">
        <v>356.510633</v>
      </c>
      <c r="J32" s="12">
        <v>12387.51591</v>
      </c>
      <c r="K32" s="12">
        <v>12423.6814208031</v>
      </c>
      <c r="L32" s="12">
        <f t="shared" si="1"/>
        <v>1404000000</v>
      </c>
      <c r="M32" s="12">
        <f t="shared" si="2"/>
        <v>5356910.662</v>
      </c>
      <c r="N32" s="12">
        <f t="shared" si="3"/>
        <v>8840513.368</v>
      </c>
      <c r="O32" s="12">
        <f t="shared" si="4"/>
        <v>60.59501795</v>
      </c>
    </row>
    <row r="33">
      <c r="A33" s="20">
        <v>21.0</v>
      </c>
      <c r="B33" s="20">
        <v>6.0</v>
      </c>
      <c r="C33" s="17">
        <v>6.0</v>
      </c>
      <c r="D33" s="20">
        <v>244.325923234224</v>
      </c>
      <c r="E33" s="29">
        <v>8.15838575363159E-7</v>
      </c>
      <c r="F33" s="20">
        <v>4.49959340039641</v>
      </c>
      <c r="G33" s="20">
        <v>3.9898773143068</v>
      </c>
      <c r="H33" s="20">
        <v>233.376380505972</v>
      </c>
      <c r="I33" s="20">
        <v>584.448121</v>
      </c>
      <c r="J33" s="20">
        <v>19925.773072</v>
      </c>
      <c r="K33" s="20">
        <v>19965.4598026276</v>
      </c>
      <c r="L33" s="20">
        <f t="shared" si="1"/>
        <v>2268000000</v>
      </c>
      <c r="M33" s="20">
        <f t="shared" si="2"/>
        <v>9282682.615</v>
      </c>
      <c r="N33" s="20">
        <f t="shared" si="3"/>
        <v>14341626.74</v>
      </c>
      <c r="O33" s="20">
        <f t="shared" si="4"/>
        <v>64.72545117</v>
      </c>
    </row>
    <row r="34">
      <c r="A34" s="20">
        <v>21.0</v>
      </c>
      <c r="B34" s="20">
        <v>6.0</v>
      </c>
      <c r="C34" s="17">
        <v>6.0</v>
      </c>
      <c r="D34" s="20">
        <v>241.236017064191</v>
      </c>
      <c r="E34" s="29">
        <v>1.1855736374855E-6</v>
      </c>
      <c r="F34" s="20">
        <v>4.13394368533045</v>
      </c>
      <c r="G34" s="20">
        <v>3.87809165008366</v>
      </c>
      <c r="H34" s="20">
        <v>231.206043130718</v>
      </c>
      <c r="I34" s="20">
        <v>562.088035999999</v>
      </c>
      <c r="J34" s="20">
        <v>19906.291597</v>
      </c>
      <c r="K34" s="20">
        <v>19940.0938632488</v>
      </c>
      <c r="L34" s="20">
        <f t="shared" si="1"/>
        <v>2268000000</v>
      </c>
      <c r="M34" s="20">
        <f t="shared" si="2"/>
        <v>9401581.188</v>
      </c>
      <c r="N34" s="20">
        <f t="shared" si="3"/>
        <v>14355662.31</v>
      </c>
      <c r="O34" s="20">
        <f t="shared" si="4"/>
        <v>65.49040362</v>
      </c>
    </row>
    <row r="35">
      <c r="A35" s="20">
        <v>21.0</v>
      </c>
      <c r="B35" s="20">
        <v>6.0</v>
      </c>
      <c r="C35" s="17">
        <v>6.0</v>
      </c>
      <c r="D35" s="20">
        <v>241.950155581348</v>
      </c>
      <c r="E35" s="29">
        <v>1.09616667032242E-6</v>
      </c>
      <c r="F35" s="20">
        <v>5.19744184613228</v>
      </c>
      <c r="G35" s="20">
        <v>3.97946464456618</v>
      </c>
      <c r="H35" s="20">
        <v>230.701427024789</v>
      </c>
      <c r="I35" s="20">
        <v>547.37244</v>
      </c>
      <c r="J35" s="20">
        <v>19984.945009</v>
      </c>
      <c r="K35" s="20">
        <v>20023.3887338638</v>
      </c>
      <c r="L35" s="20">
        <f t="shared" si="1"/>
        <v>2268000000</v>
      </c>
      <c r="M35" s="20">
        <f t="shared" si="2"/>
        <v>9373831.542</v>
      </c>
      <c r="N35" s="20">
        <f t="shared" si="3"/>
        <v>14299163.69</v>
      </c>
      <c r="O35" s="20">
        <f t="shared" si="4"/>
        <v>65.5551034</v>
      </c>
    </row>
    <row r="36">
      <c r="A36" s="20">
        <v>21.0</v>
      </c>
      <c r="B36" s="20">
        <v>6.0</v>
      </c>
      <c r="C36" s="17">
        <v>6.0</v>
      </c>
      <c r="D36" s="20">
        <v>243.313536261208</v>
      </c>
      <c r="E36" s="29">
        <v>1.08964741230011E-6</v>
      </c>
      <c r="F36" s="20">
        <v>4.17936691362411</v>
      </c>
      <c r="G36" s="20">
        <v>4.08497056178749</v>
      </c>
      <c r="H36" s="20">
        <v>232.9780670451</v>
      </c>
      <c r="I36" s="20">
        <v>590.303577</v>
      </c>
      <c r="J36" s="20">
        <v>19955.306135</v>
      </c>
      <c r="K36" s="20">
        <v>19994.2200911045</v>
      </c>
      <c r="L36" s="20">
        <f t="shared" si="1"/>
        <v>2268000000</v>
      </c>
      <c r="M36" s="20">
        <f t="shared" si="2"/>
        <v>9321306.306</v>
      </c>
      <c r="N36" s="20">
        <f t="shared" si="3"/>
        <v>14320401.71</v>
      </c>
      <c r="O36" s="20">
        <f t="shared" si="4"/>
        <v>65.0910952</v>
      </c>
    </row>
    <row r="37">
      <c r="A37" s="20">
        <v>21.0</v>
      </c>
      <c r="B37" s="20">
        <v>6.0</v>
      </c>
      <c r="C37" s="17">
        <v>6.0</v>
      </c>
      <c r="D37" s="20">
        <v>242.262628226541</v>
      </c>
      <c r="E37" s="29">
        <v>1.10268592834473E-6</v>
      </c>
      <c r="F37" s="20">
        <v>4.15875051915646</v>
      </c>
      <c r="G37" s="20">
        <v>3.88183631841093</v>
      </c>
      <c r="H37" s="20">
        <v>232.150011029094</v>
      </c>
      <c r="I37" s="20">
        <v>629.188277</v>
      </c>
      <c r="J37" s="20">
        <v>19924.983794</v>
      </c>
      <c r="K37" s="20">
        <v>19962.8350720406</v>
      </c>
      <c r="L37" s="20">
        <f t="shared" si="1"/>
        <v>2268000000</v>
      </c>
      <c r="M37" s="20">
        <f t="shared" si="2"/>
        <v>9361741.085</v>
      </c>
      <c r="N37" s="20">
        <f t="shared" si="3"/>
        <v>14342194.85</v>
      </c>
      <c r="O37" s="20">
        <f t="shared" si="4"/>
        <v>65.27411726</v>
      </c>
    </row>
    <row r="38">
      <c r="A38" s="12">
        <v>34.0</v>
      </c>
      <c r="B38" s="12">
        <v>6.0</v>
      </c>
      <c r="C38" s="14">
        <v>6.0</v>
      </c>
      <c r="D38" s="12">
        <v>338.547624152154</v>
      </c>
      <c r="E38" s="42">
        <v>9.927898645401E-7</v>
      </c>
      <c r="F38" s="12">
        <v>5.99852579925209</v>
      </c>
      <c r="G38" s="12">
        <v>6.6887859236449</v>
      </c>
      <c r="H38" s="12">
        <v>322.272386158816</v>
      </c>
      <c r="I38" s="12">
        <v>1017.730577</v>
      </c>
      <c r="J38" s="12">
        <v>31827.58119</v>
      </c>
      <c r="K38" s="12">
        <v>31818.1277241707</v>
      </c>
      <c r="L38" s="12">
        <f t="shared" si="1"/>
        <v>3672000000</v>
      </c>
      <c r="M38" s="12">
        <f t="shared" si="2"/>
        <v>10846332.21</v>
      </c>
      <c r="N38" s="12">
        <f t="shared" si="3"/>
        <v>23535813.03</v>
      </c>
      <c r="O38" s="12">
        <f t="shared" si="4"/>
        <v>46.08437446</v>
      </c>
    </row>
    <row r="39">
      <c r="A39" s="12">
        <v>34.0</v>
      </c>
      <c r="B39" s="12">
        <v>6.0</v>
      </c>
      <c r="C39" s="14">
        <v>6.0</v>
      </c>
      <c r="D39" s="12">
        <v>349.714997491799</v>
      </c>
      <c r="E39" s="42">
        <v>1.04214996099472E-6</v>
      </c>
      <c r="F39" s="12">
        <v>5.48771276697516</v>
      </c>
      <c r="G39" s="12">
        <v>6.58462277241051</v>
      </c>
      <c r="H39" s="12">
        <v>334.302063107491</v>
      </c>
      <c r="I39" s="12">
        <v>880.503398</v>
      </c>
      <c r="J39" s="12">
        <v>31756.409465</v>
      </c>
      <c r="K39" s="12">
        <v>31744.3984181881</v>
      </c>
      <c r="L39" s="12">
        <f t="shared" si="1"/>
        <v>3672000000</v>
      </c>
      <c r="M39" s="12">
        <f t="shared" si="2"/>
        <v>10499978.63</v>
      </c>
      <c r="N39" s="12">
        <f t="shared" si="3"/>
        <v>23588560.94</v>
      </c>
      <c r="O39" s="12">
        <f t="shared" si="4"/>
        <v>44.51301058</v>
      </c>
    </row>
    <row r="40">
      <c r="A40" s="12">
        <v>34.0</v>
      </c>
      <c r="B40" s="12">
        <v>6.0</v>
      </c>
      <c r="C40" s="14">
        <v>6.0</v>
      </c>
      <c r="D40" s="12">
        <v>338.330400971696</v>
      </c>
      <c r="E40" s="42">
        <v>1.06263905763626E-6</v>
      </c>
      <c r="F40" s="12">
        <v>5.49440111126751</v>
      </c>
      <c r="G40" s="12">
        <v>6.59006200451404</v>
      </c>
      <c r="H40" s="12">
        <v>322.876896197908</v>
      </c>
      <c r="I40" s="12">
        <v>925.347617</v>
      </c>
      <c r="J40" s="12">
        <v>31938.665832</v>
      </c>
      <c r="K40" s="12">
        <v>31931.4119250774</v>
      </c>
      <c r="L40" s="12">
        <f t="shared" si="1"/>
        <v>3672000000</v>
      </c>
      <c r="M40" s="12">
        <f t="shared" si="2"/>
        <v>10853296.04</v>
      </c>
      <c r="N40" s="12">
        <f t="shared" si="3"/>
        <v>23453954.02</v>
      </c>
      <c r="O40" s="12">
        <f t="shared" si="4"/>
        <v>46.27490966</v>
      </c>
    </row>
    <row r="41">
      <c r="A41" s="12">
        <v>34.0</v>
      </c>
      <c r="B41" s="12">
        <v>6.0</v>
      </c>
      <c r="C41" s="14">
        <v>6.0</v>
      </c>
      <c r="D41" s="12">
        <v>346.424711239524</v>
      </c>
      <c r="E41" s="42">
        <v>1.0589137673378E-6</v>
      </c>
      <c r="F41" s="12">
        <v>5.49974420387298</v>
      </c>
      <c r="G41" s="12">
        <v>6.69229042809457</v>
      </c>
      <c r="H41" s="12">
        <v>330.886062306352</v>
      </c>
      <c r="I41" s="12">
        <v>923.547729999999</v>
      </c>
      <c r="J41" s="12">
        <v>31851.112309</v>
      </c>
      <c r="K41" s="12">
        <v>31837.2407715321</v>
      </c>
      <c r="L41" s="12">
        <f t="shared" si="1"/>
        <v>3672000000</v>
      </c>
      <c r="M41" s="12">
        <f t="shared" si="2"/>
        <v>10599705.74</v>
      </c>
      <c r="N41" s="12">
        <f t="shared" si="3"/>
        <v>23518425.13</v>
      </c>
      <c r="O41" s="12">
        <f t="shared" si="4"/>
        <v>45.06979393</v>
      </c>
    </row>
    <row r="42">
      <c r="A42" s="12">
        <v>34.0</v>
      </c>
      <c r="B42" s="12">
        <v>6.0</v>
      </c>
      <c r="C42" s="14">
        <v>6.0</v>
      </c>
      <c r="D42" s="12">
        <v>352.642251857556</v>
      </c>
      <c r="E42" s="42">
        <v>1.00955367088318E-6</v>
      </c>
      <c r="F42" s="12">
        <v>5.50022818334401</v>
      </c>
      <c r="G42" s="12">
        <v>6.39138999395072</v>
      </c>
      <c r="H42" s="12">
        <v>337.390812154859</v>
      </c>
      <c r="I42" s="12">
        <v>860.249680000001</v>
      </c>
      <c r="J42" s="12">
        <v>31764.0343779999</v>
      </c>
      <c r="K42" s="12">
        <v>31752.7684586048</v>
      </c>
      <c r="L42" s="12">
        <f t="shared" si="1"/>
        <v>3672000000</v>
      </c>
      <c r="M42" s="12">
        <f t="shared" si="2"/>
        <v>10412819.17</v>
      </c>
      <c r="N42" s="12">
        <f t="shared" si="3"/>
        <v>23582898.54</v>
      </c>
      <c r="O42" s="12">
        <f t="shared" si="4"/>
        <v>44.15411087</v>
      </c>
    </row>
    <row r="43">
      <c r="A43" s="20">
        <v>55.0</v>
      </c>
      <c r="B43" s="20">
        <v>6.0</v>
      </c>
      <c r="C43" s="17">
        <v>6.0</v>
      </c>
      <c r="D43" s="20">
        <v>472.209906503558</v>
      </c>
      <c r="E43" s="29">
        <v>1.0291114449501E-6</v>
      </c>
      <c r="F43" s="20">
        <v>9.29615970887244</v>
      </c>
      <c r="G43" s="20">
        <v>10.0031698625535</v>
      </c>
      <c r="H43" s="20">
        <v>447.436021062546</v>
      </c>
      <c r="I43" s="20">
        <v>1370.961985</v>
      </c>
      <c r="J43" s="20">
        <v>49752.0024139999</v>
      </c>
      <c r="K43" s="20">
        <v>49673.4603564739</v>
      </c>
      <c r="L43" s="20">
        <f t="shared" si="1"/>
        <v>5940000000</v>
      </c>
      <c r="M43" s="20">
        <f t="shared" si="2"/>
        <v>12579151.6</v>
      </c>
      <c r="N43" s="20">
        <f t="shared" si="3"/>
        <v>39399419.22</v>
      </c>
      <c r="O43" s="20">
        <f t="shared" si="4"/>
        <v>31.92725134</v>
      </c>
    </row>
    <row r="44">
      <c r="A44" s="20">
        <v>55.0</v>
      </c>
      <c r="B44" s="20">
        <v>6.0</v>
      </c>
      <c r="C44" s="17">
        <v>6.0</v>
      </c>
      <c r="D44" s="20">
        <v>477.332996863872</v>
      </c>
      <c r="E44" s="29">
        <v>1.25635415315628E-6</v>
      </c>
      <c r="F44" s="20">
        <v>7.71369550377131</v>
      </c>
      <c r="G44" s="20">
        <v>10.0064671421424</v>
      </c>
      <c r="H44" s="20">
        <v>454.22028233856</v>
      </c>
      <c r="I44" s="20">
        <v>1344.48425</v>
      </c>
      <c r="J44" s="20">
        <v>49724.215097</v>
      </c>
      <c r="K44" s="20">
        <v>49644.0001764297</v>
      </c>
      <c r="L44" s="20">
        <f t="shared" si="1"/>
        <v>5940000000</v>
      </c>
      <c r="M44" s="20">
        <f t="shared" si="2"/>
        <v>12444142.85</v>
      </c>
      <c r="N44" s="20">
        <f t="shared" si="3"/>
        <v>39421436.74</v>
      </c>
      <c r="O44" s="20">
        <f t="shared" si="4"/>
        <v>31.56694397</v>
      </c>
    </row>
    <row r="45">
      <c r="A45" s="20">
        <v>55.0</v>
      </c>
      <c r="B45" s="20">
        <v>6.0</v>
      </c>
      <c r="C45" s="17">
        <v>6.0</v>
      </c>
      <c r="D45" s="20">
        <v>474.546750279144</v>
      </c>
      <c r="E45" s="29">
        <v>1.08964741230011E-6</v>
      </c>
      <c r="F45" s="20">
        <v>7.57961100805551</v>
      </c>
      <c r="G45" s="20">
        <v>10.1131294090301</v>
      </c>
      <c r="H45" s="20">
        <v>451.420290338807</v>
      </c>
      <c r="I45" s="20">
        <v>1415.753145</v>
      </c>
      <c r="J45" s="20">
        <v>49640.477421</v>
      </c>
      <c r="K45" s="20">
        <v>49558.774487257</v>
      </c>
      <c r="L45" s="20">
        <f t="shared" si="1"/>
        <v>5940000000</v>
      </c>
      <c r="M45" s="20">
        <f t="shared" si="2"/>
        <v>12517207.2</v>
      </c>
      <c r="N45" s="20">
        <f t="shared" si="3"/>
        <v>39487936.09</v>
      </c>
      <c r="O45" s="20">
        <f t="shared" si="4"/>
        <v>31.69881346</v>
      </c>
    </row>
    <row r="46">
      <c r="A46" s="20">
        <v>55.0</v>
      </c>
      <c r="B46" s="20">
        <v>6.0</v>
      </c>
      <c r="C46" s="17">
        <v>6.0</v>
      </c>
      <c r="D46" s="20">
        <v>475.475413773209</v>
      </c>
      <c r="E46" s="29">
        <v>1.0952353477478E-6</v>
      </c>
      <c r="F46" s="20">
        <v>7.73541433736682</v>
      </c>
      <c r="G46" s="20">
        <v>10.2078354191035</v>
      </c>
      <c r="H46" s="20">
        <v>452.112411654554</v>
      </c>
      <c r="I46" s="20">
        <v>1451.922547</v>
      </c>
      <c r="J46" s="20">
        <v>49841.9731919999</v>
      </c>
      <c r="K46" s="20">
        <v>49760.8446221352</v>
      </c>
      <c r="L46" s="20">
        <f t="shared" si="1"/>
        <v>5940000000</v>
      </c>
      <c r="M46" s="20">
        <f t="shared" si="2"/>
        <v>12492759.52</v>
      </c>
      <c r="N46" s="20">
        <f t="shared" si="3"/>
        <v>39328298.51</v>
      </c>
      <c r="O46" s="20">
        <f t="shared" si="4"/>
        <v>31.76531909</v>
      </c>
    </row>
    <row r="47">
      <c r="A47" s="20">
        <v>55.0</v>
      </c>
      <c r="B47" s="20">
        <v>6.0</v>
      </c>
      <c r="C47" s="17">
        <v>6.0</v>
      </c>
      <c r="D47" s="20">
        <v>474.656715256162</v>
      </c>
      <c r="E47" s="29">
        <v>9.2480331659317E-7</v>
      </c>
      <c r="F47" s="20">
        <v>8.38585045840591</v>
      </c>
      <c r="G47" s="20">
        <v>10.0134136071429</v>
      </c>
      <c r="H47" s="20">
        <v>450.557207873091</v>
      </c>
      <c r="I47" s="20">
        <v>1358.833609</v>
      </c>
      <c r="J47" s="20">
        <v>49669.827268</v>
      </c>
      <c r="K47" s="20">
        <v>49591.3016898632</v>
      </c>
      <c r="L47" s="20">
        <f t="shared" si="1"/>
        <v>5940000000</v>
      </c>
      <c r="M47" s="20">
        <f t="shared" si="2"/>
        <v>12514307.31</v>
      </c>
      <c r="N47" s="20">
        <f t="shared" si="3"/>
        <v>39464602.71</v>
      </c>
      <c r="O47" s="20">
        <f t="shared" si="4"/>
        <v>31.71020724</v>
      </c>
    </row>
    <row r="48">
      <c r="A48" s="12">
        <v>89.0</v>
      </c>
      <c r="B48" s="12">
        <v>6.0</v>
      </c>
      <c r="C48" s="14">
        <v>6.0</v>
      </c>
      <c r="D48" s="12">
        <v>744.713844526559</v>
      </c>
      <c r="E48" s="42">
        <v>7.92555510997772E-7</v>
      </c>
      <c r="F48" s="12">
        <v>13.4119020774961</v>
      </c>
      <c r="G48" s="12">
        <v>16.2429264588282</v>
      </c>
      <c r="H48" s="12">
        <v>706.262364603579</v>
      </c>
      <c r="I48" s="12">
        <v>2078.228505</v>
      </c>
      <c r="J48" s="12">
        <v>79491.7153880001</v>
      </c>
      <c r="K48" s="12">
        <v>79352.5632975102</v>
      </c>
      <c r="L48" s="12">
        <f t="shared" si="1"/>
        <v>9612000000</v>
      </c>
      <c r="M48" s="12">
        <f t="shared" si="2"/>
        <v>12906971.01</v>
      </c>
      <c r="N48" s="12">
        <f t="shared" si="3"/>
        <v>64570351.45</v>
      </c>
      <c r="O48" s="12">
        <f t="shared" si="4"/>
        <v>19.98900535</v>
      </c>
    </row>
    <row r="49">
      <c r="A49" s="12">
        <v>89.0</v>
      </c>
      <c r="B49" s="12">
        <v>6.0</v>
      </c>
      <c r="C49" s="14">
        <v>6.0</v>
      </c>
      <c r="D49" s="12">
        <v>750.464681084268</v>
      </c>
      <c r="E49" s="42">
        <v>1.07567757368088E-6</v>
      </c>
      <c r="F49" s="12">
        <v>13.2302612904459</v>
      </c>
      <c r="G49" s="12">
        <v>16.2354572536424</v>
      </c>
      <c r="H49" s="12">
        <v>712.269383912906</v>
      </c>
      <c r="I49" s="12">
        <v>2261.650164</v>
      </c>
      <c r="J49" s="12">
        <v>79384.7204779999</v>
      </c>
      <c r="K49" s="12">
        <v>79247.6740238667</v>
      </c>
      <c r="L49" s="12">
        <f t="shared" si="1"/>
        <v>9612000000</v>
      </c>
      <c r="M49" s="12">
        <f t="shared" si="2"/>
        <v>12808064.45</v>
      </c>
      <c r="N49" s="12">
        <f t="shared" si="3"/>
        <v>64657379.52</v>
      </c>
      <c r="O49" s="12">
        <f t="shared" si="4"/>
        <v>19.80913013</v>
      </c>
    </row>
    <row r="50">
      <c r="A50" s="12">
        <v>89.0</v>
      </c>
      <c r="B50" s="12">
        <v>6.0</v>
      </c>
      <c r="C50" s="14">
        <v>6.0</v>
      </c>
      <c r="D50" s="12">
        <v>746.252271916717</v>
      </c>
      <c r="E50" s="42">
        <v>1.07660889625549E-6</v>
      </c>
      <c r="F50" s="12">
        <v>13.9529966562986</v>
      </c>
      <c r="G50" s="12">
        <v>16.1460487442091</v>
      </c>
      <c r="H50" s="12">
        <v>707.465644728392</v>
      </c>
      <c r="I50" s="12">
        <v>2242.315232</v>
      </c>
      <c r="J50" s="12">
        <v>79701.893885</v>
      </c>
      <c r="K50" s="12">
        <v>79562.2982244492</v>
      </c>
      <c r="L50" s="12">
        <f t="shared" si="1"/>
        <v>9612000000</v>
      </c>
      <c r="M50" s="12">
        <f t="shared" si="2"/>
        <v>12880362.8</v>
      </c>
      <c r="N50" s="12">
        <f t="shared" si="3"/>
        <v>64400075.7</v>
      </c>
      <c r="O50" s="12">
        <f t="shared" si="4"/>
        <v>20.00053984</v>
      </c>
    </row>
    <row r="51">
      <c r="A51" s="12">
        <v>89.0</v>
      </c>
      <c r="B51" s="12">
        <v>6.0</v>
      </c>
      <c r="C51" s="14">
        <v>6.0</v>
      </c>
      <c r="D51" s="12">
        <v>747.395210713148</v>
      </c>
      <c r="E51" s="42">
        <v>1.06915831565857E-6</v>
      </c>
      <c r="F51" s="12">
        <v>12.0582885183394</v>
      </c>
      <c r="G51" s="12">
        <v>16.2523255739361</v>
      </c>
      <c r="H51" s="12">
        <v>710.461657634005</v>
      </c>
      <c r="I51" s="12">
        <v>2236.50980300001</v>
      </c>
      <c r="J51" s="12">
        <v>79766.734016</v>
      </c>
      <c r="K51" s="12">
        <v>79629.8584048748</v>
      </c>
      <c r="L51" s="12">
        <f t="shared" si="1"/>
        <v>9612000000</v>
      </c>
      <c r="M51" s="12">
        <f t="shared" si="2"/>
        <v>12860665.77</v>
      </c>
      <c r="N51" s="12">
        <f t="shared" si="3"/>
        <v>64347726.7</v>
      </c>
      <c r="O51" s="12">
        <f t="shared" si="4"/>
        <v>19.98620064</v>
      </c>
    </row>
    <row r="52">
      <c r="A52" s="12">
        <v>89.0</v>
      </c>
      <c r="B52" s="12">
        <v>6.0</v>
      </c>
      <c r="C52" s="14">
        <v>6.0</v>
      </c>
      <c r="D52" s="12">
        <v>745.146975242533</v>
      </c>
      <c r="E52" s="42">
        <v>1.11851841211319E-6</v>
      </c>
      <c r="F52" s="12">
        <v>12.0815185168758</v>
      </c>
      <c r="G52" s="12">
        <v>16.1326450807974</v>
      </c>
      <c r="H52" s="12">
        <v>708.240434459411</v>
      </c>
      <c r="I52" s="12">
        <v>2360.446624</v>
      </c>
      <c r="J52" s="12">
        <v>79660.930133</v>
      </c>
      <c r="K52" s="12">
        <v>79523.3599796295</v>
      </c>
      <c r="L52" s="12">
        <f t="shared" si="1"/>
        <v>9612000000</v>
      </c>
      <c r="M52" s="12">
        <f t="shared" si="2"/>
        <v>12899468.59</v>
      </c>
      <c r="N52" s="12">
        <f t="shared" si="3"/>
        <v>64433191.92</v>
      </c>
      <c r="O52" s="12">
        <f t="shared" si="4"/>
        <v>20.01991241</v>
      </c>
    </row>
    <row r="53">
      <c r="N53" s="9"/>
    </row>
    <row r="54">
      <c r="A54" s="9"/>
      <c r="B54" s="32"/>
      <c r="C54" s="33"/>
      <c r="D54" s="33"/>
      <c r="E54" s="33"/>
      <c r="F54" s="33"/>
      <c r="G54" s="33"/>
      <c r="H54" s="33"/>
      <c r="I54" s="34"/>
      <c r="J54" s="34"/>
      <c r="K54" s="33"/>
    </row>
    <row r="55">
      <c r="A55" s="9"/>
      <c r="B55" s="32"/>
      <c r="C55" s="33"/>
      <c r="D55" s="33"/>
      <c r="E55" s="33"/>
      <c r="F55" s="33"/>
      <c r="G55" s="33"/>
      <c r="H55" s="33"/>
      <c r="I55" s="34"/>
      <c r="J55" s="34"/>
      <c r="K55" s="33"/>
    </row>
    <row r="56">
      <c r="A56" s="9"/>
      <c r="B56" s="32"/>
      <c r="C56" s="33"/>
      <c r="D56" s="33"/>
      <c r="E56" s="33"/>
      <c r="F56" s="33"/>
      <c r="G56" s="33"/>
      <c r="H56" s="33"/>
      <c r="I56" s="34"/>
      <c r="J56" s="34"/>
      <c r="K56" s="33"/>
    </row>
    <row r="57">
      <c r="A57" s="9"/>
      <c r="B57" s="32"/>
      <c r="C57" s="33"/>
      <c r="D57" s="33"/>
      <c r="E57" s="33"/>
      <c r="F57" s="33"/>
      <c r="G57" s="33"/>
      <c r="H57" s="33"/>
      <c r="I57" s="34"/>
      <c r="J57" s="34"/>
      <c r="K57" s="33"/>
    </row>
    <row r="58">
      <c r="A58" s="9"/>
      <c r="B58" s="32"/>
      <c r="C58" s="33"/>
      <c r="D58" s="33"/>
      <c r="E58" s="33"/>
      <c r="F58" s="33"/>
      <c r="G58" s="33"/>
      <c r="H58" s="33"/>
      <c r="I58" s="34"/>
      <c r="J58" s="34"/>
      <c r="K58" s="33"/>
    </row>
    <row r="59">
      <c r="A59" s="9"/>
      <c r="B59" s="32"/>
      <c r="C59" s="33"/>
      <c r="D59" s="33"/>
      <c r="E59" s="33"/>
      <c r="F59" s="33"/>
      <c r="G59" s="33"/>
      <c r="H59" s="33"/>
      <c r="I59" s="34"/>
      <c r="J59" s="34"/>
      <c r="K59" s="33"/>
    </row>
    <row r="60">
      <c r="A60" s="9"/>
      <c r="B60" s="32"/>
      <c r="C60" s="33"/>
      <c r="D60" s="33"/>
      <c r="E60" s="33"/>
      <c r="F60" s="33"/>
      <c r="G60" s="33"/>
      <c r="H60" s="33"/>
      <c r="I60" s="34"/>
      <c r="J60" s="34"/>
      <c r="K60" s="33"/>
    </row>
    <row r="61">
      <c r="A61" s="9"/>
      <c r="B61" s="32"/>
      <c r="C61" s="33"/>
      <c r="D61" s="33"/>
      <c r="E61" s="33"/>
      <c r="F61" s="33"/>
      <c r="G61" s="33"/>
      <c r="H61" s="33"/>
      <c r="I61" s="34"/>
      <c r="J61" s="34"/>
      <c r="K61" s="33"/>
    </row>
    <row r="62">
      <c r="A62" s="9"/>
      <c r="B62" s="32"/>
      <c r="C62" s="33"/>
      <c r="D62" s="33"/>
      <c r="E62" s="33"/>
      <c r="F62" s="33"/>
      <c r="G62" s="33"/>
      <c r="H62" s="33"/>
      <c r="I62" s="34"/>
      <c r="J62" s="34"/>
      <c r="K62" s="33"/>
    </row>
    <row r="63">
      <c r="A63" s="9"/>
      <c r="B63" s="32"/>
      <c r="C63" s="33"/>
      <c r="D63" s="33"/>
      <c r="E63" s="33"/>
      <c r="F63" s="33"/>
      <c r="G63" s="33"/>
      <c r="H63" s="33"/>
      <c r="I63" s="34"/>
      <c r="J63" s="34"/>
      <c r="K63" s="33"/>
    </row>
    <row r="64">
      <c r="A64" s="9"/>
      <c r="B64" s="32"/>
      <c r="C64" s="33"/>
      <c r="D64" s="33"/>
      <c r="E64" s="33"/>
      <c r="F64" s="33"/>
      <c r="G64" s="33"/>
      <c r="H64" s="33"/>
      <c r="I64" s="34"/>
      <c r="J64" s="34"/>
      <c r="K64" s="33"/>
    </row>
    <row r="65">
      <c r="A65" s="9"/>
      <c r="B65" s="32"/>
      <c r="C65" s="33"/>
      <c r="D65" s="33"/>
      <c r="E65" s="33"/>
      <c r="F65" s="33"/>
      <c r="G65" s="33"/>
      <c r="H65" s="33"/>
      <c r="I65" s="34"/>
      <c r="J65" s="34"/>
      <c r="K65" s="33"/>
    </row>
    <row r="66">
      <c r="A66" s="9"/>
      <c r="B66" s="32"/>
      <c r="C66" s="33"/>
      <c r="D66" s="33"/>
      <c r="E66" s="33"/>
      <c r="F66" s="33"/>
      <c r="G66" s="33"/>
      <c r="H66" s="33"/>
      <c r="I66" s="34"/>
      <c r="J66" s="34"/>
      <c r="K66" s="33"/>
    </row>
    <row r="67">
      <c r="A67" s="9"/>
      <c r="B67" s="32"/>
      <c r="C67" s="33"/>
      <c r="D67" s="33"/>
      <c r="E67" s="33"/>
      <c r="F67" s="33"/>
      <c r="G67" s="33"/>
      <c r="H67" s="33"/>
      <c r="I67" s="34"/>
      <c r="J67" s="34"/>
      <c r="K67" s="33"/>
    </row>
    <row r="68">
      <c r="A68" s="9"/>
      <c r="B68" s="32"/>
      <c r="C68" s="33"/>
      <c r="D68" s="33"/>
      <c r="E68" s="33"/>
      <c r="F68" s="33"/>
      <c r="G68" s="33"/>
      <c r="H68" s="33"/>
      <c r="I68" s="34"/>
      <c r="J68" s="34"/>
      <c r="K68" s="33"/>
    </row>
    <row r="69">
      <c r="A69" s="9"/>
      <c r="B69" s="32"/>
      <c r="C69" s="33"/>
      <c r="D69" s="33"/>
      <c r="E69" s="33"/>
      <c r="F69" s="33"/>
      <c r="G69" s="33"/>
      <c r="H69" s="33"/>
      <c r="I69" s="34"/>
      <c r="J69" s="34"/>
      <c r="K69" s="33"/>
    </row>
    <row r="70">
      <c r="A70" s="9"/>
      <c r="B70" s="32"/>
      <c r="C70" s="33"/>
      <c r="D70" s="33"/>
      <c r="E70" s="33"/>
      <c r="F70" s="33"/>
      <c r="G70" s="33"/>
      <c r="H70" s="33"/>
      <c r="I70" s="34"/>
      <c r="J70" s="34"/>
      <c r="K70" s="33"/>
    </row>
    <row r="71">
      <c r="A71" s="9"/>
      <c r="B71" s="32"/>
      <c r="C71" s="33"/>
      <c r="D71" s="33"/>
      <c r="E71" s="33"/>
      <c r="F71" s="33"/>
      <c r="G71" s="33"/>
      <c r="H71" s="33"/>
      <c r="I71" s="34"/>
      <c r="J71" s="34"/>
      <c r="K71" s="33"/>
    </row>
    <row r="72">
      <c r="A72" s="9"/>
      <c r="B72" s="32"/>
      <c r="C72" s="33"/>
      <c r="D72" s="33"/>
      <c r="E72" s="33"/>
      <c r="F72" s="33"/>
      <c r="G72" s="33"/>
      <c r="H72" s="33"/>
      <c r="I72" s="34"/>
      <c r="J72" s="34"/>
      <c r="K72" s="33"/>
    </row>
    <row r="73">
      <c r="A73" s="9"/>
      <c r="B73" s="32"/>
      <c r="C73" s="33"/>
      <c r="D73" s="33"/>
      <c r="E73" s="33"/>
      <c r="F73" s="33"/>
      <c r="G73" s="33"/>
      <c r="H73" s="33"/>
      <c r="I73" s="34"/>
      <c r="J73" s="34"/>
      <c r="K73" s="33"/>
    </row>
    <row r="74">
      <c r="A74" s="9"/>
      <c r="B74" s="32"/>
      <c r="C74" s="33"/>
      <c r="D74" s="33"/>
      <c r="E74" s="33"/>
      <c r="F74" s="33"/>
      <c r="G74" s="33"/>
      <c r="H74" s="33"/>
      <c r="I74" s="34"/>
      <c r="J74" s="34"/>
      <c r="K74" s="33"/>
    </row>
    <row r="75">
      <c r="A75" s="9"/>
      <c r="B75" s="32"/>
      <c r="C75" s="33"/>
      <c r="D75" s="33"/>
      <c r="E75" s="33"/>
      <c r="F75" s="33"/>
      <c r="G75" s="33"/>
      <c r="H75" s="33"/>
      <c r="I75" s="34"/>
      <c r="J75" s="34"/>
      <c r="K75" s="33"/>
    </row>
    <row r="76">
      <c r="A76" s="9"/>
      <c r="B76" s="32"/>
      <c r="C76" s="33"/>
      <c r="D76" s="33"/>
      <c r="E76" s="33"/>
      <c r="F76" s="33"/>
      <c r="G76" s="33"/>
      <c r="H76" s="33"/>
      <c r="I76" s="34"/>
      <c r="J76" s="34"/>
      <c r="K76" s="33"/>
    </row>
    <row r="77">
      <c r="A77" s="9"/>
      <c r="B77" s="32"/>
      <c r="C77" s="33"/>
      <c r="D77" s="33"/>
      <c r="E77" s="33"/>
      <c r="F77" s="33"/>
      <c r="G77" s="33"/>
      <c r="H77" s="33"/>
      <c r="I77" s="34"/>
      <c r="J77" s="34"/>
      <c r="K77" s="33"/>
    </row>
    <row r="78">
      <c r="A78" s="9"/>
      <c r="B78" s="32"/>
      <c r="C78" s="33"/>
      <c r="D78" s="33"/>
      <c r="E78" s="33"/>
      <c r="F78" s="33"/>
      <c r="G78" s="33"/>
      <c r="H78" s="33"/>
      <c r="I78" s="34"/>
      <c r="J78" s="34"/>
      <c r="K78" s="33"/>
    </row>
    <row r="79">
      <c r="A79" s="9"/>
      <c r="B79" s="32"/>
      <c r="C79" s="33"/>
      <c r="D79" s="33"/>
      <c r="E79" s="33"/>
      <c r="F79" s="33"/>
      <c r="G79" s="33"/>
      <c r="H79" s="33"/>
      <c r="I79" s="34"/>
      <c r="J79" s="34"/>
      <c r="K79" s="33"/>
    </row>
    <row r="80">
      <c r="A80" s="9"/>
      <c r="B80" s="32"/>
      <c r="C80" s="33"/>
      <c r="D80" s="33"/>
      <c r="E80" s="33"/>
      <c r="F80" s="33"/>
      <c r="G80" s="33"/>
      <c r="H80" s="33"/>
      <c r="I80" s="34"/>
      <c r="J80" s="34"/>
      <c r="K80" s="33"/>
    </row>
    <row r="81">
      <c r="A81" s="9"/>
      <c r="B81" s="32"/>
      <c r="C81" s="33"/>
      <c r="D81" s="33"/>
      <c r="E81" s="33"/>
      <c r="F81" s="33"/>
      <c r="G81" s="33"/>
      <c r="H81" s="33"/>
      <c r="I81" s="34"/>
      <c r="J81" s="34"/>
      <c r="K81" s="33"/>
    </row>
    <row r="82">
      <c r="A82" s="9"/>
      <c r="B82" s="32"/>
      <c r="C82" s="33"/>
      <c r="D82" s="33"/>
      <c r="E82" s="33"/>
      <c r="F82" s="33"/>
      <c r="G82" s="33"/>
      <c r="H82" s="33"/>
      <c r="I82" s="34"/>
      <c r="J82" s="34"/>
      <c r="K82" s="33"/>
    </row>
    <row r="83">
      <c r="A83" s="9"/>
      <c r="B83" s="32"/>
      <c r="C83" s="33"/>
      <c r="D83" s="33"/>
      <c r="E83" s="33"/>
      <c r="F83" s="33"/>
      <c r="G83" s="33"/>
      <c r="H83" s="33"/>
      <c r="I83" s="34"/>
      <c r="J83" s="34"/>
      <c r="K83" s="33"/>
    </row>
    <row r="84">
      <c r="A84" s="9"/>
      <c r="B84" s="32"/>
      <c r="C84" s="33"/>
      <c r="D84" s="33"/>
      <c r="E84" s="33"/>
      <c r="F84" s="33"/>
      <c r="G84" s="33"/>
      <c r="H84" s="33"/>
      <c r="I84" s="34"/>
      <c r="J84" s="34"/>
      <c r="K84" s="33"/>
    </row>
    <row r="85">
      <c r="A85" s="9"/>
      <c r="B85" s="32"/>
      <c r="C85" s="33"/>
      <c r="D85" s="33"/>
      <c r="E85" s="33"/>
      <c r="F85" s="33"/>
      <c r="G85" s="33"/>
      <c r="H85" s="33"/>
      <c r="I85" s="34"/>
      <c r="J85" s="34"/>
      <c r="K85" s="33"/>
    </row>
    <row r="86">
      <c r="A86" s="9"/>
      <c r="B86" s="32"/>
      <c r="C86" s="33"/>
      <c r="D86" s="33"/>
      <c r="E86" s="33"/>
      <c r="F86" s="33"/>
      <c r="G86" s="33"/>
      <c r="H86" s="33"/>
      <c r="I86" s="34"/>
      <c r="J86" s="34"/>
      <c r="K86" s="33"/>
    </row>
    <row r="87">
      <c r="A87" s="9"/>
      <c r="B87" s="32"/>
      <c r="C87" s="33"/>
      <c r="D87" s="33"/>
      <c r="E87" s="33"/>
      <c r="F87" s="33"/>
      <c r="G87" s="33"/>
      <c r="H87" s="33"/>
      <c r="I87" s="34"/>
      <c r="J87" s="34"/>
      <c r="K87" s="33"/>
    </row>
    <row r="88">
      <c r="A88" s="9"/>
      <c r="B88" s="32"/>
      <c r="C88" s="33"/>
      <c r="D88" s="33"/>
      <c r="E88" s="33"/>
      <c r="F88" s="33"/>
      <c r="G88" s="33"/>
      <c r="H88" s="33"/>
      <c r="I88" s="34"/>
      <c r="J88" s="34"/>
      <c r="K88" s="33"/>
    </row>
    <row r="89">
      <c r="A89" s="9"/>
      <c r="B89" s="32"/>
      <c r="C89" s="33"/>
      <c r="D89" s="33"/>
      <c r="E89" s="33"/>
      <c r="F89" s="33"/>
      <c r="G89" s="33"/>
      <c r="H89" s="33"/>
      <c r="I89" s="34"/>
      <c r="J89" s="34"/>
      <c r="K89" s="33"/>
    </row>
    <row r="90">
      <c r="A90" s="9"/>
      <c r="B90" s="32"/>
      <c r="C90" s="33"/>
      <c r="D90" s="33"/>
      <c r="E90" s="33"/>
      <c r="F90" s="33"/>
      <c r="G90" s="33"/>
      <c r="H90" s="33"/>
      <c r="I90" s="34"/>
      <c r="J90" s="34"/>
      <c r="K90" s="33"/>
    </row>
    <row r="91">
      <c r="A91" s="9"/>
      <c r="B91" s="32"/>
      <c r="C91" s="33"/>
      <c r="D91" s="33"/>
      <c r="E91" s="33"/>
      <c r="F91" s="33"/>
      <c r="G91" s="33"/>
      <c r="H91" s="33"/>
      <c r="I91" s="34"/>
      <c r="J91" s="34"/>
      <c r="K91" s="33"/>
    </row>
    <row r="92">
      <c r="A92" s="9"/>
      <c r="B92" s="32"/>
      <c r="C92" s="33"/>
      <c r="D92" s="33"/>
      <c r="E92" s="33"/>
      <c r="F92" s="33"/>
      <c r="G92" s="33"/>
      <c r="H92" s="33"/>
      <c r="I92" s="34"/>
      <c r="J92" s="34"/>
      <c r="K92" s="33"/>
    </row>
    <row r="93">
      <c r="A93" s="9"/>
      <c r="B93" s="32"/>
      <c r="C93" s="33"/>
      <c r="D93" s="33"/>
      <c r="E93" s="33"/>
      <c r="F93" s="33"/>
      <c r="G93" s="33"/>
      <c r="H93" s="33"/>
      <c r="I93" s="34"/>
      <c r="J93" s="34"/>
      <c r="K93" s="33"/>
    </row>
    <row r="94">
      <c r="A94" s="9"/>
      <c r="B94" s="32"/>
      <c r="C94" s="33"/>
      <c r="D94" s="33"/>
      <c r="E94" s="33"/>
      <c r="F94" s="33"/>
      <c r="G94" s="33"/>
      <c r="H94" s="33"/>
      <c r="I94" s="34"/>
      <c r="J94" s="34"/>
      <c r="K94" s="33"/>
    </row>
    <row r="95">
      <c r="A95" s="9"/>
      <c r="B95" s="32"/>
      <c r="C95" s="33"/>
      <c r="D95" s="33"/>
      <c r="E95" s="33"/>
      <c r="F95" s="33"/>
      <c r="G95" s="33"/>
      <c r="H95" s="33"/>
      <c r="I95" s="34"/>
      <c r="J95" s="34"/>
      <c r="K95" s="33"/>
    </row>
    <row r="96">
      <c r="A96" s="9"/>
      <c r="B96" s="32"/>
      <c r="C96" s="33"/>
      <c r="D96" s="33"/>
      <c r="E96" s="33"/>
      <c r="F96" s="33"/>
      <c r="G96" s="33"/>
      <c r="H96" s="33"/>
      <c r="I96" s="34"/>
      <c r="J96" s="34"/>
      <c r="K96" s="33"/>
    </row>
    <row r="97">
      <c r="A97" s="9"/>
      <c r="B97" s="32"/>
      <c r="C97" s="33"/>
      <c r="D97" s="33"/>
      <c r="E97" s="33"/>
      <c r="F97" s="33"/>
      <c r="G97" s="33"/>
      <c r="H97" s="33"/>
      <c r="I97" s="34"/>
      <c r="J97" s="34"/>
      <c r="K97" s="33"/>
    </row>
    <row r="98">
      <c r="A98" s="9"/>
      <c r="B98" s="32"/>
      <c r="C98" s="33"/>
      <c r="D98" s="33"/>
      <c r="E98" s="33"/>
      <c r="F98" s="33"/>
      <c r="G98" s="33"/>
      <c r="H98" s="33"/>
      <c r="I98" s="34"/>
      <c r="J98" s="34"/>
      <c r="K98" s="33"/>
    </row>
    <row r="99">
      <c r="A99" s="9"/>
      <c r="B99" s="32"/>
      <c r="C99" s="33"/>
      <c r="D99" s="33"/>
      <c r="E99" s="33"/>
      <c r="F99" s="33"/>
      <c r="G99" s="33"/>
      <c r="H99" s="33"/>
      <c r="I99" s="34"/>
      <c r="J99" s="34"/>
      <c r="K99" s="33"/>
    </row>
    <row r="100">
      <c r="A100" s="9"/>
      <c r="B100" s="32"/>
      <c r="C100" s="33"/>
      <c r="D100" s="33"/>
      <c r="E100" s="33"/>
      <c r="F100" s="33"/>
      <c r="G100" s="33"/>
      <c r="H100" s="33"/>
      <c r="I100" s="34"/>
      <c r="J100" s="34"/>
      <c r="K100" s="33"/>
    </row>
    <row r="101">
      <c r="A101" s="9"/>
      <c r="B101" s="32"/>
      <c r="C101" s="33"/>
      <c r="D101" s="33"/>
      <c r="E101" s="33"/>
      <c r="F101" s="33"/>
      <c r="G101" s="33"/>
      <c r="H101" s="33"/>
      <c r="I101" s="34"/>
      <c r="J101" s="34"/>
      <c r="K101" s="33"/>
    </row>
    <row r="102">
      <c r="A102" s="9"/>
      <c r="B102" s="32"/>
      <c r="C102" s="33"/>
      <c r="D102" s="33"/>
      <c r="E102" s="33"/>
      <c r="F102" s="33"/>
      <c r="G102" s="33"/>
      <c r="H102" s="33"/>
      <c r="I102" s="34"/>
      <c r="J102" s="34"/>
      <c r="K102" s="33"/>
    </row>
    <row r="103">
      <c r="C103" s="33"/>
      <c r="D103" s="33"/>
      <c r="E103" s="33"/>
      <c r="F103" s="33"/>
      <c r="G103" s="33"/>
      <c r="H103" s="3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46</v>
      </c>
      <c r="B1" s="6" t="s">
        <v>47</v>
      </c>
      <c r="C1" s="46"/>
      <c r="D1" s="46"/>
      <c r="E1" s="46"/>
      <c r="F1" s="46"/>
      <c r="G1" s="9"/>
      <c r="H1" s="9"/>
      <c r="I1" s="47" t="s">
        <v>48</v>
      </c>
      <c r="J1" s="6" t="s">
        <v>49</v>
      </c>
      <c r="K1" s="48"/>
      <c r="L1" s="6" t="s">
        <v>50</v>
      </c>
      <c r="M1" s="46"/>
      <c r="N1" s="46"/>
      <c r="O1" s="46"/>
      <c r="P1" s="48"/>
      <c r="Q1" s="6" t="s">
        <v>50</v>
      </c>
      <c r="R1" s="46"/>
      <c r="S1" s="46"/>
      <c r="T1" s="46"/>
      <c r="U1" s="48"/>
      <c r="W1" s="1" t="s">
        <v>51</v>
      </c>
    </row>
    <row r="2">
      <c r="A2" s="10" t="s">
        <v>52</v>
      </c>
      <c r="B2" s="12" t="s">
        <v>10</v>
      </c>
      <c r="C2" s="12" t="s">
        <v>53</v>
      </c>
      <c r="D2" s="12" t="s">
        <v>54</v>
      </c>
      <c r="E2" s="12" t="s">
        <v>37</v>
      </c>
      <c r="F2" s="12" t="s">
        <v>38</v>
      </c>
      <c r="G2" s="9"/>
      <c r="H2" s="9"/>
      <c r="I2" s="10" t="s">
        <v>55</v>
      </c>
      <c r="J2" s="24" t="s">
        <v>56</v>
      </c>
      <c r="K2" s="44" t="s">
        <v>38</v>
      </c>
      <c r="L2" s="12" t="s">
        <v>10</v>
      </c>
      <c r="M2" s="12" t="s">
        <v>53</v>
      </c>
      <c r="N2" s="12" t="s">
        <v>54</v>
      </c>
      <c r="O2" s="12" t="s">
        <v>37</v>
      </c>
      <c r="P2" s="14" t="s">
        <v>38</v>
      </c>
      <c r="Q2" s="12" t="s">
        <v>10</v>
      </c>
      <c r="R2" s="12" t="s">
        <v>53</v>
      </c>
      <c r="S2" s="12" t="s">
        <v>54</v>
      </c>
      <c r="T2" s="12" t="s">
        <v>37</v>
      </c>
      <c r="U2" s="14" t="s">
        <v>38</v>
      </c>
      <c r="V2" s="49"/>
      <c r="Y2" s="49"/>
      <c r="Z2" s="49"/>
    </row>
    <row r="3">
      <c r="A3" s="45">
        <v>1.0</v>
      </c>
      <c r="B3" s="20">
        <v>0.6796</v>
      </c>
      <c r="C3" s="20">
        <v>40.68</v>
      </c>
      <c r="D3" s="20">
        <v>50.65</v>
      </c>
      <c r="E3" s="29">
        <v>3934000.0</v>
      </c>
      <c r="F3" s="29">
        <v>76650.0</v>
      </c>
      <c r="G3" s="9"/>
      <c r="H3" s="9"/>
      <c r="I3" s="45">
        <v>1.0</v>
      </c>
      <c r="J3" s="18">
        <v>192.8</v>
      </c>
      <c r="K3" s="50">
        <v>75000.0</v>
      </c>
      <c r="L3" s="18">
        <v>0.1641</v>
      </c>
      <c r="M3" s="18">
        <v>58.57</v>
      </c>
      <c r="N3" s="18">
        <v>61.43</v>
      </c>
      <c r="O3" s="51">
        <v>5283000.0</v>
      </c>
      <c r="P3" s="50">
        <v>85770.0</v>
      </c>
      <c r="Q3" s="18"/>
      <c r="R3" s="18"/>
      <c r="S3" s="18"/>
      <c r="T3" s="51"/>
      <c r="U3" s="50"/>
      <c r="V3" s="49"/>
      <c r="Y3" s="49"/>
      <c r="Z3" s="49"/>
    </row>
    <row r="4">
      <c r="A4" s="52"/>
      <c r="B4" s="20">
        <v>0.697</v>
      </c>
      <c r="C4" s="20">
        <v>16.68</v>
      </c>
      <c r="D4" s="20">
        <v>17.98</v>
      </c>
      <c r="E4" s="29">
        <v>1682000.0</v>
      </c>
      <c r="F4" s="29">
        <v>90070.0</v>
      </c>
      <c r="H4" s="9"/>
      <c r="I4" s="52"/>
      <c r="J4" s="18">
        <v>85.4</v>
      </c>
      <c r="K4" s="50">
        <v>87500.0</v>
      </c>
      <c r="L4" s="18">
        <v>0.1584</v>
      </c>
      <c r="M4" s="18">
        <v>167.1</v>
      </c>
      <c r="N4" s="18">
        <v>170.7</v>
      </c>
      <c r="O4" s="51">
        <v>1.284E7</v>
      </c>
      <c r="P4" s="50">
        <v>75130.0</v>
      </c>
      <c r="Q4" s="18"/>
      <c r="R4" s="18"/>
      <c r="S4" s="18"/>
      <c r="T4" s="51"/>
      <c r="U4" s="50"/>
      <c r="V4" s="49"/>
      <c r="Y4" s="49"/>
      <c r="Z4" s="49"/>
      <c r="AD4" s="49"/>
      <c r="AE4" s="49"/>
    </row>
    <row r="5">
      <c r="A5" s="52"/>
      <c r="B5" s="20">
        <v>0.68</v>
      </c>
      <c r="C5" s="20">
        <v>8.58</v>
      </c>
      <c r="D5" s="20">
        <v>10.06</v>
      </c>
      <c r="E5" s="29">
        <v>865300.0</v>
      </c>
      <c r="F5" s="29">
        <v>80570.0</v>
      </c>
      <c r="H5" s="9"/>
      <c r="I5" s="52"/>
      <c r="J5" s="18">
        <v>145.9</v>
      </c>
      <c r="K5" s="50">
        <v>83500.0</v>
      </c>
      <c r="L5" s="18">
        <v>0.1412</v>
      </c>
      <c r="M5" s="18">
        <v>72.63</v>
      </c>
      <c r="N5" s="18">
        <v>75.21</v>
      </c>
      <c r="O5" s="51">
        <v>5822000.0</v>
      </c>
      <c r="P5" s="50">
        <v>77260.0</v>
      </c>
      <c r="Q5" s="18"/>
      <c r="R5" s="18"/>
      <c r="S5" s="18"/>
      <c r="T5" s="51"/>
      <c r="U5" s="50"/>
      <c r="V5" s="49"/>
      <c r="Y5" s="49"/>
      <c r="Z5" s="49"/>
      <c r="AD5" s="49"/>
      <c r="AE5" s="49"/>
    </row>
    <row r="6">
      <c r="A6" s="52"/>
      <c r="B6" s="20">
        <v>0.7664</v>
      </c>
      <c r="C6" s="20">
        <v>43.49</v>
      </c>
      <c r="D6" s="20">
        <v>51.03</v>
      </c>
      <c r="E6" s="29">
        <v>4314000.0</v>
      </c>
      <c r="F6" s="29">
        <v>83290.0</v>
      </c>
      <c r="H6" s="9"/>
      <c r="I6" s="52"/>
      <c r="J6" s="18"/>
      <c r="K6" s="50"/>
      <c r="L6" s="18">
        <v>0.1716</v>
      </c>
      <c r="M6" s="18">
        <v>141.7</v>
      </c>
      <c r="N6" s="18">
        <v>143.8</v>
      </c>
      <c r="O6" s="51">
        <v>1.166E7</v>
      </c>
      <c r="P6" s="50">
        <v>80960.0</v>
      </c>
      <c r="Q6" s="18"/>
      <c r="R6" s="18"/>
      <c r="S6" s="18"/>
      <c r="T6" s="51"/>
      <c r="U6" s="50"/>
      <c r="V6" s="49"/>
      <c r="Y6" s="49"/>
      <c r="Z6" s="49"/>
      <c r="AD6" s="49"/>
      <c r="AE6" s="49"/>
    </row>
    <row r="7">
      <c r="A7" s="52"/>
      <c r="B7" s="20">
        <v>0.7524</v>
      </c>
      <c r="C7" s="20">
        <v>31.35</v>
      </c>
      <c r="D7" s="20">
        <v>36.91</v>
      </c>
      <c r="E7" s="29">
        <v>3021000.0</v>
      </c>
      <c r="F7" s="29">
        <v>80230.0</v>
      </c>
      <c r="G7" s="9"/>
      <c r="H7" s="9"/>
      <c r="I7" s="52"/>
      <c r="J7" s="18"/>
      <c r="K7" s="50"/>
      <c r="L7" s="18">
        <v>0.1362</v>
      </c>
      <c r="M7" s="18">
        <v>188.0</v>
      </c>
      <c r="N7" s="18">
        <v>190.5</v>
      </c>
      <c r="O7" s="51">
        <v>1.682E7</v>
      </c>
      <c r="P7" s="50">
        <v>88240.0</v>
      </c>
      <c r="Q7" s="18"/>
      <c r="R7" s="18"/>
      <c r="S7" s="18"/>
      <c r="T7" s="51"/>
      <c r="U7" s="50"/>
      <c r="V7" s="49"/>
      <c r="Y7" s="49"/>
      <c r="Z7" s="49"/>
      <c r="AD7" s="49"/>
      <c r="AE7" s="49"/>
    </row>
    <row r="8">
      <c r="A8" s="44">
        <v>2.0</v>
      </c>
      <c r="B8" s="12">
        <v>1.388</v>
      </c>
      <c r="C8" s="12">
        <v>112.0</v>
      </c>
      <c r="D8" s="12">
        <v>65.79</v>
      </c>
      <c r="E8" s="42">
        <v>1.083E7</v>
      </c>
      <c r="F8" s="42">
        <v>161300.0</v>
      </c>
      <c r="G8" s="9"/>
      <c r="H8" s="9"/>
      <c r="I8" s="44">
        <v>2.0</v>
      </c>
      <c r="J8" s="24">
        <v>30.52</v>
      </c>
      <c r="K8" s="53">
        <v>165000.0</v>
      </c>
      <c r="L8" s="24">
        <v>0.15</v>
      </c>
      <c r="M8" s="24">
        <v>75.57</v>
      </c>
      <c r="N8" s="24">
        <v>77.89</v>
      </c>
      <c r="O8" s="54">
        <v>1.464E7</v>
      </c>
      <c r="P8" s="53">
        <v>187600.0</v>
      </c>
      <c r="Q8" s="24"/>
      <c r="R8" s="24"/>
      <c r="S8" s="24"/>
      <c r="T8" s="54"/>
      <c r="U8" s="53"/>
      <c r="V8" s="49"/>
      <c r="Y8" s="49"/>
      <c r="Z8" s="49"/>
      <c r="AD8" s="49"/>
      <c r="AE8" s="49"/>
    </row>
    <row r="9">
      <c r="A9" s="52"/>
      <c r="B9" s="12">
        <v>1.481</v>
      </c>
      <c r="C9" s="12">
        <v>106.2</v>
      </c>
      <c r="D9" s="12">
        <v>66.92</v>
      </c>
      <c r="E9" s="42">
        <v>1.011E7</v>
      </c>
      <c r="F9" s="42">
        <v>147800.0</v>
      </c>
      <c r="G9" s="9"/>
      <c r="H9" s="9"/>
      <c r="I9" s="52"/>
      <c r="J9" s="24">
        <v>39.78</v>
      </c>
      <c r="K9" s="53">
        <v>147000.0</v>
      </c>
      <c r="L9" s="24">
        <v>0.1539</v>
      </c>
      <c r="M9" s="24">
        <v>71.79</v>
      </c>
      <c r="N9" s="24">
        <v>73.7</v>
      </c>
      <c r="O9" s="54">
        <v>1.165E7</v>
      </c>
      <c r="P9" s="53">
        <v>157800.0</v>
      </c>
      <c r="Q9" s="24"/>
      <c r="R9" s="24"/>
      <c r="S9" s="24"/>
      <c r="T9" s="54"/>
      <c r="U9" s="53"/>
      <c r="V9" s="49"/>
      <c r="Y9" s="49"/>
      <c r="Z9" s="49"/>
      <c r="AD9" s="49"/>
      <c r="AE9" s="49"/>
    </row>
    <row r="10">
      <c r="A10" s="52"/>
      <c r="B10" s="12">
        <v>1.486</v>
      </c>
      <c r="C10" s="12">
        <v>91.38</v>
      </c>
      <c r="D10" s="12">
        <v>57.96</v>
      </c>
      <c r="E10" s="42">
        <v>8630000.0</v>
      </c>
      <c r="F10" s="42">
        <v>145200.0</v>
      </c>
      <c r="G10" s="9"/>
      <c r="H10" s="9"/>
      <c r="I10" s="52"/>
      <c r="J10" s="24">
        <v>80.65</v>
      </c>
      <c r="K10" s="53">
        <v>162000.0</v>
      </c>
      <c r="L10" s="24">
        <v>0.1394</v>
      </c>
      <c r="M10" s="24">
        <v>30.85</v>
      </c>
      <c r="N10" s="24">
        <v>33.02</v>
      </c>
      <c r="O10" s="54">
        <v>4891000.0</v>
      </c>
      <c r="P10" s="53">
        <v>147500.0</v>
      </c>
      <c r="Q10" s="24"/>
      <c r="R10" s="24"/>
      <c r="S10" s="24"/>
      <c r="T10" s="54"/>
      <c r="U10" s="53"/>
      <c r="V10" s="49"/>
      <c r="Y10" s="49"/>
      <c r="Z10" s="49"/>
      <c r="AD10" s="49"/>
      <c r="AE10" s="49"/>
    </row>
    <row r="11">
      <c r="A11" s="52"/>
      <c r="B11" s="12">
        <v>1.464</v>
      </c>
      <c r="C11" s="12">
        <v>56.98</v>
      </c>
      <c r="D11" s="12">
        <v>38.96</v>
      </c>
      <c r="E11" s="42">
        <v>5522000.0</v>
      </c>
      <c r="F11" s="42">
        <v>136600.0</v>
      </c>
      <c r="G11" s="9"/>
      <c r="H11" s="9"/>
      <c r="I11" s="52"/>
      <c r="J11" s="24"/>
      <c r="K11" s="53"/>
      <c r="L11" s="24">
        <v>0.1656</v>
      </c>
      <c r="M11" s="24">
        <v>41.33</v>
      </c>
      <c r="N11" s="24">
        <v>43.75</v>
      </c>
      <c r="O11" s="54">
        <v>5591000.0</v>
      </c>
      <c r="P11" s="53">
        <v>127300.0</v>
      </c>
      <c r="Q11" s="24"/>
      <c r="R11" s="24"/>
      <c r="S11" s="24"/>
      <c r="T11" s="54"/>
      <c r="U11" s="53"/>
      <c r="V11" s="49"/>
      <c r="Y11" s="49"/>
      <c r="Z11" s="49"/>
      <c r="AD11" s="49"/>
      <c r="AE11" s="49"/>
    </row>
    <row r="12">
      <c r="A12" s="52"/>
      <c r="B12" s="12">
        <v>1.587</v>
      </c>
      <c r="C12" s="12">
        <v>53.85</v>
      </c>
      <c r="D12" s="12">
        <v>37.93</v>
      </c>
      <c r="E12" s="42">
        <v>5027000.0</v>
      </c>
      <c r="F12" s="42">
        <v>127200.0</v>
      </c>
      <c r="G12" s="9"/>
      <c r="H12" s="9"/>
      <c r="I12" s="52"/>
      <c r="J12" s="24"/>
      <c r="K12" s="53"/>
      <c r="L12" s="24">
        <v>0.1502</v>
      </c>
      <c r="M12" s="24">
        <v>65.27</v>
      </c>
      <c r="N12" s="24">
        <v>67.45</v>
      </c>
      <c r="O12" s="54">
        <v>1.074E7</v>
      </c>
      <c r="P12" s="53">
        <v>158800.0</v>
      </c>
      <c r="Q12" s="24"/>
      <c r="R12" s="24"/>
      <c r="S12" s="24"/>
      <c r="T12" s="54"/>
      <c r="U12" s="53"/>
      <c r="V12" s="49"/>
      <c r="Y12" s="49"/>
      <c r="Z12" s="49"/>
      <c r="AD12" s="49"/>
      <c r="AE12" s="49"/>
    </row>
    <row r="13">
      <c r="A13" s="45">
        <v>3.0</v>
      </c>
      <c r="B13" s="20">
        <v>2.572</v>
      </c>
      <c r="C13" s="20">
        <v>212.0</v>
      </c>
      <c r="D13" s="20">
        <v>88.51</v>
      </c>
      <c r="E13" s="29">
        <v>1.935E7</v>
      </c>
      <c r="F13" s="29">
        <v>212400.0</v>
      </c>
      <c r="G13" s="9"/>
      <c r="H13" s="9"/>
      <c r="I13" s="45">
        <v>3.0</v>
      </c>
      <c r="J13" s="18">
        <v>42.62</v>
      </c>
      <c r="K13" s="50">
        <v>254000.0</v>
      </c>
      <c r="L13" s="18">
        <v>0.1707</v>
      </c>
      <c r="M13" s="18">
        <v>64.73</v>
      </c>
      <c r="N13" s="18">
        <v>67.6</v>
      </c>
      <c r="O13" s="51">
        <v>1.629E7</v>
      </c>
      <c r="P13" s="50">
        <v>240400.0</v>
      </c>
      <c r="Q13" s="18"/>
      <c r="R13" s="18"/>
      <c r="S13" s="18"/>
      <c r="T13" s="51"/>
      <c r="U13" s="50"/>
      <c r="V13" s="49"/>
      <c r="Y13" s="49"/>
      <c r="Z13" s="49"/>
      <c r="AD13" s="49"/>
      <c r="AE13" s="49"/>
    </row>
    <row r="14">
      <c r="A14" s="52"/>
      <c r="B14" s="20">
        <v>2.455</v>
      </c>
      <c r="C14" s="20">
        <v>275.3</v>
      </c>
      <c r="D14" s="20">
        <v>128.9</v>
      </c>
      <c r="E14" s="29">
        <v>2.624E7</v>
      </c>
      <c r="F14" s="29">
        <v>199800.0</v>
      </c>
      <c r="G14" s="9"/>
      <c r="H14" s="9"/>
      <c r="I14" s="52"/>
      <c r="J14" s="18">
        <v>27.72</v>
      </c>
      <c r="K14" s="50">
        <v>232000.0</v>
      </c>
      <c r="L14" s="18">
        <v>0.1549</v>
      </c>
      <c r="M14" s="18">
        <v>27.06</v>
      </c>
      <c r="N14" s="18">
        <v>29.63</v>
      </c>
      <c r="O14" s="51">
        <v>5167000.0</v>
      </c>
      <c r="P14" s="50">
        <v>173500.0</v>
      </c>
      <c r="Q14" s="18"/>
      <c r="R14" s="18"/>
      <c r="S14" s="20" t="s">
        <v>57</v>
      </c>
      <c r="T14" s="51"/>
      <c r="U14" s="50"/>
      <c r="V14" s="49"/>
      <c r="Y14" s="49"/>
      <c r="Z14" s="49"/>
      <c r="AD14" s="49"/>
      <c r="AE14" s="49"/>
    </row>
    <row r="15">
      <c r="A15" s="52"/>
      <c r="B15" s="20">
        <v>2.163</v>
      </c>
      <c r="C15" s="20">
        <v>158.3</v>
      </c>
      <c r="D15" s="20">
        <v>74.87</v>
      </c>
      <c r="E15" s="29">
        <v>1.506E7</v>
      </c>
      <c r="F15" s="29">
        <v>195600.0</v>
      </c>
      <c r="G15" s="9"/>
      <c r="H15" s="9"/>
      <c r="I15" s="52"/>
      <c r="J15" s="18">
        <v>34.99</v>
      </c>
      <c r="K15" s="50">
        <v>235000.0</v>
      </c>
      <c r="L15" s="18">
        <v>0.1415</v>
      </c>
      <c r="M15" s="18">
        <v>32.25</v>
      </c>
      <c r="N15" s="18">
        <v>34.42</v>
      </c>
      <c r="O15" s="51">
        <v>9269000.0</v>
      </c>
      <c r="P15" s="50">
        <v>268200.0</v>
      </c>
      <c r="Q15" s="18"/>
      <c r="R15" s="18"/>
      <c r="S15" s="18"/>
      <c r="T15" s="51"/>
      <c r="U15" s="50"/>
      <c r="V15" s="49"/>
      <c r="Y15" s="49"/>
      <c r="Z15" s="49"/>
      <c r="AD15" s="49"/>
      <c r="AE15" s="49"/>
    </row>
    <row r="16">
      <c r="A16" s="52"/>
      <c r="B16" s="20">
        <v>2.41</v>
      </c>
      <c r="C16" s="20">
        <v>181.6</v>
      </c>
      <c r="D16" s="20">
        <v>77.98</v>
      </c>
      <c r="E16" s="29">
        <v>1.733E7</v>
      </c>
      <c r="F16" s="29">
        <v>215500.0</v>
      </c>
      <c r="G16" s="9"/>
      <c r="H16" s="9"/>
      <c r="I16" s="52"/>
      <c r="J16" s="18"/>
      <c r="K16" s="50"/>
      <c r="L16" s="18">
        <v>0.1396</v>
      </c>
      <c r="M16" s="18">
        <v>54.05</v>
      </c>
      <c r="N16" s="18">
        <v>56.74</v>
      </c>
      <c r="O16" s="51">
        <v>1.344E7</v>
      </c>
      <c r="P16" s="50">
        <v>236300.0</v>
      </c>
      <c r="Q16" s="18"/>
      <c r="R16" s="18"/>
      <c r="S16" s="18"/>
      <c r="T16" s="51"/>
      <c r="U16" s="50"/>
      <c r="V16" s="49"/>
      <c r="Y16" s="49"/>
      <c r="Z16" s="49"/>
      <c r="AD16" s="49"/>
      <c r="AE16" s="49"/>
    </row>
    <row r="17">
      <c r="A17" s="52"/>
      <c r="B17" s="20">
        <v>2.218</v>
      </c>
      <c r="C17" s="20">
        <v>165.8</v>
      </c>
      <c r="D17" s="20">
        <v>67.81</v>
      </c>
      <c r="E17" s="29">
        <v>1.557E7</v>
      </c>
      <c r="F17" s="29">
        <v>222400.0</v>
      </c>
      <c r="G17" s="9"/>
      <c r="H17" s="9"/>
      <c r="I17" s="52"/>
      <c r="J17" s="18"/>
      <c r="K17" s="50"/>
      <c r="L17" s="18">
        <v>0.1407</v>
      </c>
      <c r="M17" s="18">
        <v>42.75</v>
      </c>
      <c r="N17" s="18">
        <v>45.11</v>
      </c>
      <c r="O17" s="51">
        <v>7403000.0</v>
      </c>
      <c r="P17" s="50">
        <v>163600.0</v>
      </c>
      <c r="Q17" s="18"/>
      <c r="R17" s="18"/>
      <c r="S17" s="18"/>
      <c r="T17" s="51"/>
      <c r="U17" s="50"/>
      <c r="V17" s="49"/>
      <c r="Y17" s="49"/>
      <c r="Z17" s="49"/>
      <c r="AD17" s="49"/>
      <c r="AE17" s="49"/>
    </row>
    <row r="18">
      <c r="A18" s="44">
        <v>4.0</v>
      </c>
      <c r="B18" s="12">
        <v>2.893</v>
      </c>
      <c r="C18" s="12">
        <v>306.1</v>
      </c>
      <c r="D18" s="12">
        <v>98.01</v>
      </c>
      <c r="E18" s="42">
        <v>2.861E7</v>
      </c>
      <c r="F18" s="42">
        <v>283500.0</v>
      </c>
      <c r="G18" s="9"/>
      <c r="H18" s="9"/>
      <c r="I18" s="44">
        <v>4.0</v>
      </c>
      <c r="J18" s="24">
        <v>30.14</v>
      </c>
      <c r="K18" s="53">
        <v>304000.0</v>
      </c>
      <c r="L18" s="24">
        <v>0.1587</v>
      </c>
      <c r="M18" s="24">
        <v>13.11</v>
      </c>
      <c r="N18" s="24">
        <v>15.73</v>
      </c>
      <c r="O18" s="54">
        <v>5683000.0</v>
      </c>
      <c r="P18" s="53">
        <v>357600.0</v>
      </c>
      <c r="Q18" s="24"/>
      <c r="R18" s="24"/>
      <c r="S18" s="24"/>
      <c r="T18" s="54"/>
      <c r="U18" s="53"/>
      <c r="V18" s="49"/>
      <c r="Y18" s="49"/>
      <c r="Z18" s="49"/>
      <c r="AD18" s="49"/>
      <c r="AE18" s="49"/>
    </row>
    <row r="19">
      <c r="A19" s="52"/>
      <c r="B19" s="12">
        <v>3.315</v>
      </c>
      <c r="C19" s="12">
        <v>249.8</v>
      </c>
      <c r="D19" s="12">
        <v>82.59</v>
      </c>
      <c r="E19" s="42">
        <v>2.374E7</v>
      </c>
      <c r="F19" s="42">
        <v>276300.0</v>
      </c>
      <c r="G19" s="9"/>
      <c r="H19" s="9"/>
      <c r="I19" s="52"/>
      <c r="J19" s="24">
        <v>47.46</v>
      </c>
      <c r="K19" s="53">
        <v>305000.0</v>
      </c>
      <c r="L19" s="24">
        <v>0.1358</v>
      </c>
      <c r="M19" s="24">
        <v>27.6</v>
      </c>
      <c r="N19" s="24">
        <v>30.71</v>
      </c>
      <c r="O19" s="54">
        <v>9956000.0</v>
      </c>
      <c r="P19" s="53">
        <v>322800.0</v>
      </c>
      <c r="Q19" s="24"/>
      <c r="R19" s="24"/>
      <c r="S19" s="24"/>
      <c r="T19" s="54"/>
      <c r="U19" s="53"/>
      <c r="V19" s="49"/>
      <c r="Y19" s="49"/>
      <c r="Z19" s="49"/>
      <c r="AD19" s="49"/>
      <c r="AE19" s="49"/>
    </row>
    <row r="20">
      <c r="A20" s="52"/>
      <c r="B20" s="12">
        <v>3.269</v>
      </c>
      <c r="C20" s="12">
        <v>212.9</v>
      </c>
      <c r="D20" s="12">
        <v>65.61</v>
      </c>
      <c r="E20" s="42">
        <v>1.976E7</v>
      </c>
      <c r="F20" s="42">
        <v>286900.0</v>
      </c>
      <c r="G20" s="9"/>
      <c r="H20" s="9"/>
      <c r="I20" s="52"/>
      <c r="J20" s="24">
        <v>35.23</v>
      </c>
      <c r="K20" s="53">
        <v>335000.0</v>
      </c>
      <c r="L20" s="24">
        <v>0.1536</v>
      </c>
      <c r="M20" s="24">
        <v>52.94</v>
      </c>
      <c r="N20" s="24">
        <v>55.14</v>
      </c>
      <c r="O20" s="54">
        <v>1.714E7</v>
      </c>
      <c r="P20" s="53">
        <v>309900.0</v>
      </c>
      <c r="Q20" s="24"/>
      <c r="R20" s="24"/>
      <c r="S20" s="24"/>
      <c r="T20" s="54"/>
      <c r="U20" s="53"/>
      <c r="V20" s="49"/>
      <c r="Y20" s="49"/>
      <c r="Z20" s="49"/>
      <c r="AD20" s="49"/>
      <c r="AE20" s="49"/>
    </row>
    <row r="21">
      <c r="A21" s="52"/>
      <c r="B21" s="12">
        <v>3.257</v>
      </c>
      <c r="C21" s="12">
        <v>198.4</v>
      </c>
      <c r="D21" s="12">
        <v>70.43</v>
      </c>
      <c r="E21" s="42">
        <v>1.859E7</v>
      </c>
      <c r="F21" s="42">
        <v>252300.0</v>
      </c>
      <c r="G21" s="9"/>
      <c r="H21" s="9"/>
      <c r="I21" s="52"/>
      <c r="J21" s="24">
        <v>22.75</v>
      </c>
      <c r="K21" s="53">
        <v>328000.0</v>
      </c>
      <c r="L21" s="24">
        <v>0.1671</v>
      </c>
      <c r="M21" s="24">
        <v>28.22</v>
      </c>
      <c r="N21" s="24">
        <v>30.58</v>
      </c>
      <c r="O21" s="54">
        <v>9676000.0</v>
      </c>
      <c r="P21" s="53">
        <v>314700.0</v>
      </c>
      <c r="Q21" s="24"/>
      <c r="R21" s="24"/>
      <c r="S21" s="24"/>
      <c r="T21" s="54"/>
      <c r="U21" s="53"/>
      <c r="V21" s="49"/>
      <c r="Y21" s="49"/>
      <c r="Z21" s="49"/>
      <c r="AD21" s="49"/>
      <c r="AE21" s="49"/>
    </row>
    <row r="22">
      <c r="A22" s="52"/>
      <c r="B22" s="12">
        <v>2.98</v>
      </c>
      <c r="C22" s="12">
        <v>205.7</v>
      </c>
      <c r="D22" s="12">
        <v>61.96</v>
      </c>
      <c r="E22" s="42">
        <v>1.936E7</v>
      </c>
      <c r="F22" s="42">
        <v>298100.0</v>
      </c>
      <c r="G22" s="9"/>
      <c r="H22" s="9"/>
      <c r="I22" s="52"/>
      <c r="J22" s="24">
        <v>35.03</v>
      </c>
      <c r="K22" s="53">
        <v>290000.0</v>
      </c>
      <c r="L22" s="24">
        <v>0.1377</v>
      </c>
      <c r="M22" s="24">
        <v>33.68</v>
      </c>
      <c r="N22" s="24">
        <v>35.9</v>
      </c>
      <c r="O22" s="54">
        <v>1.125E7</v>
      </c>
      <c r="P22" s="53">
        <v>312100.0</v>
      </c>
      <c r="Q22" s="24"/>
      <c r="R22" s="24"/>
      <c r="S22" s="24"/>
      <c r="T22" s="54"/>
      <c r="U22" s="53"/>
      <c r="V22" s="49"/>
      <c r="Y22" s="49"/>
      <c r="Z22" s="49"/>
      <c r="AD22" s="49"/>
      <c r="AE22" s="49"/>
    </row>
    <row r="23">
      <c r="A23" s="45">
        <v>5.0</v>
      </c>
      <c r="B23" s="20">
        <v>3.825</v>
      </c>
      <c r="C23" s="20">
        <v>314.6</v>
      </c>
      <c r="D23" s="20">
        <v>97.68</v>
      </c>
      <c r="E23" s="29">
        <v>2.989E7</v>
      </c>
      <c r="F23" s="29">
        <v>294500.0</v>
      </c>
      <c r="G23" s="9"/>
      <c r="H23" s="9"/>
      <c r="I23" s="45">
        <v>5.0</v>
      </c>
      <c r="J23" s="18">
        <v>23.99</v>
      </c>
      <c r="K23" s="50">
        <v>367000.0</v>
      </c>
      <c r="L23" s="18">
        <v>0.1709</v>
      </c>
      <c r="M23" s="18">
        <v>26.16</v>
      </c>
      <c r="N23" s="18">
        <v>27.91</v>
      </c>
      <c r="O23" s="51">
        <v>9330000.0</v>
      </c>
      <c r="P23" s="50">
        <v>332300.0</v>
      </c>
      <c r="Q23" s="18"/>
      <c r="R23" s="18"/>
      <c r="S23" s="18"/>
      <c r="T23" s="51"/>
      <c r="U23" s="50"/>
      <c r="V23" s="49"/>
      <c r="Y23" s="49"/>
      <c r="Z23" s="49"/>
      <c r="AD23" s="49"/>
      <c r="AE23" s="49"/>
    </row>
    <row r="24">
      <c r="A24" s="52"/>
      <c r="B24" s="20">
        <v>4.062</v>
      </c>
      <c r="C24" s="20">
        <v>296.4</v>
      </c>
      <c r="D24" s="20">
        <v>73.72</v>
      </c>
      <c r="E24" s="29">
        <v>2.8E7</v>
      </c>
      <c r="F24" s="29">
        <v>360000.0</v>
      </c>
      <c r="G24" s="9"/>
      <c r="H24" s="9"/>
      <c r="I24" s="52"/>
      <c r="J24" s="18">
        <v>20.88</v>
      </c>
      <c r="K24" s="50">
        <v>367000.0</v>
      </c>
      <c r="L24" s="18">
        <v>0.14</v>
      </c>
      <c r="M24" s="18">
        <v>27.38</v>
      </c>
      <c r="N24" s="18">
        <v>29.83</v>
      </c>
      <c r="O24" s="51">
        <v>1.313E7</v>
      </c>
      <c r="P24" s="50">
        <v>438100.0</v>
      </c>
      <c r="Q24" s="18"/>
      <c r="R24" s="18"/>
      <c r="S24" s="18"/>
      <c r="T24" s="51"/>
      <c r="U24" s="50"/>
      <c r="V24" s="49"/>
      <c r="Y24" s="49"/>
      <c r="Z24" s="49"/>
      <c r="AD24" s="49"/>
      <c r="AE24" s="49"/>
    </row>
    <row r="25">
      <c r="A25" s="52"/>
      <c r="B25" s="20">
        <v>3.933</v>
      </c>
      <c r="C25" s="20">
        <v>223.6</v>
      </c>
      <c r="D25" s="20">
        <v>55.03</v>
      </c>
      <c r="E25" s="29">
        <v>2.071E7</v>
      </c>
      <c r="F25" s="29">
        <v>351300.0</v>
      </c>
      <c r="G25" s="9"/>
      <c r="H25" s="9"/>
      <c r="I25" s="52"/>
      <c r="J25" s="18">
        <v>24.35</v>
      </c>
      <c r="K25" s="50">
        <v>339000.0</v>
      </c>
      <c r="L25" s="18">
        <v>0.1437</v>
      </c>
      <c r="M25" s="18">
        <v>9.321</v>
      </c>
      <c r="N25" s="18">
        <v>11.96</v>
      </c>
      <c r="O25" s="51">
        <v>3691000.0</v>
      </c>
      <c r="P25" s="50">
        <v>304900.0</v>
      </c>
      <c r="Q25" s="18"/>
      <c r="R25" s="18"/>
      <c r="S25" s="18"/>
      <c r="T25" s="51"/>
      <c r="U25" s="50"/>
      <c r="V25" s="49"/>
      <c r="Y25" s="49"/>
      <c r="Z25" s="49"/>
      <c r="AD25" s="49"/>
      <c r="AE25" s="49"/>
    </row>
    <row r="26">
      <c r="A26" s="52"/>
      <c r="B26" s="20">
        <v>4.154</v>
      </c>
      <c r="C26" s="20">
        <v>217.8</v>
      </c>
      <c r="D26" s="20">
        <v>59.62</v>
      </c>
      <c r="E26" s="29">
        <v>2.033E7</v>
      </c>
      <c r="F26" s="29">
        <v>318700.0</v>
      </c>
      <c r="G26" s="9"/>
      <c r="H26" s="9"/>
      <c r="I26" s="52"/>
      <c r="J26" s="18">
        <v>17.32</v>
      </c>
      <c r="K26" s="50">
        <v>304000.0</v>
      </c>
      <c r="L26" s="18">
        <v>0.1579</v>
      </c>
      <c r="M26" s="18">
        <v>12.17</v>
      </c>
      <c r="N26" s="18">
        <v>14.81</v>
      </c>
      <c r="O26" s="51">
        <v>5053000.0</v>
      </c>
      <c r="P26" s="50">
        <v>337700.0</v>
      </c>
      <c r="Q26" s="18"/>
      <c r="R26" s="18"/>
      <c r="S26" s="18"/>
      <c r="T26" s="51"/>
      <c r="U26" s="50"/>
      <c r="V26" s="49"/>
      <c r="Y26" s="49"/>
      <c r="Z26" s="49"/>
      <c r="AD26" s="49"/>
      <c r="AE26" s="49"/>
    </row>
    <row r="27">
      <c r="A27" s="52"/>
      <c r="B27" s="20">
        <v>4.315</v>
      </c>
      <c r="C27" s="20">
        <v>279.1</v>
      </c>
      <c r="D27" s="20">
        <v>76.44</v>
      </c>
      <c r="E27" s="29">
        <v>2.609E7</v>
      </c>
      <c r="F27" s="29">
        <v>323100.0</v>
      </c>
      <c r="G27" s="9"/>
      <c r="H27" s="9"/>
      <c r="I27" s="52"/>
      <c r="J27" s="18"/>
      <c r="K27" s="50"/>
      <c r="L27" s="18">
        <v>0.1409</v>
      </c>
      <c r="M27" s="18">
        <v>22.7</v>
      </c>
      <c r="N27" s="18">
        <v>24.65</v>
      </c>
      <c r="O27" s="51">
        <v>1.173E7</v>
      </c>
      <c r="P27" s="50">
        <v>473000.0</v>
      </c>
      <c r="Q27" s="18"/>
      <c r="R27" s="18"/>
      <c r="S27" s="18"/>
      <c r="T27" s="51"/>
      <c r="U27" s="50"/>
      <c r="V27" s="49"/>
      <c r="Y27" s="49"/>
      <c r="Z27" s="49"/>
      <c r="AD27" s="49"/>
      <c r="AE27" s="49"/>
    </row>
    <row r="28">
      <c r="A28" s="44">
        <v>6.0</v>
      </c>
      <c r="B28" s="12">
        <v>4.709</v>
      </c>
      <c r="C28" s="12">
        <v>334.8</v>
      </c>
      <c r="D28" s="12">
        <v>72.22</v>
      </c>
      <c r="E28" s="42">
        <v>3.062E7</v>
      </c>
      <c r="F28" s="42">
        <v>398000.0</v>
      </c>
      <c r="G28" s="9"/>
      <c r="H28" s="9"/>
      <c r="I28" s="44">
        <v>6.0</v>
      </c>
      <c r="J28" s="24">
        <v>30.04</v>
      </c>
      <c r="K28" s="53">
        <v>325000.0</v>
      </c>
      <c r="L28" s="24">
        <v>0.1521</v>
      </c>
      <c r="M28" s="24">
        <v>16.37</v>
      </c>
      <c r="N28" s="24">
        <v>18.86</v>
      </c>
      <c r="O28" s="54">
        <v>5599000.0</v>
      </c>
      <c r="P28" s="53">
        <v>294600.0</v>
      </c>
      <c r="Q28" s="24"/>
      <c r="R28" s="24"/>
      <c r="S28" s="24"/>
      <c r="T28" s="54"/>
      <c r="U28" s="53"/>
      <c r="V28" s="49"/>
      <c r="Y28" s="49"/>
      <c r="Z28" s="49"/>
      <c r="AD28" s="49"/>
      <c r="AE28" s="49"/>
    </row>
    <row r="29">
      <c r="A29" s="52"/>
      <c r="B29" s="12">
        <v>4.753</v>
      </c>
      <c r="C29" s="12">
        <v>334.1</v>
      </c>
      <c r="D29" s="12">
        <v>79.16</v>
      </c>
      <c r="E29" s="42">
        <v>3.064E7</v>
      </c>
      <c r="F29" s="42">
        <v>365100.0</v>
      </c>
      <c r="G29" s="9"/>
      <c r="H29" s="9"/>
      <c r="I29" s="52"/>
      <c r="J29" s="24">
        <v>36.23</v>
      </c>
      <c r="K29" s="53">
        <v>294000.0</v>
      </c>
      <c r="L29" s="24">
        <v>0.152</v>
      </c>
      <c r="M29" s="24">
        <v>22.87</v>
      </c>
      <c r="N29" s="24">
        <v>25.68</v>
      </c>
      <c r="O29" s="54">
        <v>9682000.0</v>
      </c>
      <c r="P29" s="53">
        <v>374900.0</v>
      </c>
      <c r="Q29" s="24"/>
      <c r="R29" s="24"/>
      <c r="S29" s="24"/>
      <c r="T29" s="54"/>
      <c r="U29" s="53"/>
      <c r="V29" s="49"/>
      <c r="Y29" s="49"/>
      <c r="Z29" s="49"/>
      <c r="AD29" s="49"/>
      <c r="AE29" s="49"/>
    </row>
    <row r="30">
      <c r="A30" s="52"/>
      <c r="B30" s="12">
        <v>4.975</v>
      </c>
      <c r="C30" s="12">
        <v>339.0</v>
      </c>
      <c r="D30" s="12">
        <v>88.66</v>
      </c>
      <c r="E30" s="42">
        <v>3.131E7</v>
      </c>
      <c r="F30" s="42">
        <v>334400.0</v>
      </c>
      <c r="G30" s="9"/>
      <c r="H30" s="9"/>
      <c r="I30" s="52"/>
      <c r="J30" s="24">
        <v>34.88</v>
      </c>
      <c r="K30" s="53">
        <v>351000.0</v>
      </c>
      <c r="L30" s="24">
        <v>0.1514</v>
      </c>
      <c r="M30" s="24">
        <v>12.87</v>
      </c>
      <c r="N30" s="24">
        <v>14.95</v>
      </c>
      <c r="O30" s="54">
        <v>7411000.0</v>
      </c>
      <c r="P30" s="53">
        <v>490800.0</v>
      </c>
      <c r="Q30" s="24"/>
      <c r="R30" s="24"/>
      <c r="S30" s="24"/>
      <c r="T30" s="54"/>
      <c r="U30" s="53"/>
      <c r="V30" s="49"/>
      <c r="Y30" s="49"/>
      <c r="Z30" s="49"/>
      <c r="AD30" s="49"/>
      <c r="AE30" s="49"/>
    </row>
    <row r="31">
      <c r="A31" s="52"/>
      <c r="B31" s="12">
        <v>4.992</v>
      </c>
      <c r="C31" s="12">
        <v>320.0</v>
      </c>
      <c r="D31" s="12">
        <v>75.35</v>
      </c>
      <c r="E31" s="42">
        <v>2.947E7</v>
      </c>
      <c r="F31" s="42">
        <v>366800.0</v>
      </c>
      <c r="G31" s="9"/>
      <c r="H31" s="9"/>
      <c r="I31" s="52"/>
      <c r="J31" s="24">
        <v>33.17</v>
      </c>
      <c r="K31" s="53">
        <v>367000.0</v>
      </c>
      <c r="L31" s="24">
        <v>0.1374</v>
      </c>
      <c r="M31" s="24">
        <v>32.82</v>
      </c>
      <c r="N31" s="24">
        <v>34.89</v>
      </c>
      <c r="O31" s="54">
        <v>1.182E7</v>
      </c>
      <c r="P31" s="53">
        <v>337600.0</v>
      </c>
      <c r="Q31" s="24"/>
      <c r="R31" s="24"/>
      <c r="S31" s="24"/>
      <c r="T31" s="54"/>
      <c r="U31" s="53"/>
      <c r="V31" s="49"/>
      <c r="Y31" s="49"/>
      <c r="Z31" s="49"/>
      <c r="AD31" s="49"/>
      <c r="AE31" s="49"/>
    </row>
    <row r="32">
      <c r="A32" s="52"/>
      <c r="B32" s="12">
        <v>4.947</v>
      </c>
      <c r="C32" s="12">
        <v>293.6</v>
      </c>
      <c r="D32" s="12">
        <v>65.47</v>
      </c>
      <c r="E32" s="42">
        <v>2.71E7</v>
      </c>
      <c r="F32" s="42">
        <v>384800.0</v>
      </c>
      <c r="G32" s="9"/>
      <c r="H32" s="9"/>
      <c r="I32" s="52"/>
      <c r="J32" s="24"/>
      <c r="K32" s="53"/>
      <c r="L32" s="24">
        <v>0.1576</v>
      </c>
      <c r="M32" s="24">
        <v>27.5</v>
      </c>
      <c r="N32" s="24">
        <v>29.65</v>
      </c>
      <c r="O32" s="54">
        <v>1.415E7</v>
      </c>
      <c r="P32" s="53">
        <v>474800.0</v>
      </c>
      <c r="Q32" s="24"/>
      <c r="R32" s="24"/>
      <c r="S32" s="24"/>
      <c r="T32" s="54"/>
      <c r="U32" s="53"/>
      <c r="AD32" s="49"/>
      <c r="AE32" s="49"/>
    </row>
    <row r="33">
      <c r="A33" s="1" t="s">
        <v>59</v>
      </c>
      <c r="B33" s="9"/>
      <c r="C33" s="34"/>
      <c r="I33" s="45">
        <v>10.0</v>
      </c>
      <c r="J33" s="18">
        <v>37.74</v>
      </c>
      <c r="K33" s="50">
        <v>305000.0</v>
      </c>
      <c r="L33" s="55"/>
      <c r="M33" s="55"/>
      <c r="N33" s="55"/>
      <c r="O33" s="55"/>
      <c r="P33" s="50"/>
      <c r="Q33" s="55"/>
      <c r="R33" s="55"/>
      <c r="S33" s="55"/>
      <c r="T33" s="55"/>
      <c r="U33" s="50"/>
      <c r="AD33" s="49"/>
      <c r="AE33" s="49"/>
    </row>
    <row r="34">
      <c r="A34" s="9"/>
      <c r="B34" s="9"/>
      <c r="C34" s="34"/>
      <c r="I34" s="52"/>
      <c r="J34" s="18">
        <v>35.66</v>
      </c>
      <c r="K34" s="50">
        <v>324000.0</v>
      </c>
      <c r="L34" s="55"/>
      <c r="M34" s="55"/>
      <c r="N34" s="55"/>
      <c r="O34" s="55"/>
      <c r="P34" s="50"/>
      <c r="Q34" s="55"/>
      <c r="R34" s="55"/>
      <c r="S34" s="55"/>
      <c r="T34" s="55"/>
      <c r="U34" s="50"/>
    </row>
    <row r="35">
      <c r="A35" s="9"/>
      <c r="B35" s="9"/>
      <c r="C35" s="34"/>
      <c r="I35" s="52"/>
      <c r="J35" s="18">
        <v>20.95</v>
      </c>
      <c r="K35" s="50">
        <v>310000.0</v>
      </c>
      <c r="L35" s="55"/>
      <c r="M35" s="55"/>
      <c r="N35" s="55"/>
      <c r="O35" s="55"/>
      <c r="P35" s="50"/>
      <c r="Q35" s="55"/>
      <c r="R35" s="55"/>
      <c r="S35" s="55"/>
      <c r="T35" s="55"/>
      <c r="U35" s="50"/>
    </row>
    <row r="36">
      <c r="A36" s="9"/>
      <c r="B36" s="9"/>
      <c r="C36" s="34"/>
      <c r="I36" s="44">
        <v>100.0</v>
      </c>
      <c r="J36" s="24">
        <v>54.36</v>
      </c>
      <c r="K36" s="53">
        <v>270000.0</v>
      </c>
      <c r="L36" s="56"/>
      <c r="M36" s="56"/>
      <c r="N36" s="56"/>
      <c r="O36" s="56"/>
      <c r="P36" s="57"/>
      <c r="Q36" s="56"/>
      <c r="R36" s="56"/>
      <c r="S36" s="56"/>
      <c r="T36" s="56"/>
      <c r="U36" s="57"/>
    </row>
    <row r="37">
      <c r="A37" s="9"/>
      <c r="B37" s="9"/>
      <c r="C37" s="34"/>
      <c r="I37" s="52"/>
      <c r="J37" s="24">
        <v>41.04</v>
      </c>
      <c r="K37" s="53">
        <v>269000.0</v>
      </c>
      <c r="L37" s="56"/>
      <c r="M37" s="56"/>
      <c r="N37" s="56"/>
      <c r="O37" s="56"/>
      <c r="P37" s="57"/>
      <c r="Q37" s="56"/>
      <c r="R37" s="56"/>
      <c r="S37" s="56"/>
      <c r="T37" s="56"/>
      <c r="U37" s="57"/>
    </row>
    <row r="38">
      <c r="A38" s="9"/>
      <c r="B38" s="9"/>
      <c r="C38" s="34"/>
      <c r="I38" s="52"/>
      <c r="J38" s="24">
        <v>25.76</v>
      </c>
      <c r="K38" s="53">
        <v>250000.0</v>
      </c>
      <c r="L38" s="56"/>
      <c r="M38" s="56"/>
      <c r="N38" s="56"/>
      <c r="O38" s="56"/>
      <c r="P38" s="57"/>
      <c r="Q38" s="56"/>
      <c r="R38" s="56"/>
      <c r="S38" s="56"/>
      <c r="T38" s="56"/>
      <c r="U38" s="57"/>
    </row>
    <row r="39">
      <c r="J39" s="1" t="s">
        <v>60</v>
      </c>
      <c r="L39" s="1" t="s">
        <v>60</v>
      </c>
      <c r="Q39" s="1" t="s">
        <v>61</v>
      </c>
      <c r="T39" s="9"/>
      <c r="U39" s="9"/>
      <c r="W39" s="9"/>
    </row>
    <row r="40">
      <c r="T40" s="9"/>
      <c r="U40" s="9"/>
      <c r="V40" s="9"/>
      <c r="W40" s="9"/>
      <c r="X40" s="9"/>
    </row>
    <row r="41">
      <c r="J41" s="34"/>
      <c r="K41" s="34"/>
      <c r="T41" s="9"/>
      <c r="U41" s="9"/>
      <c r="V41" s="34"/>
    </row>
    <row r="42">
      <c r="A42" s="1" t="s">
        <v>62</v>
      </c>
      <c r="I42" s="1" t="s">
        <v>63</v>
      </c>
      <c r="T42" s="9"/>
      <c r="U42" s="9"/>
      <c r="V42" s="34"/>
    </row>
    <row r="43">
      <c r="A43" s="59" t="s">
        <v>46</v>
      </c>
      <c r="B43" s="55"/>
      <c r="C43" s="59" t="s">
        <v>47</v>
      </c>
      <c r="D43" s="55"/>
      <c r="E43" s="55"/>
      <c r="F43" s="55"/>
      <c r="G43" s="55"/>
      <c r="I43" s="59" t="s">
        <v>48</v>
      </c>
      <c r="J43" s="59" t="s">
        <v>47</v>
      </c>
      <c r="K43" s="55"/>
      <c r="L43" s="55"/>
      <c r="M43" s="55"/>
      <c r="N43" s="55"/>
      <c r="T43" s="9"/>
      <c r="U43" s="9"/>
      <c r="V43" s="34"/>
    </row>
    <row r="44">
      <c r="A44" s="13" t="s">
        <v>64</v>
      </c>
      <c r="B44" s="13" t="s">
        <v>65</v>
      </c>
      <c r="C44" s="12" t="s">
        <v>10</v>
      </c>
      <c r="D44" s="12" t="s">
        <v>53</v>
      </c>
      <c r="E44" s="12" t="s">
        <v>54</v>
      </c>
      <c r="F44" s="12" t="s">
        <v>37</v>
      </c>
      <c r="G44" s="12" t="s">
        <v>38</v>
      </c>
      <c r="I44" s="13" t="s">
        <v>65</v>
      </c>
      <c r="J44" s="12" t="s">
        <v>10</v>
      </c>
      <c r="K44" s="12" t="s">
        <v>53</v>
      </c>
      <c r="L44" s="12" t="s">
        <v>54</v>
      </c>
      <c r="M44" s="12" t="s">
        <v>37</v>
      </c>
      <c r="N44" s="12" t="s">
        <v>38</v>
      </c>
      <c r="O44" s="1" t="s">
        <v>66</v>
      </c>
      <c r="T44" s="9"/>
      <c r="U44" s="9"/>
      <c r="V44" s="34"/>
    </row>
    <row r="45">
      <c r="A45" s="20">
        <v>10.0</v>
      </c>
      <c r="B45" s="20">
        <v>16.0</v>
      </c>
      <c r="C45" s="60">
        <v>1.30901193618774</v>
      </c>
      <c r="D45" s="60">
        <v>4.01431488990783</v>
      </c>
      <c r="E45" s="60">
        <v>5.31177997589111</v>
      </c>
      <c r="F45" s="61">
        <v>359899.0</v>
      </c>
      <c r="G45" s="51">
        <f t="shared" ref="G45:G53" si="1">F45/(E45+C45)</f>
        <v>54358.90522</v>
      </c>
      <c r="I45" s="20">
        <v>20.0</v>
      </c>
      <c r="J45" s="20">
        <v>0.134613990783691</v>
      </c>
      <c r="K45" s="20">
        <v>39.4864497184753</v>
      </c>
      <c r="L45" s="20">
        <v>42.349669933319</v>
      </c>
      <c r="M45" s="20">
        <v>2.3182512E7</v>
      </c>
      <c r="N45" s="51">
        <f t="shared" ref="N45:N49" si="2">M45/(L45+J45)</f>
        <v>545672.6549</v>
      </c>
      <c r="T45" s="9"/>
      <c r="U45" s="9"/>
      <c r="V45" s="34"/>
    </row>
    <row r="46">
      <c r="A46" s="20">
        <v>10.0</v>
      </c>
      <c r="B46" s="20">
        <v>20.0</v>
      </c>
      <c r="C46" s="60">
        <v>1.2658507823944</v>
      </c>
      <c r="D46" s="60">
        <v>114.197508573532</v>
      </c>
      <c r="E46" s="60">
        <v>31.8326871395111</v>
      </c>
      <c r="F46" s="61">
        <v>1.0658004E7</v>
      </c>
      <c r="G46" s="51">
        <f t="shared" si="1"/>
        <v>322008.3022</v>
      </c>
      <c r="I46" s="20">
        <v>21.0</v>
      </c>
      <c r="J46" s="20">
        <v>0.523512125015258</v>
      </c>
      <c r="K46" s="20">
        <v>42.5503828525543</v>
      </c>
      <c r="L46" s="20">
        <v>44.8947479724884</v>
      </c>
      <c r="M46" s="20">
        <v>1.2344316E7</v>
      </c>
      <c r="N46" s="51">
        <f t="shared" si="2"/>
        <v>271791.9175</v>
      </c>
      <c r="T46" s="9"/>
      <c r="U46" s="9"/>
      <c r="V46" s="34"/>
    </row>
    <row r="47">
      <c r="A47" s="20">
        <v>10.0</v>
      </c>
      <c r="B47" s="20">
        <v>24.0</v>
      </c>
      <c r="C47" s="60">
        <v>1.29118394851684</v>
      </c>
      <c r="D47" s="60">
        <v>2104.33203363418</v>
      </c>
      <c r="E47" s="60">
        <v>908.763478040695</v>
      </c>
      <c r="F47" s="61">
        <v>2.04592099E8</v>
      </c>
      <c r="G47" s="51">
        <f t="shared" si="1"/>
        <v>224812.9783</v>
      </c>
      <c r="I47" s="20">
        <v>22.0</v>
      </c>
      <c r="J47" s="20">
        <v>0.130590200424194</v>
      </c>
      <c r="K47" s="20">
        <v>124.087919235229</v>
      </c>
      <c r="L47" s="20">
        <v>169.268435955047</v>
      </c>
      <c r="M47" s="20">
        <v>6.3073032E7</v>
      </c>
      <c r="N47" s="51">
        <f t="shared" si="2"/>
        <v>372334.0885</v>
      </c>
      <c r="T47" s="9"/>
      <c r="U47" s="9"/>
      <c r="V47" s="34"/>
    </row>
    <row r="48">
      <c r="A48" s="12">
        <v>20.0</v>
      </c>
      <c r="B48" s="12">
        <v>16.0</v>
      </c>
      <c r="C48" s="62">
        <v>2.56528425216674</v>
      </c>
      <c r="D48" s="62">
        <v>15.9711873531341</v>
      </c>
      <c r="E48" s="62">
        <v>8.88747501373291</v>
      </c>
      <c r="F48" s="63">
        <v>1480111.0</v>
      </c>
      <c r="G48" s="54">
        <f t="shared" si="1"/>
        <v>129236.1924</v>
      </c>
      <c r="I48" s="20">
        <v>23.0</v>
      </c>
      <c r="J48" s="20">
        <v>0.145967960357666</v>
      </c>
      <c r="K48" s="20">
        <v>145.197160720825</v>
      </c>
      <c r="L48" s="20">
        <v>147.574844837188</v>
      </c>
      <c r="M48" s="20">
        <v>7.3221246E7</v>
      </c>
      <c r="N48" s="51">
        <f t="shared" si="2"/>
        <v>495673.1866</v>
      </c>
      <c r="T48" s="9"/>
      <c r="U48" s="9"/>
      <c r="V48" s="34"/>
    </row>
    <row r="49">
      <c r="A49" s="12">
        <v>20.0</v>
      </c>
      <c r="B49" s="12">
        <v>20.0</v>
      </c>
      <c r="C49" s="62">
        <v>2.65929388999938</v>
      </c>
      <c r="D49" s="62">
        <v>213.752925634384</v>
      </c>
      <c r="E49" s="62">
        <v>48.4546592235565</v>
      </c>
      <c r="F49" s="63">
        <v>1.9831117E7</v>
      </c>
      <c r="G49" s="54">
        <f t="shared" si="1"/>
        <v>387978.5419</v>
      </c>
      <c r="I49" s="20">
        <v>24.0</v>
      </c>
      <c r="J49" s="20">
        <v>0.141586065292358</v>
      </c>
      <c r="K49" s="20">
        <v>284.621936321258</v>
      </c>
      <c r="L49" s="20">
        <v>288.516649007797</v>
      </c>
      <c r="M49" s="20">
        <v>1.10325816E8</v>
      </c>
      <c r="N49" s="51">
        <f t="shared" si="2"/>
        <v>382202.2121</v>
      </c>
      <c r="T49" s="9"/>
      <c r="U49" s="9"/>
      <c r="V49" s="34"/>
    </row>
    <row r="50">
      <c r="A50" s="12">
        <v>20.0</v>
      </c>
      <c r="B50" s="12">
        <v>24.0</v>
      </c>
      <c r="C50" s="62">
        <v>2.42934703826904</v>
      </c>
      <c r="D50" s="62">
        <v>2895.8453965187</v>
      </c>
      <c r="E50" s="62">
        <v>666.568834066391</v>
      </c>
      <c r="F50" s="63">
        <v>2.61841971E8</v>
      </c>
      <c r="G50" s="54">
        <f t="shared" si="1"/>
        <v>391394.1449</v>
      </c>
      <c r="I50" s="20">
        <v>25.0</v>
      </c>
      <c r="J50" s="55"/>
      <c r="K50" s="55"/>
      <c r="L50" s="55"/>
      <c r="M50" s="55"/>
      <c r="N50" s="51"/>
      <c r="T50" s="9"/>
      <c r="U50" s="9"/>
      <c r="V50" s="34"/>
    </row>
    <row r="51">
      <c r="A51" s="20">
        <v>40.0</v>
      </c>
      <c r="B51" s="20">
        <v>16.0</v>
      </c>
      <c r="C51" s="60">
        <v>5.1208529472351</v>
      </c>
      <c r="D51" s="60">
        <v>31.6200675964355</v>
      </c>
      <c r="E51" s="60">
        <v>26.1914601325988</v>
      </c>
      <c r="F51" s="61">
        <v>2748454.0</v>
      </c>
      <c r="G51" s="51">
        <f t="shared" si="1"/>
        <v>87775.50202</v>
      </c>
      <c r="I51" s="20">
        <v>26.0</v>
      </c>
      <c r="J51" s="20">
        <v>0.140485048294067</v>
      </c>
      <c r="K51" s="20">
        <v>2793.40312266349</v>
      </c>
      <c r="L51" s="20">
        <v>2795.4319179058</v>
      </c>
      <c r="M51" s="20">
        <v>1.471042506E9</v>
      </c>
      <c r="N51" s="51">
        <f>M51/(L51+J51)</f>
        <v>526204.4025</v>
      </c>
      <c r="T51" s="9"/>
      <c r="U51" s="9"/>
      <c r="V51" s="34"/>
    </row>
    <row r="52">
      <c r="A52" s="20">
        <v>40.0</v>
      </c>
      <c r="B52" s="20">
        <v>20.0</v>
      </c>
      <c r="C52" s="60">
        <v>6.22886490821838</v>
      </c>
      <c r="D52" s="60">
        <v>535.986845016479</v>
      </c>
      <c r="E52" s="60">
        <v>116.961858749389</v>
      </c>
      <c r="F52" s="61">
        <v>4.8479065E7</v>
      </c>
      <c r="G52" s="51">
        <f t="shared" si="1"/>
        <v>393528.5349</v>
      </c>
      <c r="T52" s="9"/>
      <c r="U52" s="9"/>
      <c r="V52" s="34"/>
    </row>
    <row r="53">
      <c r="A53" s="20">
        <v>40.0</v>
      </c>
      <c r="B53" s="20">
        <v>24.0</v>
      </c>
      <c r="C53" s="60">
        <v>5.32524490356445</v>
      </c>
      <c r="D53" s="60">
        <v>8131.59432315826</v>
      </c>
      <c r="E53" s="60">
        <v>1559.32603812217</v>
      </c>
      <c r="F53" s="61">
        <v>7.55057603E8</v>
      </c>
      <c r="G53" s="51">
        <f t="shared" si="1"/>
        <v>482572.45</v>
      </c>
      <c r="I53" s="1" t="s">
        <v>67</v>
      </c>
      <c r="T53" s="9"/>
      <c r="U53" s="9"/>
      <c r="V53" s="34"/>
    </row>
    <row r="54">
      <c r="A54" s="1" t="s">
        <v>68</v>
      </c>
      <c r="I54" s="59" t="s">
        <v>48</v>
      </c>
      <c r="J54" s="59" t="s">
        <v>47</v>
      </c>
      <c r="K54" s="55"/>
      <c r="L54" s="55"/>
      <c r="M54" s="55"/>
      <c r="T54" s="9"/>
      <c r="U54" s="9"/>
      <c r="V54" s="34"/>
    </row>
    <row r="55">
      <c r="I55" s="12" t="s">
        <v>53</v>
      </c>
      <c r="J55" s="12" t="s">
        <v>54</v>
      </c>
      <c r="K55" s="12" t="s">
        <v>37</v>
      </c>
      <c r="L55" s="12" t="s">
        <v>38</v>
      </c>
      <c r="M55" s="13" t="s">
        <v>69</v>
      </c>
      <c r="T55" s="9"/>
      <c r="U55" s="9"/>
      <c r="V55" s="34"/>
    </row>
    <row r="56">
      <c r="A56" s="1" t="s">
        <v>70</v>
      </c>
      <c r="B56" s="9"/>
      <c r="I56" s="18">
        <v>13.5</v>
      </c>
      <c r="J56" s="18">
        <v>15.8</v>
      </c>
      <c r="K56" s="51">
        <v>7370000.0</v>
      </c>
      <c r="L56" s="51">
        <v>466000.0</v>
      </c>
      <c r="M56" s="20" t="s">
        <v>71</v>
      </c>
      <c r="T56" s="9"/>
      <c r="U56" s="9"/>
      <c r="V56" s="34"/>
    </row>
    <row r="57">
      <c r="A57" s="47" t="s">
        <v>46</v>
      </c>
      <c r="B57" s="6" t="s">
        <v>50</v>
      </c>
      <c r="C57" s="46"/>
      <c r="D57" s="46"/>
      <c r="E57" s="46"/>
      <c r="I57" s="18">
        <v>95.4</v>
      </c>
      <c r="J57" s="18">
        <v>98.3</v>
      </c>
      <c r="K57" s="51">
        <v>4.74E7</v>
      </c>
      <c r="L57" s="51">
        <v>483000.0</v>
      </c>
      <c r="M57" s="20" t="s">
        <v>72</v>
      </c>
      <c r="T57" s="9"/>
      <c r="U57" s="9"/>
      <c r="V57" s="34"/>
    </row>
    <row r="58">
      <c r="A58" s="10" t="s">
        <v>52</v>
      </c>
      <c r="B58" s="24" t="s">
        <v>73</v>
      </c>
      <c r="C58" s="24" t="s">
        <v>74</v>
      </c>
      <c r="D58" s="24" t="s">
        <v>37</v>
      </c>
      <c r="E58" s="24" t="s">
        <v>38</v>
      </c>
      <c r="I58" s="18">
        <v>134.0</v>
      </c>
      <c r="J58" s="18">
        <v>136.4</v>
      </c>
      <c r="K58" s="51">
        <v>1.09E7</v>
      </c>
      <c r="L58" s="51">
        <v>80100.0</v>
      </c>
      <c r="M58" s="20" t="s">
        <v>75</v>
      </c>
      <c r="T58" s="9"/>
      <c r="U58" s="9"/>
      <c r="V58" s="34"/>
    </row>
    <row r="59">
      <c r="A59" s="45">
        <v>1.0</v>
      </c>
      <c r="B59" s="18">
        <v>103.8</v>
      </c>
      <c r="C59" s="18">
        <v>127.4</v>
      </c>
      <c r="D59" s="51">
        <v>1.01E7</v>
      </c>
      <c r="E59" s="51">
        <v>79600.0</v>
      </c>
      <c r="I59" s="18">
        <v>37.9</v>
      </c>
      <c r="J59" s="18">
        <v>40.5</v>
      </c>
      <c r="K59" s="51">
        <v>6750000.0</v>
      </c>
      <c r="L59" s="51">
        <v>166000.0</v>
      </c>
      <c r="M59" s="20" t="s">
        <v>76</v>
      </c>
      <c r="T59" s="9"/>
      <c r="U59" s="9"/>
      <c r="V59" s="34"/>
    </row>
    <row r="60">
      <c r="A60" s="64"/>
      <c r="B60" s="18">
        <v>141.7</v>
      </c>
      <c r="C60" s="18">
        <v>162.0</v>
      </c>
      <c r="D60" s="51">
        <v>1.41E7</v>
      </c>
      <c r="E60" s="51">
        <v>87000.0</v>
      </c>
      <c r="T60" s="9"/>
      <c r="U60" s="9"/>
      <c r="V60" s="34"/>
    </row>
    <row r="61">
      <c r="A61" s="44">
        <v>2.0</v>
      </c>
      <c r="B61" s="24">
        <v>131.3</v>
      </c>
      <c r="C61" s="24">
        <v>95.1</v>
      </c>
      <c r="D61" s="54">
        <v>1.41E7</v>
      </c>
      <c r="E61" s="54">
        <v>148000.0</v>
      </c>
      <c r="I61" s="1" t="s">
        <v>77</v>
      </c>
      <c r="T61" s="9"/>
      <c r="U61" s="9"/>
      <c r="V61" s="34"/>
    </row>
    <row r="62">
      <c r="A62" s="66"/>
      <c r="B62" s="24">
        <v>49.5</v>
      </c>
      <c r="C62" s="24">
        <v>36.1</v>
      </c>
      <c r="D62" s="54">
        <v>4780000.0</v>
      </c>
      <c r="E62" s="54">
        <v>132000.0</v>
      </c>
      <c r="I62" s="59" t="s">
        <v>48</v>
      </c>
      <c r="J62" s="59" t="s">
        <v>47</v>
      </c>
      <c r="K62" s="55"/>
      <c r="L62" s="55"/>
      <c r="T62" s="9"/>
      <c r="U62" s="9"/>
      <c r="V62" s="34"/>
    </row>
    <row r="63">
      <c r="A63" s="45">
        <v>3.0</v>
      </c>
      <c r="B63" s="18">
        <v>132.2</v>
      </c>
      <c r="C63" s="18">
        <v>57.4</v>
      </c>
      <c r="D63" s="51">
        <v>1.26E7</v>
      </c>
      <c r="E63" s="51">
        <v>219000.0</v>
      </c>
      <c r="I63" s="12" t="s">
        <v>78</v>
      </c>
      <c r="J63" s="12" t="s">
        <v>53</v>
      </c>
      <c r="K63" s="12" t="s">
        <v>54</v>
      </c>
      <c r="L63" s="12" t="s">
        <v>37</v>
      </c>
      <c r="M63" s="12" t="s">
        <v>38</v>
      </c>
      <c r="N63" s="1" t="s">
        <v>79</v>
      </c>
    </row>
    <row r="64">
      <c r="A64" s="64"/>
      <c r="B64" s="18">
        <v>110.6</v>
      </c>
      <c r="C64" s="18">
        <v>51.2</v>
      </c>
      <c r="D64" s="51">
        <v>1.03E7</v>
      </c>
      <c r="E64" s="51">
        <v>201000.0</v>
      </c>
      <c r="I64" s="20">
        <v>1.0</v>
      </c>
      <c r="J64" s="20">
        <v>1.216</v>
      </c>
      <c r="K64" s="20">
        <v>3.958</v>
      </c>
      <c r="L64" s="29">
        <v>629200.0</v>
      </c>
      <c r="M64" s="29">
        <v>153600.0</v>
      </c>
      <c r="N64" s="34"/>
    </row>
    <row r="65">
      <c r="A65" s="44">
        <v>4.0</v>
      </c>
      <c r="B65" s="24">
        <v>159.9</v>
      </c>
      <c r="C65" s="24">
        <v>64.4</v>
      </c>
      <c r="D65" s="54">
        <v>1.53E7</v>
      </c>
      <c r="E65" s="54">
        <v>238000.0</v>
      </c>
      <c r="I65" s="20">
        <v>2.0</v>
      </c>
      <c r="J65" s="20">
        <v>0.6922</v>
      </c>
      <c r="K65" s="20">
        <v>2.746</v>
      </c>
      <c r="L65" s="29">
        <v>186200.0</v>
      </c>
      <c r="M65" s="29">
        <v>64430.0</v>
      </c>
      <c r="N65" s="34"/>
    </row>
    <row r="66">
      <c r="A66" s="66"/>
      <c r="B66" s="24">
        <v>73.5</v>
      </c>
      <c r="C66" s="24">
        <v>35.8</v>
      </c>
      <c r="D66" s="54">
        <v>7020000.0</v>
      </c>
      <c r="E66" s="54">
        <v>196000.0</v>
      </c>
      <c r="I66" s="20">
        <v>3.0</v>
      </c>
      <c r="J66" s="20">
        <v>3.459</v>
      </c>
      <c r="K66" s="20">
        <v>5.734</v>
      </c>
      <c r="L66" s="29">
        <v>226000.0</v>
      </c>
      <c r="M66" s="29">
        <v>38370.0</v>
      </c>
      <c r="N66" s="34"/>
    </row>
    <row r="67">
      <c r="A67" s="45">
        <v>5.0</v>
      </c>
      <c r="B67" s="18">
        <v>66.0</v>
      </c>
      <c r="C67" s="18">
        <v>19.5</v>
      </c>
      <c r="D67" s="51">
        <v>6190000.0</v>
      </c>
      <c r="E67" s="51">
        <v>318000.0</v>
      </c>
      <c r="I67" s="20">
        <v>4.0</v>
      </c>
      <c r="J67" s="20">
        <v>6.049</v>
      </c>
      <c r="K67" s="20">
        <v>8.726</v>
      </c>
      <c r="L67" s="29">
        <v>3941000.0</v>
      </c>
      <c r="M67" s="29">
        <v>443800.0</v>
      </c>
      <c r="N67" s="34"/>
    </row>
    <row r="68">
      <c r="A68" s="64"/>
      <c r="B68" s="18">
        <v>115.9</v>
      </c>
      <c r="C68" s="18">
        <v>35.4</v>
      </c>
      <c r="D68" s="51">
        <v>1.07E7</v>
      </c>
      <c r="E68" s="51">
        <v>302000.0</v>
      </c>
      <c r="I68" s="20">
        <v>5.0</v>
      </c>
      <c r="J68" s="20">
        <v>11.62</v>
      </c>
      <c r="K68" s="20">
        <v>13.81</v>
      </c>
      <c r="L68" s="29">
        <v>6137000.0</v>
      </c>
      <c r="M68" s="29">
        <v>440100.0</v>
      </c>
      <c r="N68" s="34"/>
    </row>
    <row r="69">
      <c r="A69" s="44">
        <v>6.0</v>
      </c>
      <c r="B69" s="24">
        <v>75.0</v>
      </c>
      <c r="C69" s="24">
        <v>23.7</v>
      </c>
      <c r="D69" s="54">
        <v>7180000.0</v>
      </c>
      <c r="E69" s="54">
        <v>303000.0</v>
      </c>
      <c r="F69" s="1" t="s">
        <v>80</v>
      </c>
      <c r="I69" s="20">
        <v>6.0</v>
      </c>
      <c r="J69" s="20">
        <v>9.027</v>
      </c>
      <c r="K69" s="20">
        <v>11.96</v>
      </c>
      <c r="L69" s="29">
        <v>2967000.0</v>
      </c>
      <c r="M69" s="29">
        <v>245100.0</v>
      </c>
      <c r="N69" s="34"/>
    </row>
    <row r="70">
      <c r="A70" s="66"/>
      <c r="B70" s="24">
        <v>120.7</v>
      </c>
      <c r="C70" s="24">
        <v>56.0</v>
      </c>
      <c r="D70" s="54">
        <v>1.16E7</v>
      </c>
      <c r="E70" s="54">
        <v>208000.0</v>
      </c>
      <c r="I70" s="20">
        <v>7.0</v>
      </c>
      <c r="J70" s="20">
        <v>10.64</v>
      </c>
      <c r="K70" s="20">
        <v>12.88</v>
      </c>
      <c r="L70" s="29">
        <v>3556000.0</v>
      </c>
      <c r="M70" s="29">
        <v>272800.0</v>
      </c>
      <c r="N70" s="34"/>
    </row>
    <row r="71">
      <c r="A71" s="1" t="s">
        <v>81</v>
      </c>
      <c r="I71" s="20">
        <v>8.0</v>
      </c>
      <c r="J71" s="20">
        <v>21.97</v>
      </c>
      <c r="K71" s="20">
        <v>24.02</v>
      </c>
      <c r="L71" s="29">
        <v>9270000.0</v>
      </c>
      <c r="M71" s="29">
        <v>383500.0</v>
      </c>
      <c r="N71" s="34"/>
    </row>
    <row r="72">
      <c r="I72" s="20">
        <v>9.0</v>
      </c>
      <c r="J72" s="20">
        <v>10.42</v>
      </c>
      <c r="K72" s="20">
        <v>12.61</v>
      </c>
      <c r="L72" s="29">
        <v>3176000.0</v>
      </c>
      <c r="M72" s="29">
        <v>249100.0</v>
      </c>
      <c r="N72" s="34"/>
    </row>
    <row r="73">
      <c r="I73" s="20">
        <v>10.0</v>
      </c>
      <c r="J73" s="20">
        <v>15.98</v>
      </c>
      <c r="K73" s="20">
        <v>17.97</v>
      </c>
      <c r="L73" s="29">
        <v>6017000.0</v>
      </c>
      <c r="M73" s="29">
        <v>331900.0</v>
      </c>
      <c r="N73" s="34"/>
    </row>
    <row r="74">
      <c r="I74" s="1" t="s">
        <v>82</v>
      </c>
    </row>
  </sheetData>
  <mergeCells count="14">
    <mergeCell ref="I8:I12"/>
    <mergeCell ref="I33:I35"/>
    <mergeCell ref="I36:I38"/>
    <mergeCell ref="I23:I27"/>
    <mergeCell ref="I28:I32"/>
    <mergeCell ref="I13:I17"/>
    <mergeCell ref="I18:I22"/>
    <mergeCell ref="I3:I7"/>
    <mergeCell ref="A3:A7"/>
    <mergeCell ref="A8:A12"/>
    <mergeCell ref="A18:A22"/>
    <mergeCell ref="A13:A17"/>
    <mergeCell ref="A23:A27"/>
    <mergeCell ref="A28:A3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4.43" defaultRowHeight="15.75"/>
  <sheetData>
    <row r="1">
      <c r="A1" s="5"/>
      <c r="B1" s="6" t="s">
        <v>83</v>
      </c>
      <c r="C1" s="46"/>
      <c r="D1" s="15"/>
      <c r="E1" s="15" t="s">
        <v>84</v>
      </c>
      <c r="F1" s="15"/>
      <c r="G1" s="15"/>
      <c r="H1" s="34"/>
    </row>
    <row r="2">
      <c r="A2" s="10" t="s">
        <v>85</v>
      </c>
      <c r="B2" s="12" t="s">
        <v>10</v>
      </c>
      <c r="C2" s="12" t="s">
        <v>54</v>
      </c>
      <c r="D2" s="12" t="s">
        <v>86</v>
      </c>
      <c r="E2" s="12" t="s">
        <v>53</v>
      </c>
      <c r="F2" s="12" t="s">
        <v>37</v>
      </c>
      <c r="G2" s="12" t="s">
        <v>38</v>
      </c>
      <c r="H2" s="34"/>
    </row>
    <row r="3">
      <c r="A3" s="45">
        <v>1.0</v>
      </c>
      <c r="B3" s="67">
        <v>4.34132313728332</v>
      </c>
      <c r="C3" s="67">
        <v>355.002638339996</v>
      </c>
      <c r="D3" s="67">
        <f t="shared" ref="D3:D22" si="1">C3/(6*A$3)</f>
        <v>59.16710639</v>
      </c>
      <c r="E3" s="67">
        <v>88.1486320495605</v>
      </c>
      <c r="F3" s="29">
        <v>3.3483715E7</v>
      </c>
      <c r="G3" s="29">
        <v>379900.0</v>
      </c>
      <c r="H3" s="33">
        <f>SUM(E3:E22)*6*A3/SUM(C3:C22)</f>
        <v>1.449480537</v>
      </c>
      <c r="N3" s="1" t="s">
        <v>87</v>
      </c>
    </row>
    <row r="4">
      <c r="A4" s="52"/>
      <c r="B4" s="67">
        <v>4.44315505027771</v>
      </c>
      <c r="C4" s="67">
        <v>319.954539537429</v>
      </c>
      <c r="D4" s="67">
        <f t="shared" si="1"/>
        <v>53.32575659</v>
      </c>
      <c r="E4" s="67">
        <v>72.2567949295044</v>
      </c>
      <c r="F4" s="29">
        <v>3.0119068E7</v>
      </c>
      <c r="G4" s="29">
        <v>416800.0</v>
      </c>
      <c r="H4" s="33">
        <f>C3/6</f>
        <v>59.16710639</v>
      </c>
    </row>
    <row r="5">
      <c r="A5" s="52"/>
      <c r="B5" s="67">
        <v>4.22462511062622</v>
      </c>
      <c r="C5" s="67">
        <v>341.351134061813</v>
      </c>
      <c r="D5" s="67">
        <f t="shared" si="1"/>
        <v>56.89185568</v>
      </c>
      <c r="E5" s="67">
        <v>68.9265248775482</v>
      </c>
      <c r="F5" s="29">
        <v>3.1782909E7</v>
      </c>
      <c r="G5" s="29">
        <v>461100.0</v>
      </c>
      <c r="H5" s="34"/>
    </row>
    <row r="6">
      <c r="A6" s="52"/>
      <c r="B6" s="67">
        <v>4.39565920829772</v>
      </c>
      <c r="C6" s="67">
        <v>304.60287451744</v>
      </c>
      <c r="D6" s="67">
        <f t="shared" si="1"/>
        <v>50.76714575</v>
      </c>
      <c r="E6" s="67">
        <v>72.2444329261779</v>
      </c>
      <c r="F6" s="29">
        <v>2.8311909E7</v>
      </c>
      <c r="G6" s="29">
        <v>391900.0</v>
      </c>
      <c r="H6" s="34"/>
    </row>
    <row r="7">
      <c r="A7" s="52"/>
      <c r="B7" s="67">
        <v>4.28037977218627</v>
      </c>
      <c r="C7" s="67">
        <v>384.780997276306</v>
      </c>
      <c r="D7" s="67">
        <f t="shared" si="1"/>
        <v>64.13016621</v>
      </c>
      <c r="E7" s="67">
        <v>116.891934394836</v>
      </c>
      <c r="F7" s="29">
        <v>3.6208702E7</v>
      </c>
      <c r="G7" s="29">
        <v>309800.0</v>
      </c>
      <c r="H7" s="34"/>
    </row>
    <row r="8">
      <c r="A8" s="52"/>
      <c r="B8" s="67">
        <v>4.5721161365509</v>
      </c>
      <c r="C8" s="67">
        <v>390.214092493057</v>
      </c>
      <c r="D8" s="67">
        <f t="shared" si="1"/>
        <v>65.03568208</v>
      </c>
      <c r="E8" s="67">
        <v>86.1245620250701</v>
      </c>
      <c r="F8" s="29">
        <v>3.5872434E7</v>
      </c>
      <c r="G8" s="29">
        <v>416500.0</v>
      </c>
      <c r="H8" s="34"/>
    </row>
    <row r="9">
      <c r="A9" s="52"/>
      <c r="B9" s="67">
        <v>4.56067490577697</v>
      </c>
      <c r="C9" s="67">
        <v>288.195888042449</v>
      </c>
      <c r="D9" s="67">
        <f t="shared" si="1"/>
        <v>48.03264801</v>
      </c>
      <c r="E9" s="67">
        <v>70.2125077247619</v>
      </c>
      <c r="F9" s="29">
        <v>2.7387601E7</v>
      </c>
      <c r="G9" s="29">
        <v>390100.0</v>
      </c>
      <c r="H9" s="34"/>
    </row>
    <row r="10">
      <c r="A10" s="52"/>
      <c r="B10" s="67">
        <v>4.52875518798828</v>
      </c>
      <c r="C10" s="67">
        <v>358.942721128463</v>
      </c>
      <c r="D10" s="67">
        <f t="shared" si="1"/>
        <v>59.82378685</v>
      </c>
      <c r="E10" s="67">
        <v>97.3865308761596</v>
      </c>
      <c r="F10" s="29">
        <v>3.3231888E7</v>
      </c>
      <c r="G10" s="29">
        <v>341200.0</v>
      </c>
      <c r="H10" s="49" t="s">
        <v>88</v>
      </c>
    </row>
    <row r="11">
      <c r="A11" s="52"/>
      <c r="B11" s="67">
        <v>5.01467084884643</v>
      </c>
      <c r="C11" s="67">
        <v>267.514475345611</v>
      </c>
      <c r="D11" s="67">
        <f t="shared" si="1"/>
        <v>44.58574589</v>
      </c>
      <c r="E11" s="67">
        <v>56.1471710205078</v>
      </c>
      <c r="F11" s="29">
        <v>2.5142383E7</v>
      </c>
      <c r="G11" s="29">
        <v>447800.0</v>
      </c>
      <c r="H11" s="34">
        <f>AVerage(G3:G22)</f>
        <v>389720</v>
      </c>
    </row>
    <row r="12">
      <c r="A12" s="52"/>
      <c r="B12" s="67">
        <v>4.75859189033508</v>
      </c>
      <c r="C12" s="67">
        <v>313.695420980453</v>
      </c>
      <c r="D12" s="67">
        <f t="shared" si="1"/>
        <v>52.28257016</v>
      </c>
      <c r="E12" s="67">
        <v>88.5779359340667</v>
      </c>
      <c r="F12" s="29">
        <v>2.9201808E7</v>
      </c>
      <c r="G12" s="29">
        <v>329700.0</v>
      </c>
      <c r="H12" s="34"/>
    </row>
    <row r="13">
      <c r="A13" s="52"/>
      <c r="B13" s="67">
        <v>4.84230494499206</v>
      </c>
      <c r="C13" s="67">
        <v>387.611183881759</v>
      </c>
      <c r="D13" s="67">
        <f t="shared" si="1"/>
        <v>64.60186398</v>
      </c>
      <c r="E13" s="67">
        <v>88.725464105606</v>
      </c>
      <c r="F13" s="29">
        <v>3.6097115E7</v>
      </c>
      <c r="G13" s="29">
        <v>406800.0</v>
      </c>
      <c r="H13" s="49" t="s">
        <v>89</v>
      </c>
    </row>
    <row r="14">
      <c r="A14" s="52"/>
      <c r="B14" s="67">
        <v>4.76631927490234</v>
      </c>
      <c r="C14" s="67">
        <v>298.779691934585</v>
      </c>
      <c r="D14" s="67">
        <f t="shared" si="1"/>
        <v>49.79661532</v>
      </c>
      <c r="E14" s="67">
        <v>68.7453260421753</v>
      </c>
      <c r="F14" s="29">
        <v>2.7739314E7</v>
      </c>
      <c r="G14" s="29">
        <v>403500.0</v>
      </c>
      <c r="H14" s="34">
        <f>VAR(G3:G22)</f>
        <v>1385036421</v>
      </c>
    </row>
    <row r="15">
      <c r="A15" s="52"/>
      <c r="B15" s="67">
        <v>4.8425440788269</v>
      </c>
      <c r="C15" s="67">
        <v>294.084046840667</v>
      </c>
      <c r="D15" s="67">
        <f t="shared" si="1"/>
        <v>49.01400781</v>
      </c>
      <c r="E15" s="67">
        <v>71.389953136444</v>
      </c>
      <c r="F15" s="29">
        <v>2.7451838E7</v>
      </c>
      <c r="G15" s="29">
        <v>384500.0</v>
      </c>
      <c r="H15" s="34"/>
    </row>
    <row r="16">
      <c r="A16" s="52"/>
      <c r="B16" s="67">
        <v>4.91956090927124</v>
      </c>
      <c r="C16" s="67">
        <v>348.256735086441</v>
      </c>
      <c r="D16" s="67">
        <f t="shared" si="1"/>
        <v>58.04278918</v>
      </c>
      <c r="E16" s="67">
        <v>77.2069702148437</v>
      </c>
      <c r="F16" s="29">
        <v>3.2485095E7</v>
      </c>
      <c r="G16" s="29">
        <v>420800.0</v>
      </c>
      <c r="H16" s="34"/>
      <c r="O16" s="49"/>
    </row>
    <row r="17">
      <c r="A17" s="52"/>
      <c r="B17" s="67">
        <v>4.87016916275024</v>
      </c>
      <c r="C17" s="67">
        <v>359.870152473449</v>
      </c>
      <c r="D17" s="67">
        <f t="shared" si="1"/>
        <v>59.97835875</v>
      </c>
      <c r="E17" s="67">
        <v>88.3834030628204</v>
      </c>
      <c r="F17" s="29">
        <v>3.3668473E7</v>
      </c>
      <c r="G17" s="29">
        <v>380900.0</v>
      </c>
      <c r="H17" s="34"/>
      <c r="O17" s="49"/>
    </row>
    <row r="18">
      <c r="A18" s="52"/>
      <c r="B18" s="67">
        <v>4.96036195755004</v>
      </c>
      <c r="C18" s="67">
        <v>462.458518743515</v>
      </c>
      <c r="D18" s="67">
        <f t="shared" si="1"/>
        <v>77.07641979</v>
      </c>
      <c r="E18" s="67">
        <v>111.132870912551</v>
      </c>
      <c r="F18" s="29">
        <v>4.3437186E7</v>
      </c>
      <c r="G18" s="29">
        <v>390900.0</v>
      </c>
      <c r="H18" s="34"/>
      <c r="L18" s="49"/>
      <c r="M18" s="49"/>
      <c r="O18" s="49"/>
    </row>
    <row r="19">
      <c r="A19" s="52"/>
      <c r="B19" s="67">
        <v>5.05706191062927</v>
      </c>
      <c r="C19" s="67">
        <v>239.2768201828</v>
      </c>
      <c r="D19" s="67">
        <f t="shared" si="1"/>
        <v>39.87947003</v>
      </c>
      <c r="E19" s="67">
        <v>58.307734966278</v>
      </c>
      <c r="F19" s="29">
        <v>2.237602E7</v>
      </c>
      <c r="G19" s="29">
        <v>383800.0</v>
      </c>
      <c r="H19" s="34"/>
      <c r="L19" s="49"/>
      <c r="M19" s="49"/>
      <c r="O19" s="49"/>
    </row>
    <row r="20">
      <c r="A20" s="52"/>
      <c r="B20" s="67">
        <v>5.28284215927124</v>
      </c>
      <c r="C20" s="67">
        <v>283.127948760986</v>
      </c>
      <c r="D20" s="67">
        <f t="shared" si="1"/>
        <v>47.18799146</v>
      </c>
      <c r="E20" s="67">
        <v>62.9568428993225</v>
      </c>
      <c r="F20" s="29">
        <v>2.6075992E7</v>
      </c>
      <c r="G20" s="29">
        <v>414200.0</v>
      </c>
      <c r="H20" s="34"/>
      <c r="L20" s="49"/>
      <c r="M20" s="49"/>
      <c r="O20" s="49"/>
    </row>
    <row r="21">
      <c r="A21" s="52"/>
      <c r="B21" s="67">
        <v>4.92773580551147</v>
      </c>
      <c r="C21" s="67">
        <v>243.889882087707</v>
      </c>
      <c r="D21" s="67">
        <f t="shared" si="1"/>
        <v>40.64831368</v>
      </c>
      <c r="E21" s="67">
        <v>62.6314249038696</v>
      </c>
      <c r="F21" s="29">
        <v>2.1996773E7</v>
      </c>
      <c r="G21" s="29">
        <v>351200.0</v>
      </c>
      <c r="H21" s="34"/>
      <c r="L21" s="49"/>
      <c r="M21" s="49"/>
      <c r="N21" s="49"/>
      <c r="O21" s="49"/>
    </row>
    <row r="22">
      <c r="A22" s="52"/>
      <c r="B22" s="67">
        <v>5.19610810279846</v>
      </c>
      <c r="C22" s="67">
        <v>293.245296955108</v>
      </c>
      <c r="D22" s="67">
        <f t="shared" si="1"/>
        <v>48.87421616</v>
      </c>
      <c r="E22" s="67">
        <v>72.2938530445098</v>
      </c>
      <c r="F22" s="29">
        <v>2.6965149E7</v>
      </c>
      <c r="G22" s="29">
        <v>373000.0</v>
      </c>
      <c r="H22" s="34"/>
      <c r="L22" s="49"/>
      <c r="M22" s="49"/>
      <c r="N22" s="49"/>
      <c r="O22" s="49"/>
    </row>
    <row r="23">
      <c r="A23" s="12">
        <v>2.0</v>
      </c>
      <c r="B23" s="69">
        <v>9.32152318954467</v>
      </c>
      <c r="C23" s="69">
        <v>625.5977165699</v>
      </c>
      <c r="D23" s="69">
        <f t="shared" ref="D23:D42" si="2">C23/(6*A$23)</f>
        <v>52.13314305</v>
      </c>
      <c r="E23" s="69">
        <v>77.3330798149108</v>
      </c>
      <c r="F23" s="42">
        <v>5.7707649E7</v>
      </c>
      <c r="G23" s="42">
        <v>746200.0</v>
      </c>
      <c r="H23" s="33">
        <f>SUM(E23:E42)*6*A23/SUM(C23:C42)</f>
        <v>1.496091758</v>
      </c>
      <c r="L23" s="49"/>
      <c r="M23" s="49"/>
      <c r="N23" s="49"/>
      <c r="O23" s="49"/>
    </row>
    <row r="24">
      <c r="B24" s="69">
        <v>9.14500713348388</v>
      </c>
      <c r="C24" s="69">
        <v>593.695383548736</v>
      </c>
      <c r="D24" s="69">
        <f t="shared" si="2"/>
        <v>49.4746153</v>
      </c>
      <c r="E24" s="69">
        <v>66.1872000694274</v>
      </c>
      <c r="F24" s="42">
        <v>5.5994992E7</v>
      </c>
      <c r="G24" s="42">
        <v>846000.0</v>
      </c>
      <c r="H24" s="34"/>
      <c r="L24" s="49"/>
      <c r="M24" s="49"/>
      <c r="N24" s="49"/>
      <c r="O24" s="49"/>
    </row>
    <row r="25">
      <c r="B25" s="69">
        <v>10.3635730743408</v>
      </c>
      <c r="C25" s="69">
        <v>677.801186800003</v>
      </c>
      <c r="D25" s="69">
        <f t="shared" si="2"/>
        <v>56.48343223</v>
      </c>
      <c r="E25" s="69">
        <v>127.276535034179</v>
      </c>
      <c r="F25" s="42">
        <v>6.3993053E7</v>
      </c>
      <c r="G25" s="42">
        <v>502800.0</v>
      </c>
      <c r="H25" s="34"/>
      <c r="L25" s="49"/>
      <c r="M25" s="49"/>
      <c r="N25" s="49"/>
      <c r="O25" s="49"/>
    </row>
    <row r="26">
      <c r="B26" s="69">
        <v>8.72497487068176</v>
      </c>
      <c r="C26" s="69">
        <v>454.180411577224</v>
      </c>
      <c r="D26" s="69">
        <f t="shared" si="2"/>
        <v>37.84836763</v>
      </c>
      <c r="E26" s="69">
        <v>63.0112957954406</v>
      </c>
      <c r="F26" s="42">
        <v>4.3108803E7</v>
      </c>
      <c r="G26" s="42">
        <v>684100.0</v>
      </c>
      <c r="H26" s="34"/>
      <c r="L26" s="49"/>
      <c r="M26" s="49"/>
      <c r="N26" s="49"/>
      <c r="O26" s="49"/>
    </row>
    <row r="27">
      <c r="B27" s="69">
        <v>9.03786420822143</v>
      </c>
      <c r="C27" s="69">
        <v>501.449055671691</v>
      </c>
      <c r="D27" s="69">
        <f t="shared" si="2"/>
        <v>41.78742131</v>
      </c>
      <c r="E27" s="69">
        <v>59.0581560134887</v>
      </c>
      <c r="F27" s="42">
        <v>4.7180509E7</v>
      </c>
      <c r="G27" s="42">
        <v>798900.0</v>
      </c>
      <c r="H27" s="34"/>
      <c r="L27" s="49"/>
      <c r="M27" s="49"/>
      <c r="N27" s="49"/>
      <c r="O27" s="49"/>
    </row>
    <row r="28">
      <c r="B28" s="69">
        <v>9.12002301216125</v>
      </c>
      <c r="C28" s="69">
        <v>676.383580446243</v>
      </c>
      <c r="D28" s="69">
        <f t="shared" si="2"/>
        <v>56.36529837</v>
      </c>
      <c r="E28" s="69">
        <v>47.5938429832458</v>
      </c>
      <c r="F28" s="42">
        <v>6.3545494E7</v>
      </c>
      <c r="G28" s="42">
        <v>1335000.0</v>
      </c>
      <c r="H28" s="34"/>
      <c r="M28" s="49"/>
      <c r="N28" s="49"/>
      <c r="O28" s="49"/>
    </row>
    <row r="29">
      <c r="B29" s="69">
        <v>9.36433267593383</v>
      </c>
      <c r="C29" s="69">
        <v>695.126030683517</v>
      </c>
      <c r="D29" s="69">
        <f t="shared" si="2"/>
        <v>57.92716922</v>
      </c>
      <c r="E29" s="69">
        <v>89.6667299270629</v>
      </c>
      <c r="F29" s="42">
        <v>6.5231848E7</v>
      </c>
      <c r="G29" s="42">
        <v>727500.0</v>
      </c>
      <c r="H29" s="34"/>
      <c r="M29" s="49"/>
      <c r="N29" s="49"/>
      <c r="O29" s="49"/>
    </row>
    <row r="30">
      <c r="B30" s="69">
        <v>9.52792191505432</v>
      </c>
      <c r="C30" s="69">
        <v>686.127561330795</v>
      </c>
      <c r="D30" s="69">
        <f t="shared" si="2"/>
        <v>57.17729678</v>
      </c>
      <c r="E30" s="69">
        <v>82.5058138370513</v>
      </c>
      <c r="F30" s="42">
        <v>6.4380443E7</v>
      </c>
      <c r="G30" s="42">
        <v>780300.0</v>
      </c>
      <c r="H30" s="34"/>
      <c r="M30" s="49"/>
      <c r="N30" s="49"/>
      <c r="O30" s="49"/>
    </row>
    <row r="31">
      <c r="B31" s="69">
        <v>9.62246394157409</v>
      </c>
      <c r="C31" s="69">
        <v>630.859588384628</v>
      </c>
      <c r="D31" s="69">
        <f t="shared" si="2"/>
        <v>52.57163237</v>
      </c>
      <c r="E31" s="69">
        <v>74.6517329216003</v>
      </c>
      <c r="F31" s="42">
        <v>5.9310679E7</v>
      </c>
      <c r="G31" s="42">
        <v>794500.0</v>
      </c>
      <c r="H31" s="34"/>
      <c r="M31" s="49"/>
      <c r="N31" s="49"/>
      <c r="O31" s="49"/>
    </row>
    <row r="32">
      <c r="B32" s="69">
        <v>10.161111831665</v>
      </c>
      <c r="C32" s="69">
        <v>817.711889028549</v>
      </c>
      <c r="D32" s="69">
        <f t="shared" si="2"/>
        <v>68.14265742</v>
      </c>
      <c r="E32" s="69">
        <v>83.9501149654388</v>
      </c>
      <c r="F32" s="42">
        <v>7.6864437E7</v>
      </c>
      <c r="G32" s="42">
        <v>915600.0</v>
      </c>
      <c r="H32" s="34"/>
      <c r="M32" s="49"/>
      <c r="N32" s="49"/>
      <c r="O32" s="49"/>
      <c r="Q32" s="49"/>
    </row>
    <row r="33">
      <c r="B33" s="69">
        <v>9.97513890266418</v>
      </c>
      <c r="C33" s="69">
        <v>744.126077651977</v>
      </c>
      <c r="D33" s="69">
        <f t="shared" si="2"/>
        <v>62.01050647</v>
      </c>
      <c r="E33" s="69">
        <v>110.857477903366</v>
      </c>
      <c r="F33" s="42">
        <v>7.0003907E7</v>
      </c>
      <c r="G33" s="42">
        <v>631500.0</v>
      </c>
      <c r="H33" s="49" t="s">
        <v>88</v>
      </c>
      <c r="M33" s="49"/>
      <c r="N33" s="49"/>
      <c r="O33" s="49"/>
      <c r="Q33" s="49"/>
    </row>
    <row r="34">
      <c r="B34" s="69">
        <v>10.33385181427</v>
      </c>
      <c r="C34" s="69">
        <v>614.436095952987</v>
      </c>
      <c r="D34" s="69">
        <f t="shared" si="2"/>
        <v>51.203008</v>
      </c>
      <c r="E34" s="69">
        <v>69.0603840351104</v>
      </c>
      <c r="F34" s="42">
        <v>5.7766788E7</v>
      </c>
      <c r="G34" s="42">
        <v>836500.0</v>
      </c>
      <c r="H34" s="34">
        <f>AVERAGE(G23:G42)</f>
        <v>781605</v>
      </c>
      <c r="M34" s="49"/>
      <c r="N34" s="49"/>
      <c r="O34" s="49"/>
      <c r="Q34" s="49"/>
    </row>
    <row r="35">
      <c r="B35" s="69">
        <v>10.3819930553436</v>
      </c>
      <c r="C35" s="69">
        <v>559.279457569122</v>
      </c>
      <c r="D35" s="69">
        <f t="shared" si="2"/>
        <v>46.60662146</v>
      </c>
      <c r="E35" s="69">
        <v>69.303875207901</v>
      </c>
      <c r="F35" s="42">
        <v>5.2089165E7</v>
      </c>
      <c r="G35" s="42">
        <v>751600.0</v>
      </c>
      <c r="H35" s="34"/>
      <c r="M35" s="49"/>
      <c r="N35" s="49"/>
      <c r="O35" s="49"/>
      <c r="Q35" s="49"/>
    </row>
    <row r="36">
      <c r="B36" s="69">
        <v>10.5154790878295</v>
      </c>
      <c r="C36" s="69">
        <v>682.630269050598</v>
      </c>
      <c r="D36" s="69">
        <f t="shared" si="2"/>
        <v>56.88585575</v>
      </c>
      <c r="E36" s="69">
        <v>98.500559091568</v>
      </c>
      <c r="F36" s="42">
        <v>6.4825293E7</v>
      </c>
      <c r="G36" s="42">
        <v>658100.0</v>
      </c>
      <c r="H36" s="49" t="s">
        <v>89</v>
      </c>
      <c r="M36" s="49"/>
      <c r="N36" s="49"/>
      <c r="Q36" s="49"/>
    </row>
    <row r="37">
      <c r="B37" s="69">
        <v>10.4825599193573</v>
      </c>
      <c r="C37" s="69">
        <v>662.836247444152</v>
      </c>
      <c r="D37" s="69">
        <f t="shared" si="2"/>
        <v>55.23635395</v>
      </c>
      <c r="E37" s="69">
        <v>80.2019510269165</v>
      </c>
      <c r="F37" s="42">
        <v>6.1990866E7</v>
      </c>
      <c r="G37" s="42">
        <v>772900.0</v>
      </c>
      <c r="H37" s="70">
        <f>VAR(G23:G42)</f>
        <v>26597193132</v>
      </c>
      <c r="M37" s="49"/>
      <c r="N37" s="49"/>
      <c r="Q37" s="49"/>
    </row>
    <row r="38">
      <c r="B38" s="69">
        <v>11.0967190265655</v>
      </c>
      <c r="C38" s="69">
        <v>741.296236038208</v>
      </c>
      <c r="D38" s="69">
        <f t="shared" si="2"/>
        <v>61.77468634</v>
      </c>
      <c r="E38" s="69">
        <v>110.822428941726</v>
      </c>
      <c r="F38" s="42">
        <v>6.9444091E7</v>
      </c>
      <c r="G38" s="42">
        <v>626600.0</v>
      </c>
      <c r="H38" s="34"/>
      <c r="M38" s="49"/>
      <c r="N38" s="49"/>
      <c r="Q38" s="49"/>
    </row>
    <row r="39">
      <c r="B39" s="69">
        <v>10.6195292472839</v>
      </c>
      <c r="C39" s="69">
        <v>715.173459291458</v>
      </c>
      <c r="D39" s="69">
        <f t="shared" si="2"/>
        <v>59.59778827</v>
      </c>
      <c r="E39" s="69">
        <v>84.6516478061676</v>
      </c>
      <c r="F39" s="42">
        <v>6.7658317E7</v>
      </c>
      <c r="G39" s="42">
        <v>799300.0</v>
      </c>
      <c r="H39" s="34"/>
      <c r="M39" s="49"/>
      <c r="N39" s="49"/>
      <c r="Q39" s="49"/>
    </row>
    <row r="40">
      <c r="B40" s="69">
        <v>11.0945811271667</v>
      </c>
      <c r="C40" s="69">
        <v>596.14145207405</v>
      </c>
      <c r="D40" s="69">
        <f t="shared" si="2"/>
        <v>49.67845434</v>
      </c>
      <c r="E40" s="69">
        <v>67.6356859207153</v>
      </c>
      <c r="F40" s="42">
        <v>5.5575566E7</v>
      </c>
      <c r="G40" s="42">
        <v>821700.0</v>
      </c>
      <c r="H40" s="34"/>
      <c r="M40" s="49"/>
      <c r="N40" s="49"/>
      <c r="Q40" s="49"/>
    </row>
    <row r="41">
      <c r="B41" s="69">
        <v>11.9855418205261</v>
      </c>
      <c r="C41" s="69">
        <v>531.798682212829</v>
      </c>
      <c r="D41" s="69">
        <f t="shared" si="2"/>
        <v>44.31655685</v>
      </c>
      <c r="E41" s="69">
        <v>70.7545273303985</v>
      </c>
      <c r="F41" s="42">
        <v>5.0266006E7</v>
      </c>
      <c r="G41" s="42">
        <v>710400.0</v>
      </c>
      <c r="H41" s="34"/>
      <c r="Q41" s="49"/>
    </row>
    <row r="42">
      <c r="B42" s="69">
        <v>12.0109641551971</v>
      </c>
      <c r="C42" s="69">
        <v>596.210613965988</v>
      </c>
      <c r="D42" s="69">
        <f t="shared" si="2"/>
        <v>49.68421783</v>
      </c>
      <c r="E42" s="69">
        <v>63.1648623943328</v>
      </c>
      <c r="F42" s="42">
        <v>5.6380093E7</v>
      </c>
      <c r="G42" s="42">
        <v>892600.0</v>
      </c>
      <c r="H42" s="34"/>
      <c r="Q42" s="49"/>
    </row>
    <row r="43">
      <c r="A43" s="20">
        <v>3.0</v>
      </c>
      <c r="B43" s="67">
        <v>9.9243311882019</v>
      </c>
      <c r="C43" s="67">
        <v>862.503021478653</v>
      </c>
      <c r="D43" s="67">
        <f t="shared" ref="D43:D62" si="3">C43/(6*A$43)</f>
        <v>47.91683453</v>
      </c>
      <c r="E43" s="67">
        <v>72.8379440307617</v>
      </c>
      <c r="F43" s="29">
        <v>8.0631021E7</v>
      </c>
      <c r="G43" s="29">
        <v>1107000.0</v>
      </c>
      <c r="H43" s="33">
        <f>SUM(E43:E62)*6*A43/SUM(C43:C62)</f>
        <v>1.473533057</v>
      </c>
      <c r="Q43" s="49"/>
    </row>
    <row r="44">
      <c r="B44" s="67">
        <v>10.2223141193389</v>
      </c>
      <c r="C44" s="67">
        <v>852.388680458068</v>
      </c>
      <c r="D44" s="67">
        <f t="shared" si="3"/>
        <v>47.35492669</v>
      </c>
      <c r="E44" s="67">
        <v>65.0697820186615</v>
      </c>
      <c r="F44" s="29">
        <v>7.967483E7</v>
      </c>
      <c r="G44" s="29">
        <v>1224000.0</v>
      </c>
      <c r="H44" s="34"/>
      <c r="Q44" s="49"/>
    </row>
    <row r="45">
      <c r="B45" s="67">
        <v>10.5933310985565</v>
      </c>
      <c r="C45" s="67">
        <v>1006.3580224514</v>
      </c>
      <c r="D45" s="67">
        <f t="shared" si="3"/>
        <v>55.90877903</v>
      </c>
      <c r="E45" s="67">
        <v>80.2183289527893</v>
      </c>
      <c r="F45" s="29">
        <v>9.4948681E7</v>
      </c>
      <c r="G45" s="29">
        <v>1184000.0</v>
      </c>
      <c r="H45" s="34"/>
      <c r="Q45" s="49"/>
    </row>
    <row r="46">
      <c r="B46" s="67">
        <v>10.8221008777618</v>
      </c>
      <c r="C46" s="67">
        <v>944.366487979888</v>
      </c>
      <c r="D46" s="67">
        <f t="shared" si="3"/>
        <v>52.46480489</v>
      </c>
      <c r="E46" s="67">
        <v>81.5239520072937</v>
      </c>
      <c r="F46" s="29">
        <v>8.9970342E7</v>
      </c>
      <c r="G46" s="29">
        <v>1104000.0</v>
      </c>
      <c r="H46" s="34"/>
      <c r="Q46" s="49"/>
    </row>
    <row r="47">
      <c r="B47" s="67">
        <v>11.0820920467376</v>
      </c>
      <c r="C47" s="67">
        <v>1029.8633570671</v>
      </c>
      <c r="D47" s="67">
        <f t="shared" si="3"/>
        <v>57.21463095</v>
      </c>
      <c r="E47" s="67">
        <v>84.359843969345</v>
      </c>
      <c r="F47" s="29">
        <v>9.6830165E7</v>
      </c>
      <c r="G47" s="29">
        <v>1148000.0</v>
      </c>
      <c r="H47" s="34"/>
      <c r="Q47" s="49"/>
    </row>
    <row r="48">
      <c r="B48" s="67">
        <v>11.3953049182891</v>
      </c>
      <c r="C48" s="67">
        <v>1073.04405069351</v>
      </c>
      <c r="D48" s="67">
        <f t="shared" si="3"/>
        <v>59.61355837</v>
      </c>
      <c r="E48" s="67">
        <v>80.6721301078796</v>
      </c>
      <c r="F48" s="29">
        <v>1.01762387E8</v>
      </c>
      <c r="G48" s="29">
        <v>1261000.0</v>
      </c>
      <c r="H48" s="34"/>
      <c r="Q48" s="49"/>
    </row>
    <row r="49">
      <c r="B49" s="67">
        <v>11.7238988876342</v>
      </c>
      <c r="C49" s="67">
        <v>1006.56302189826</v>
      </c>
      <c r="D49" s="67">
        <f t="shared" si="3"/>
        <v>55.92016788</v>
      </c>
      <c r="E49" s="67">
        <v>75.7855279445648</v>
      </c>
      <c r="F49" s="29">
        <v>9.4575042E7</v>
      </c>
      <c r="G49" s="29">
        <v>1248000.0</v>
      </c>
      <c r="H49" s="49" t="s">
        <v>88</v>
      </c>
      <c r="Q49" s="49"/>
    </row>
    <row r="50">
      <c r="B50" s="67">
        <v>12.059443950653</v>
      </c>
      <c r="C50" s="67">
        <v>939.272104978561</v>
      </c>
      <c r="D50" s="67">
        <f t="shared" si="3"/>
        <v>52.18178361</v>
      </c>
      <c r="E50" s="67">
        <v>92.8336288928985</v>
      </c>
      <c r="F50" s="29">
        <v>8.8920029E7</v>
      </c>
      <c r="G50" s="29">
        <v>957800.0</v>
      </c>
      <c r="H50" s="34">
        <f>AVERAGE(G43:G62)</f>
        <v>1162780</v>
      </c>
      <c r="Q50" s="49"/>
    </row>
    <row r="51">
      <c r="B51" s="67">
        <v>12.3097653388977</v>
      </c>
      <c r="C51" s="67">
        <v>982.958047628402</v>
      </c>
      <c r="D51" s="67">
        <f t="shared" si="3"/>
        <v>54.60878042</v>
      </c>
      <c r="E51" s="67">
        <v>74.5666968822479</v>
      </c>
      <c r="F51" s="29">
        <v>9.3307155E7</v>
      </c>
      <c r="G51" s="29">
        <v>1251000.0</v>
      </c>
      <c r="H51" s="34"/>
      <c r="Q51" s="49"/>
    </row>
    <row r="52">
      <c r="B52" s="67">
        <v>12.5027298927307</v>
      </c>
      <c r="C52" s="67">
        <v>1005.13085103034</v>
      </c>
      <c r="D52" s="67">
        <f t="shared" si="3"/>
        <v>55.84060284</v>
      </c>
      <c r="E52" s="67">
        <v>92.4140260219574</v>
      </c>
      <c r="F52" s="29">
        <v>9.5402028E7</v>
      </c>
      <c r="G52" s="29">
        <v>1032000.0</v>
      </c>
      <c r="H52" s="49" t="s">
        <v>89</v>
      </c>
      <c r="Q52" s="49"/>
    </row>
    <row r="53">
      <c r="B53" s="67">
        <v>12.7746250629425</v>
      </c>
      <c r="C53" s="67">
        <v>1085.99784564971</v>
      </c>
      <c r="D53" s="67">
        <f t="shared" si="3"/>
        <v>60.33321365</v>
      </c>
      <c r="E53" s="67">
        <v>99.651866197586</v>
      </c>
      <c r="F53" s="29">
        <v>1.02899558E8</v>
      </c>
      <c r="G53" s="29">
        <v>1033000.0</v>
      </c>
      <c r="H53" s="70">
        <f>VAR(G43:G62)</f>
        <v>13932816421</v>
      </c>
      <c r="Q53" s="49"/>
    </row>
    <row r="54">
      <c r="B54" s="67">
        <v>13.4181289672851</v>
      </c>
      <c r="C54" s="67">
        <v>927.905485391616</v>
      </c>
      <c r="D54" s="67">
        <f t="shared" si="3"/>
        <v>51.55030474</v>
      </c>
      <c r="E54" s="67">
        <v>92.0878882408142</v>
      </c>
      <c r="F54" s="29">
        <v>8.8574521E7</v>
      </c>
      <c r="G54" s="29">
        <v>961800.0</v>
      </c>
      <c r="H54" s="34"/>
      <c r="Q54" s="49"/>
    </row>
    <row r="55">
      <c r="B55" s="67">
        <v>13.2585880756378</v>
      </c>
      <c r="C55" s="67">
        <v>1064.5046107769</v>
      </c>
      <c r="D55" s="67">
        <f t="shared" si="3"/>
        <v>59.13914504</v>
      </c>
      <c r="E55" s="67">
        <v>82.4571290016174</v>
      </c>
      <c r="F55" s="29">
        <v>1.00651339E8</v>
      </c>
      <c r="G55" s="29">
        <v>1221000.0</v>
      </c>
      <c r="H55" s="34"/>
      <c r="Q55" s="49"/>
    </row>
    <row r="56">
      <c r="B56" s="67">
        <v>14.4727783203125</v>
      </c>
      <c r="C56" s="67">
        <v>1057.68535280227</v>
      </c>
      <c r="D56" s="67">
        <f t="shared" si="3"/>
        <v>58.76029738</v>
      </c>
      <c r="E56" s="67">
        <v>69.1079430580139</v>
      </c>
      <c r="F56" s="29">
        <v>9.9971826E7</v>
      </c>
      <c r="G56" s="29">
        <v>1447000.0</v>
      </c>
      <c r="H56" s="34"/>
      <c r="Q56" s="49"/>
    </row>
    <row r="57">
      <c r="B57" s="67">
        <v>14.2269401550292</v>
      </c>
      <c r="C57" s="67">
        <v>1098.907705307</v>
      </c>
      <c r="D57" s="67">
        <f t="shared" si="3"/>
        <v>61.05042807</v>
      </c>
      <c r="E57" s="67">
        <v>87.2288551330566</v>
      </c>
      <c r="F57" s="29">
        <v>1.0413572E8</v>
      </c>
      <c r="G57" s="29">
        <v>1194000.0</v>
      </c>
      <c r="H57" s="34"/>
      <c r="Q57" s="49"/>
    </row>
    <row r="58">
      <c r="B58" s="67">
        <v>14.5630133152008</v>
      </c>
      <c r="C58" s="67">
        <v>900.497238397598</v>
      </c>
      <c r="D58" s="67">
        <f t="shared" si="3"/>
        <v>50.02762436</v>
      </c>
      <c r="E58" s="67">
        <v>76.0003299713134</v>
      </c>
      <c r="F58" s="29">
        <v>8.4208974E7</v>
      </c>
      <c r="G58" s="29">
        <v>1108000.0</v>
      </c>
      <c r="H58" s="34"/>
      <c r="Q58" s="49"/>
    </row>
    <row r="59">
      <c r="B59" s="67">
        <v>14.8666107654571</v>
      </c>
      <c r="C59" s="67">
        <v>1275.8937447071</v>
      </c>
      <c r="D59" s="67">
        <f t="shared" si="3"/>
        <v>70.88298582</v>
      </c>
      <c r="E59" s="67">
        <v>109.15582203865</v>
      </c>
      <c r="F59" s="29">
        <v>1.19989154E8</v>
      </c>
      <c r="G59" s="29">
        <v>1099000.0</v>
      </c>
      <c r="H59" s="34"/>
      <c r="J59" s="49"/>
      <c r="Q59" s="49"/>
    </row>
    <row r="60">
      <c r="B60" s="67">
        <v>14.8746712207794</v>
      </c>
      <c r="C60" s="67">
        <v>861.803573369979</v>
      </c>
      <c r="D60" s="67">
        <f t="shared" si="3"/>
        <v>47.8779763</v>
      </c>
      <c r="E60" s="67">
        <v>69.5563359260559</v>
      </c>
      <c r="F60" s="29">
        <v>8.1837599E7</v>
      </c>
      <c r="G60" s="29">
        <v>1177000.0</v>
      </c>
      <c r="H60" s="34"/>
      <c r="J60" s="49"/>
      <c r="Q60" s="49"/>
    </row>
    <row r="61">
      <c r="B61" s="67">
        <v>14.831907749176</v>
      </c>
      <c r="C61" s="67">
        <v>1289.49660134315</v>
      </c>
      <c r="D61" s="67">
        <f t="shared" si="3"/>
        <v>71.63870007</v>
      </c>
      <c r="E61" s="67">
        <v>101.904594182968</v>
      </c>
      <c r="F61" s="29">
        <v>1.2196853E8</v>
      </c>
      <c r="G61" s="29">
        <v>1197000.0</v>
      </c>
      <c r="H61" s="34"/>
      <c r="J61" s="49"/>
    </row>
    <row r="62">
      <c r="B62" s="67">
        <v>15.6992897987365</v>
      </c>
      <c r="C62" s="67">
        <v>1041.96008920669</v>
      </c>
      <c r="D62" s="67">
        <f t="shared" si="3"/>
        <v>57.88667162</v>
      </c>
      <c r="E62" s="67">
        <v>74.9664299488067</v>
      </c>
      <c r="F62" s="29">
        <v>9.750261E7</v>
      </c>
      <c r="G62" s="29">
        <v>1301000.0</v>
      </c>
      <c r="H62" s="34"/>
      <c r="J62" s="49"/>
    </row>
    <row r="63">
      <c r="A63" s="71">
        <v>4.0</v>
      </c>
      <c r="B63" s="72">
        <v>15.1161947250366</v>
      </c>
      <c r="C63" s="72">
        <v>1411.63808727264</v>
      </c>
      <c r="D63" s="69">
        <f t="shared" ref="D63:D82" si="4">C63/(6*A$63)</f>
        <v>58.81825364</v>
      </c>
      <c r="E63" s="72">
        <v>94.8777291774749</v>
      </c>
      <c r="F63" s="73">
        <v>1.30513526E8</v>
      </c>
      <c r="G63" s="73">
        <v>1376000.0</v>
      </c>
      <c r="H63" s="33">
        <f>SUM(E63:E82)*6*A63/SUM(C63:C82)</f>
        <v>1.401676006</v>
      </c>
      <c r="J63" s="49"/>
    </row>
    <row r="64">
      <c r="B64" s="72">
        <v>15.547255039215</v>
      </c>
      <c r="C64" s="72">
        <v>1393.82931089401</v>
      </c>
      <c r="D64" s="69">
        <f t="shared" si="4"/>
        <v>58.07622129</v>
      </c>
      <c r="E64" s="72">
        <v>91.2670497894287</v>
      </c>
      <c r="F64" s="73">
        <v>1.32114251E8</v>
      </c>
      <c r="G64" s="73">
        <v>1448000.0</v>
      </c>
      <c r="H64" s="34"/>
      <c r="J64" s="49"/>
    </row>
    <row r="65">
      <c r="B65" s="72">
        <v>16.11305975914</v>
      </c>
      <c r="C65" s="72">
        <v>1134.71671462059</v>
      </c>
      <c r="D65" s="69">
        <f t="shared" si="4"/>
        <v>47.27986311</v>
      </c>
      <c r="E65" s="72">
        <v>68.5680167675018</v>
      </c>
      <c r="F65" s="73">
        <v>1.07245071E8</v>
      </c>
      <c r="G65" s="73">
        <v>1564000.0</v>
      </c>
      <c r="H65" s="34"/>
      <c r="J65" s="49"/>
    </row>
    <row r="66">
      <c r="B66" s="72">
        <v>16.8706097602844</v>
      </c>
      <c r="C66" s="72">
        <v>1481.01796603202</v>
      </c>
      <c r="D66" s="69">
        <f t="shared" si="4"/>
        <v>61.70908192</v>
      </c>
      <c r="E66" s="72">
        <v>94.4496428966522</v>
      </c>
      <c r="F66" s="73">
        <v>1.38593914E8</v>
      </c>
      <c r="G66" s="73">
        <v>1467000.0</v>
      </c>
      <c r="H66" s="34"/>
      <c r="J66" s="49"/>
    </row>
    <row r="67">
      <c r="B67" s="72">
        <v>17.6431550979614</v>
      </c>
      <c r="C67" s="72">
        <v>1598.39872479438</v>
      </c>
      <c r="D67" s="69">
        <f t="shared" si="4"/>
        <v>66.59994687</v>
      </c>
      <c r="E67" s="72">
        <v>94.3599119186401</v>
      </c>
      <c r="F67" s="73">
        <v>1.50339868E8</v>
      </c>
      <c r="G67" s="73">
        <v>1593000.0</v>
      </c>
      <c r="H67" s="34"/>
      <c r="J67" s="49"/>
    </row>
    <row r="68">
      <c r="B68" s="72">
        <v>18.418118238449</v>
      </c>
      <c r="C68" s="72">
        <v>1480.70683860778</v>
      </c>
      <c r="D68" s="69">
        <f t="shared" si="4"/>
        <v>61.69611828</v>
      </c>
      <c r="E68" s="72">
        <v>93.9103276729583</v>
      </c>
      <c r="F68" s="73">
        <v>1.39099437E8</v>
      </c>
      <c r="G68" s="73">
        <v>1481000.0</v>
      </c>
      <c r="H68" s="34"/>
      <c r="J68" s="49"/>
    </row>
    <row r="69">
      <c r="B69" s="72">
        <v>19.1995508670806</v>
      </c>
      <c r="C69" s="72">
        <v>1308.50746893882</v>
      </c>
      <c r="D69" s="69">
        <f t="shared" si="4"/>
        <v>54.52114454</v>
      </c>
      <c r="E69" s="72">
        <v>91.5666680335998</v>
      </c>
      <c r="F69" s="73">
        <v>1.22427057E8</v>
      </c>
      <c r="G69" s="73">
        <v>1337000.0</v>
      </c>
      <c r="H69" s="34"/>
      <c r="J69" s="49"/>
    </row>
    <row r="70">
      <c r="B70" s="72">
        <v>19.4497458934783</v>
      </c>
      <c r="C70" s="72">
        <v>1264.1885201931</v>
      </c>
      <c r="D70" s="69">
        <f t="shared" si="4"/>
        <v>52.67452167</v>
      </c>
      <c r="E70" s="72">
        <v>69.7769162654876</v>
      </c>
      <c r="F70" s="73">
        <v>1.18991032E8</v>
      </c>
      <c r="G70" s="73">
        <v>1705000.0</v>
      </c>
      <c r="H70" s="34"/>
      <c r="J70" s="49"/>
    </row>
    <row r="71">
      <c r="B71" s="72">
        <v>19.694953918457</v>
      </c>
      <c r="C71" s="72">
        <v>1312.16712784767</v>
      </c>
      <c r="D71" s="69">
        <f t="shared" si="4"/>
        <v>54.67363033</v>
      </c>
      <c r="E71" s="72">
        <v>71.5931589603424</v>
      </c>
      <c r="F71" s="73">
        <v>1.23992446E8</v>
      </c>
      <c r="G71" s="73">
        <v>1732000.0</v>
      </c>
      <c r="H71" s="34"/>
      <c r="J71" s="49"/>
      <c r="V71" s="49"/>
    </row>
    <row r="72">
      <c r="B72" s="72">
        <v>21.3502569198608</v>
      </c>
      <c r="C72" s="72">
        <v>1049.13407564163</v>
      </c>
      <c r="D72" s="69">
        <f t="shared" si="4"/>
        <v>43.71391982</v>
      </c>
      <c r="E72" s="72">
        <v>54.2146558761596</v>
      </c>
      <c r="F72" s="73">
        <v>9.8963472E7</v>
      </c>
      <c r="G72" s="73">
        <v>1825000.0</v>
      </c>
      <c r="H72" s="49" t="s">
        <v>88</v>
      </c>
      <c r="J72" s="49"/>
      <c r="V72" s="49"/>
    </row>
    <row r="73">
      <c r="B73" s="72">
        <v>22.7903690338134</v>
      </c>
      <c r="C73" s="72">
        <v>1404.32105875015</v>
      </c>
      <c r="D73" s="69">
        <f t="shared" si="4"/>
        <v>58.51337745</v>
      </c>
      <c r="E73" s="72">
        <v>71.0570559501648</v>
      </c>
      <c r="F73" s="73">
        <v>1.32452661E8</v>
      </c>
      <c r="G73" s="73">
        <v>1864000.0</v>
      </c>
      <c r="H73" s="34">
        <f>AVERAGE(G63:G82)</f>
        <v>1635800</v>
      </c>
      <c r="J73" s="49"/>
      <c r="V73" s="49"/>
    </row>
    <row r="74">
      <c r="B74" s="72">
        <v>21.9442467689514</v>
      </c>
      <c r="C74" s="72">
        <v>1215.43779706954</v>
      </c>
      <c r="D74" s="69">
        <f t="shared" si="4"/>
        <v>50.64324154</v>
      </c>
      <c r="E74" s="72">
        <v>71.0762622356414</v>
      </c>
      <c r="F74" s="73">
        <v>1.14136559E8</v>
      </c>
      <c r="G74" s="73">
        <v>1606000.0</v>
      </c>
      <c r="H74" s="34"/>
      <c r="J74" s="49"/>
      <c r="V74" s="49"/>
    </row>
    <row r="75">
      <c r="B75" s="72">
        <v>20.6367380619049</v>
      </c>
      <c r="C75" s="72">
        <v>1460.5897128582</v>
      </c>
      <c r="D75" s="69">
        <f t="shared" si="4"/>
        <v>60.8579047</v>
      </c>
      <c r="E75" s="72">
        <v>82.1492569446563</v>
      </c>
      <c r="F75" s="73">
        <v>1.38513785E8</v>
      </c>
      <c r="G75" s="73">
        <v>1686000.0</v>
      </c>
      <c r="H75" s="49" t="s">
        <v>89</v>
      </c>
      <c r="J75" s="49"/>
      <c r="V75" s="49"/>
    </row>
    <row r="76">
      <c r="B76" s="72">
        <v>20.9775578975677</v>
      </c>
      <c r="C76" s="72">
        <v>1293.36006355285</v>
      </c>
      <c r="D76" s="69">
        <f t="shared" si="4"/>
        <v>53.89000265</v>
      </c>
      <c r="E76" s="72">
        <v>69.3745417594909</v>
      </c>
      <c r="F76" s="73">
        <v>1.22601201E8</v>
      </c>
      <c r="G76" s="73">
        <v>1767000.0</v>
      </c>
      <c r="H76" s="70">
        <f>VAR(G63:G82)</f>
        <v>32271326316</v>
      </c>
      <c r="J76" s="49"/>
      <c r="V76" s="49"/>
    </row>
    <row r="77">
      <c r="B77" s="72">
        <v>22.4683966636657</v>
      </c>
      <c r="C77" s="72">
        <v>1231.6845960617</v>
      </c>
      <c r="D77" s="69">
        <f t="shared" si="4"/>
        <v>51.3201915</v>
      </c>
      <c r="E77" s="72">
        <v>71.2632989883422</v>
      </c>
      <c r="F77" s="73">
        <v>1.16741555E8</v>
      </c>
      <c r="G77" s="73">
        <v>1638000.0</v>
      </c>
      <c r="H77" s="34"/>
      <c r="J77" s="49"/>
      <c r="V77" s="49"/>
    </row>
    <row r="78">
      <c r="B78" s="72">
        <v>22.1971139907836</v>
      </c>
      <c r="C78" s="72">
        <v>1226.63288235664</v>
      </c>
      <c r="D78" s="69">
        <f t="shared" si="4"/>
        <v>51.10970343</v>
      </c>
      <c r="E78" s="72">
        <v>58.0909421443939</v>
      </c>
      <c r="F78" s="73">
        <v>1.15125758E8</v>
      </c>
      <c r="G78" s="73">
        <v>1982000.0</v>
      </c>
      <c r="H78" s="34"/>
      <c r="J78" s="49"/>
      <c r="V78" s="49"/>
    </row>
    <row r="79">
      <c r="B79" s="72">
        <v>22.345163822174</v>
      </c>
      <c r="C79" s="72">
        <v>1355.1844420433</v>
      </c>
      <c r="D79" s="69">
        <f t="shared" si="4"/>
        <v>56.46601842</v>
      </c>
      <c r="E79" s="72">
        <v>89.2107629776001</v>
      </c>
      <c r="F79" s="73">
        <v>1.28267817E8</v>
      </c>
      <c r="G79" s="73">
        <v>1438000.0</v>
      </c>
      <c r="H79" s="34"/>
      <c r="V79" s="49"/>
    </row>
    <row r="80">
      <c r="B80" s="72">
        <v>23.7626018524169</v>
      </c>
      <c r="C80" s="72">
        <v>1383.1685321331</v>
      </c>
      <c r="D80" s="69">
        <f t="shared" si="4"/>
        <v>57.63202217</v>
      </c>
      <c r="E80" s="72">
        <v>80.7144629955291</v>
      </c>
      <c r="F80" s="73">
        <v>1.30021468E8</v>
      </c>
      <c r="G80" s="73">
        <v>1611000.0</v>
      </c>
      <c r="H80" s="34"/>
      <c r="V80" s="49"/>
    </row>
    <row r="81">
      <c r="B81" s="72">
        <v>25.278136730194</v>
      </c>
      <c r="C81" s="72">
        <v>1289.51144695281</v>
      </c>
      <c r="D81" s="69">
        <f t="shared" si="4"/>
        <v>53.72964362</v>
      </c>
      <c r="E81" s="72">
        <v>63.1692051887512</v>
      </c>
      <c r="F81" s="73">
        <v>1.20927628E8</v>
      </c>
      <c r="G81" s="73">
        <v>1914000.0</v>
      </c>
      <c r="H81" s="34"/>
      <c r="V81" s="49"/>
    </row>
    <row r="82">
      <c r="B82" s="72">
        <v>25.2040429115295</v>
      </c>
      <c r="C82" s="72">
        <v>1499.75030183792</v>
      </c>
      <c r="D82" s="69">
        <f t="shared" si="4"/>
        <v>62.48959591</v>
      </c>
      <c r="E82" s="72">
        <v>84.161414861679</v>
      </c>
      <c r="F82" s="73">
        <v>1.4153944E8</v>
      </c>
      <c r="G82" s="73">
        <v>1682000.0</v>
      </c>
      <c r="H82" s="34"/>
      <c r="V82" s="49"/>
    </row>
    <row r="83">
      <c r="A83" s="20">
        <v>8.0</v>
      </c>
      <c r="B83" s="67">
        <v>34.4330620765686</v>
      </c>
      <c r="C83" s="67">
        <v>2495.23919963836</v>
      </c>
      <c r="D83" s="67">
        <f t="shared" ref="D83:D102" si="5">C83/(6*A$83)</f>
        <v>51.98414999</v>
      </c>
      <c r="E83" s="67">
        <v>60.4139330387115</v>
      </c>
      <c r="F83" s="29">
        <v>2.34229879E8</v>
      </c>
      <c r="G83" s="29">
        <v>3877000.0</v>
      </c>
      <c r="H83" s="33">
        <f>SUM(E83:E102)*6*A83/SUM(C83:C102)</f>
        <v>1.177172969</v>
      </c>
      <c r="K83" s="49"/>
      <c r="V83" s="49"/>
    </row>
    <row r="84">
      <c r="B84" s="67">
        <v>36.012136220932</v>
      </c>
      <c r="C84" s="67">
        <v>2777.6309363842</v>
      </c>
      <c r="D84" s="67">
        <f t="shared" si="5"/>
        <v>57.86731117</v>
      </c>
      <c r="E84" s="67">
        <v>63.7089428901672</v>
      </c>
      <c r="F84" s="29">
        <v>2.63057285E8</v>
      </c>
      <c r="G84" s="29">
        <v>4129000.0</v>
      </c>
      <c r="H84" s="34"/>
      <c r="K84" s="49"/>
      <c r="V84" s="49"/>
    </row>
    <row r="85">
      <c r="B85" s="67">
        <v>37.9545159339904</v>
      </c>
      <c r="C85" s="67">
        <v>2670.5043118</v>
      </c>
      <c r="D85" s="67">
        <f t="shared" si="5"/>
        <v>55.6355065</v>
      </c>
      <c r="E85" s="67">
        <v>64.3864061832428</v>
      </c>
      <c r="F85" s="29">
        <v>2.51281875E8</v>
      </c>
      <c r="G85" s="29">
        <v>3903000.0</v>
      </c>
      <c r="H85" s="34"/>
      <c r="K85" s="49"/>
      <c r="V85" s="49"/>
    </row>
    <row r="86">
      <c r="B86" s="67">
        <v>39.7574360370636</v>
      </c>
      <c r="C86" s="67">
        <v>2617.82543230056</v>
      </c>
      <c r="D86" s="67">
        <f t="shared" si="5"/>
        <v>54.53802984</v>
      </c>
      <c r="E86" s="67">
        <v>45.6677269935607</v>
      </c>
      <c r="F86" s="29">
        <v>2.44465046E8</v>
      </c>
      <c r="G86" s="29">
        <v>5353000.0</v>
      </c>
      <c r="H86" s="34"/>
      <c r="K86" s="49"/>
      <c r="V86" s="49"/>
    </row>
    <row r="87">
      <c r="B87" s="67">
        <v>42.6524982452392</v>
      </c>
      <c r="C87" s="67">
        <v>2921.74416780471</v>
      </c>
      <c r="D87" s="67">
        <f t="shared" si="5"/>
        <v>60.86967016</v>
      </c>
      <c r="E87" s="67">
        <v>88.6263561248779</v>
      </c>
      <c r="F87" s="29">
        <v>2.77247712E8</v>
      </c>
      <c r="G87" s="29">
        <v>3128000.0</v>
      </c>
      <c r="H87" s="34"/>
      <c r="K87" s="49"/>
      <c r="V87" s="49"/>
    </row>
    <row r="88">
      <c r="B88" s="67">
        <v>45.4860949516296</v>
      </c>
      <c r="C88" s="67">
        <v>2600.44357204437</v>
      </c>
      <c r="D88" s="67">
        <f t="shared" si="5"/>
        <v>54.17590775</v>
      </c>
      <c r="E88" s="67">
        <v>60.6283535957336</v>
      </c>
      <c r="F88" s="29">
        <v>2.4818609E8</v>
      </c>
      <c r="G88" s="29">
        <v>4094000.0</v>
      </c>
      <c r="H88" s="34"/>
      <c r="K88" s="49"/>
      <c r="V88" s="49"/>
    </row>
    <row r="89">
      <c r="B89" s="67">
        <v>49.0122480392456</v>
      </c>
      <c r="C89" s="67">
        <v>2813.88395309448</v>
      </c>
      <c r="D89" s="67">
        <f t="shared" si="5"/>
        <v>58.62258236</v>
      </c>
      <c r="E89" s="67">
        <v>62.2771248817443</v>
      </c>
      <c r="F89" s="29">
        <v>2.67503118E8</v>
      </c>
      <c r="G89" s="29">
        <v>4295000.0</v>
      </c>
      <c r="H89" s="34"/>
      <c r="K89" s="49"/>
      <c r="V89" s="49"/>
    </row>
    <row r="90">
      <c r="B90" s="67">
        <v>48.1620578765869</v>
      </c>
      <c r="C90" s="67">
        <v>2587.32117724418</v>
      </c>
      <c r="D90" s="67">
        <f t="shared" si="5"/>
        <v>53.90252453</v>
      </c>
      <c r="E90" s="67">
        <v>59.4588329792022</v>
      </c>
      <c r="F90" s="29">
        <v>2.44536903E8</v>
      </c>
      <c r="G90" s="29">
        <v>4113000.0</v>
      </c>
      <c r="H90" s="34"/>
      <c r="K90" s="49"/>
      <c r="V90" s="49"/>
    </row>
    <row r="91">
      <c r="B91" s="67">
        <v>49.6206481456756</v>
      </c>
      <c r="C91" s="67">
        <v>2704.43627762794</v>
      </c>
      <c r="D91" s="67">
        <f t="shared" si="5"/>
        <v>56.34242245</v>
      </c>
      <c r="E91" s="67">
        <v>73.3835599422454</v>
      </c>
      <c r="F91" s="29">
        <v>2.55546884E8</v>
      </c>
      <c r="G91" s="29">
        <v>3482000.0</v>
      </c>
      <c r="H91" s="34"/>
      <c r="K91" s="49"/>
    </row>
    <row r="92">
      <c r="B92" s="67">
        <v>55.0735449790954</v>
      </c>
      <c r="C92" s="67">
        <v>2545.55650091171</v>
      </c>
      <c r="D92" s="67">
        <f t="shared" si="5"/>
        <v>53.0324271</v>
      </c>
      <c r="E92" s="67">
        <v>74.6342511177063</v>
      </c>
      <c r="F92" s="29">
        <v>2.41604381E8</v>
      </c>
      <c r="G92" s="29">
        <v>3237000.0</v>
      </c>
      <c r="H92" s="49" t="s">
        <v>88</v>
      </c>
      <c r="K92" s="49"/>
    </row>
    <row r="93">
      <c r="B93" s="67">
        <v>27.0366060733795</v>
      </c>
      <c r="C93" s="67">
        <v>2506.40057563781</v>
      </c>
      <c r="D93" s="67">
        <f t="shared" si="5"/>
        <v>52.21667866</v>
      </c>
      <c r="E93" s="67">
        <v>61.1054239273071</v>
      </c>
      <c r="F93" s="29">
        <v>2.34653935E8</v>
      </c>
      <c r="G93" s="29">
        <v>3840000.0</v>
      </c>
      <c r="H93" s="34">
        <f>AVERAGE(G83:G102)</f>
        <v>3943200</v>
      </c>
      <c r="K93" s="49"/>
    </row>
    <row r="94">
      <c r="B94" s="67">
        <v>29.6898138523101</v>
      </c>
      <c r="C94" s="67">
        <v>2569.53633546829</v>
      </c>
      <c r="D94" s="67">
        <f t="shared" si="5"/>
        <v>53.53200699</v>
      </c>
      <c r="E94" s="67">
        <v>83.1270191669464</v>
      </c>
      <c r="F94" s="29">
        <v>2.41397696E8</v>
      </c>
      <c r="G94" s="29">
        <v>2904000.0</v>
      </c>
      <c r="H94" s="34"/>
      <c r="K94" s="49"/>
    </row>
    <row r="95">
      <c r="B95" s="67">
        <v>31.1614210605621</v>
      </c>
      <c r="C95" s="67">
        <v>2421.69076275825</v>
      </c>
      <c r="D95" s="67">
        <f t="shared" si="5"/>
        <v>50.45189089</v>
      </c>
      <c r="E95" s="67">
        <v>72.2186279296875</v>
      </c>
      <c r="F95" s="29">
        <v>2.27710315E8</v>
      </c>
      <c r="G95" s="29">
        <v>3153000.0</v>
      </c>
      <c r="H95" s="49" t="s">
        <v>89</v>
      </c>
      <c r="K95" s="49"/>
    </row>
    <row r="96">
      <c r="B96" s="67">
        <v>33.9263079166412</v>
      </c>
      <c r="C96" s="67">
        <v>2493.48174786567</v>
      </c>
      <c r="D96" s="67">
        <f t="shared" si="5"/>
        <v>51.94753641</v>
      </c>
      <c r="E96" s="67">
        <v>55.6745553016662</v>
      </c>
      <c r="F96" s="29">
        <v>2.35085391E8</v>
      </c>
      <c r="G96" s="29">
        <v>4222000.0</v>
      </c>
      <c r="H96" s="70">
        <f>VAR(G83:G102)</f>
        <v>441913010526</v>
      </c>
      <c r="K96" s="49"/>
    </row>
    <row r="97">
      <c r="B97" s="67">
        <v>36.1284310817718</v>
      </c>
      <c r="C97" s="67">
        <v>2890.05853390693</v>
      </c>
      <c r="D97" s="67">
        <f t="shared" si="5"/>
        <v>60.20955279</v>
      </c>
      <c r="E97" s="67">
        <v>62.5997927188873</v>
      </c>
      <c r="F97" s="29">
        <v>2.71214383E8</v>
      </c>
      <c r="G97" s="29">
        <v>4333000.0</v>
      </c>
      <c r="H97" s="34"/>
      <c r="K97" s="49"/>
    </row>
    <row r="98">
      <c r="B98" s="67">
        <v>38.0574769973754</v>
      </c>
      <c r="C98" s="67">
        <v>2867.00989079475</v>
      </c>
      <c r="D98" s="67">
        <f t="shared" si="5"/>
        <v>59.72937272</v>
      </c>
      <c r="E98" s="67">
        <v>75.3290679454803</v>
      </c>
      <c r="F98" s="29">
        <v>2.71162356E8</v>
      </c>
      <c r="G98" s="29">
        <v>3600000.0</v>
      </c>
      <c r="H98" s="49" t="s">
        <v>90</v>
      </c>
      <c r="K98" s="49"/>
    </row>
    <row r="99">
      <c r="B99" s="67">
        <v>39.4783308506011</v>
      </c>
      <c r="C99" s="67">
        <v>2597.10649323463</v>
      </c>
      <c r="D99" s="67">
        <f t="shared" si="5"/>
        <v>54.10638528</v>
      </c>
      <c r="E99" s="67">
        <v>76.8391108512878</v>
      </c>
      <c r="F99" s="29">
        <v>2.4364826E8</v>
      </c>
      <c r="G99" s="29">
        <v>3171000.0</v>
      </c>
      <c r="H99" s="34">
        <f>STDEV(G83:G102)</f>
        <v>664765.3801</v>
      </c>
      <c r="K99" s="49"/>
    </row>
    <row r="100">
      <c r="B100" s="67">
        <v>41.6597821712493</v>
      </c>
      <c r="C100" s="67">
        <v>2889.22048211097</v>
      </c>
      <c r="D100" s="67">
        <f t="shared" si="5"/>
        <v>60.19209338</v>
      </c>
      <c r="E100" s="67">
        <v>66.743234872818</v>
      </c>
      <c r="F100" s="29">
        <v>2.71979465E8</v>
      </c>
      <c r="G100" s="29">
        <v>4075000.0</v>
      </c>
      <c r="H100" s="34"/>
      <c r="K100" s="49"/>
    </row>
    <row r="101">
      <c r="B101" s="67">
        <v>44.4985721111297</v>
      </c>
      <c r="C101" s="67">
        <v>2754.25259923934</v>
      </c>
      <c r="D101" s="67">
        <f t="shared" si="5"/>
        <v>57.38026248</v>
      </c>
      <c r="E101" s="67">
        <v>52.1046516895294</v>
      </c>
      <c r="F101" s="29">
        <v>2.5802392E8</v>
      </c>
      <c r="G101" s="29">
        <v>4952000.0</v>
      </c>
      <c r="H101" s="34"/>
      <c r="K101" s="49"/>
    </row>
    <row r="102">
      <c r="B102" s="67">
        <v>52.0333161354064</v>
      </c>
      <c r="C102" s="67">
        <v>2637.30837345123</v>
      </c>
      <c r="D102" s="67">
        <f t="shared" si="5"/>
        <v>54.94392445</v>
      </c>
      <c r="E102" s="67">
        <v>49.7129518985748</v>
      </c>
      <c r="F102" s="29">
        <v>2.48731692E8</v>
      </c>
      <c r="G102" s="29">
        <v>5003000.0</v>
      </c>
      <c r="H102" s="34"/>
      <c r="K102" s="49"/>
    </row>
    <row r="103">
      <c r="A103" s="9"/>
      <c r="H103" s="34"/>
    </row>
    <row r="104">
      <c r="H104" s="34"/>
    </row>
    <row r="105">
      <c r="H105" s="34"/>
    </row>
    <row r="106">
      <c r="H106" s="34"/>
    </row>
    <row r="107">
      <c r="H107" s="34"/>
    </row>
    <row r="108">
      <c r="H108" s="34"/>
    </row>
    <row r="109">
      <c r="H109" s="34"/>
    </row>
    <row r="110">
      <c r="H110" s="34"/>
    </row>
    <row r="111">
      <c r="H111" s="34"/>
    </row>
    <row r="112">
      <c r="H112" s="34"/>
    </row>
    <row r="113">
      <c r="H113" s="34"/>
    </row>
    <row r="114">
      <c r="H114" s="34"/>
    </row>
    <row r="115">
      <c r="H115" s="34"/>
    </row>
    <row r="116">
      <c r="H116" s="34"/>
    </row>
    <row r="117">
      <c r="H117" s="34"/>
    </row>
    <row r="118">
      <c r="H118" s="34"/>
    </row>
    <row r="119">
      <c r="H119" s="34"/>
    </row>
    <row r="120">
      <c r="H120" s="34"/>
    </row>
    <row r="121">
      <c r="H121" s="34"/>
    </row>
    <row r="122">
      <c r="H122" s="34"/>
    </row>
    <row r="123">
      <c r="H123" s="34"/>
    </row>
    <row r="124">
      <c r="H124" s="34"/>
    </row>
    <row r="125">
      <c r="H125" s="34"/>
    </row>
    <row r="126">
      <c r="H126" s="34"/>
    </row>
    <row r="127">
      <c r="H127" s="34"/>
    </row>
    <row r="128">
      <c r="H128" s="34"/>
    </row>
    <row r="129">
      <c r="H129" s="34"/>
    </row>
    <row r="130">
      <c r="H130" s="34"/>
    </row>
    <row r="131">
      <c r="H131" s="34"/>
    </row>
    <row r="132">
      <c r="H132" s="34"/>
    </row>
    <row r="133">
      <c r="H133" s="34"/>
    </row>
    <row r="134">
      <c r="H134" s="34"/>
    </row>
    <row r="135">
      <c r="H135" s="34"/>
    </row>
    <row r="136">
      <c r="H136" s="34"/>
    </row>
    <row r="137">
      <c r="H137" s="34"/>
    </row>
    <row r="138">
      <c r="H138" s="34"/>
    </row>
    <row r="139">
      <c r="H139" s="34"/>
    </row>
    <row r="140">
      <c r="H140" s="34"/>
    </row>
    <row r="141">
      <c r="H141" s="34"/>
    </row>
    <row r="142">
      <c r="H142" s="34"/>
    </row>
    <row r="143">
      <c r="H143" s="34"/>
    </row>
    <row r="144">
      <c r="H144" s="34"/>
    </row>
    <row r="145">
      <c r="H145" s="34"/>
    </row>
    <row r="146">
      <c r="H146" s="34"/>
    </row>
    <row r="147">
      <c r="H147" s="34"/>
    </row>
    <row r="148">
      <c r="H148" s="34"/>
    </row>
    <row r="149">
      <c r="H149" s="34"/>
    </row>
    <row r="150">
      <c r="H150" s="34"/>
    </row>
    <row r="151">
      <c r="H151" s="34"/>
    </row>
    <row r="152">
      <c r="H152" s="34"/>
    </row>
    <row r="153">
      <c r="H153" s="34"/>
    </row>
    <row r="154">
      <c r="H154" s="34"/>
    </row>
    <row r="155">
      <c r="H155" s="34"/>
    </row>
    <row r="156">
      <c r="H156" s="34"/>
    </row>
    <row r="157">
      <c r="H157" s="34"/>
    </row>
    <row r="158">
      <c r="H158" s="34"/>
    </row>
    <row r="159">
      <c r="H159" s="34"/>
    </row>
    <row r="160">
      <c r="H160" s="34"/>
    </row>
    <row r="161">
      <c r="H161" s="34"/>
    </row>
    <row r="162">
      <c r="H162" s="34"/>
    </row>
    <row r="163">
      <c r="H163" s="34"/>
    </row>
    <row r="164">
      <c r="H164" s="34"/>
    </row>
    <row r="165">
      <c r="H165" s="34"/>
    </row>
    <row r="166">
      <c r="H166" s="34"/>
    </row>
    <row r="167">
      <c r="H167" s="34"/>
    </row>
    <row r="168">
      <c r="H168" s="34"/>
    </row>
    <row r="169">
      <c r="H169" s="34"/>
    </row>
    <row r="170">
      <c r="H170" s="34"/>
    </row>
    <row r="171">
      <c r="H171" s="34"/>
    </row>
    <row r="172">
      <c r="H172" s="34"/>
    </row>
    <row r="173">
      <c r="H173" s="34"/>
    </row>
    <row r="174">
      <c r="H174" s="34"/>
    </row>
    <row r="175">
      <c r="H175" s="34"/>
    </row>
    <row r="176">
      <c r="H176" s="34"/>
    </row>
    <row r="177">
      <c r="H177" s="34"/>
    </row>
    <row r="178">
      <c r="H178" s="34"/>
    </row>
    <row r="179">
      <c r="H179" s="34"/>
    </row>
    <row r="180">
      <c r="H180" s="34"/>
    </row>
    <row r="181">
      <c r="H181" s="34"/>
    </row>
    <row r="182">
      <c r="H182" s="34"/>
    </row>
    <row r="183">
      <c r="H183" s="34"/>
    </row>
    <row r="184">
      <c r="H184" s="34"/>
    </row>
    <row r="185">
      <c r="H185" s="34"/>
    </row>
    <row r="186">
      <c r="H186" s="34"/>
    </row>
    <row r="187">
      <c r="H187" s="34"/>
    </row>
    <row r="188">
      <c r="H188" s="34"/>
    </row>
    <row r="189">
      <c r="H189" s="34"/>
    </row>
    <row r="190">
      <c r="H190" s="34"/>
    </row>
    <row r="191">
      <c r="H191" s="34"/>
    </row>
    <row r="192">
      <c r="H192" s="34"/>
    </row>
    <row r="193">
      <c r="H193" s="34"/>
    </row>
    <row r="194">
      <c r="H194" s="34"/>
    </row>
    <row r="195">
      <c r="H195" s="34"/>
    </row>
    <row r="196">
      <c r="H196" s="34"/>
    </row>
    <row r="197">
      <c r="H197" s="34"/>
    </row>
    <row r="198">
      <c r="H198" s="34"/>
    </row>
    <row r="199">
      <c r="H199" s="34"/>
    </row>
    <row r="200">
      <c r="H200" s="34"/>
    </row>
    <row r="201">
      <c r="H201" s="34"/>
    </row>
    <row r="202">
      <c r="H202" s="34"/>
    </row>
    <row r="203">
      <c r="H203" s="34"/>
    </row>
    <row r="204">
      <c r="H204" s="34"/>
    </row>
    <row r="205">
      <c r="H205" s="34"/>
    </row>
    <row r="206">
      <c r="H206" s="34"/>
    </row>
    <row r="207">
      <c r="H207" s="34"/>
    </row>
    <row r="208">
      <c r="H208" s="34"/>
    </row>
    <row r="209">
      <c r="H209" s="34"/>
    </row>
    <row r="210">
      <c r="H210" s="34"/>
    </row>
    <row r="211">
      <c r="H211" s="34"/>
    </row>
    <row r="212">
      <c r="H212" s="34"/>
    </row>
    <row r="213">
      <c r="H213" s="34"/>
    </row>
    <row r="214">
      <c r="H214" s="34"/>
    </row>
    <row r="215">
      <c r="H215" s="34"/>
    </row>
    <row r="216">
      <c r="H216" s="34"/>
    </row>
    <row r="217">
      <c r="H217" s="34"/>
    </row>
    <row r="218">
      <c r="H218" s="34"/>
    </row>
    <row r="219">
      <c r="H219" s="34"/>
    </row>
    <row r="220">
      <c r="H220" s="34"/>
    </row>
    <row r="221">
      <c r="H221" s="34"/>
    </row>
    <row r="222">
      <c r="H222" s="34"/>
    </row>
    <row r="223">
      <c r="H223" s="34"/>
    </row>
    <row r="224">
      <c r="H224" s="34"/>
    </row>
    <row r="225">
      <c r="H225" s="34"/>
    </row>
    <row r="226">
      <c r="H226" s="34"/>
    </row>
    <row r="227">
      <c r="H227" s="34"/>
    </row>
    <row r="228">
      <c r="H228" s="34"/>
    </row>
    <row r="229">
      <c r="H229" s="34"/>
    </row>
    <row r="230">
      <c r="H230" s="34"/>
    </row>
    <row r="231">
      <c r="H231" s="34"/>
    </row>
    <row r="232">
      <c r="H232" s="34"/>
    </row>
    <row r="233">
      <c r="H233" s="34"/>
    </row>
    <row r="234">
      <c r="H234" s="34"/>
    </row>
    <row r="235">
      <c r="H235" s="34"/>
    </row>
    <row r="236">
      <c r="H236" s="34"/>
    </row>
    <row r="237">
      <c r="H237" s="34"/>
    </row>
    <row r="238">
      <c r="H238" s="34"/>
    </row>
    <row r="239">
      <c r="H239" s="34"/>
    </row>
    <row r="240">
      <c r="H240" s="34"/>
    </row>
    <row r="241">
      <c r="H241" s="34"/>
    </row>
    <row r="242">
      <c r="H242" s="34"/>
    </row>
    <row r="243">
      <c r="H243" s="34"/>
    </row>
    <row r="244">
      <c r="H244" s="34"/>
    </row>
    <row r="245">
      <c r="H245" s="34"/>
    </row>
    <row r="246">
      <c r="H246" s="34"/>
    </row>
    <row r="247">
      <c r="H247" s="34"/>
    </row>
    <row r="248">
      <c r="H248" s="34"/>
    </row>
    <row r="249">
      <c r="H249" s="34"/>
    </row>
    <row r="250">
      <c r="H250" s="34"/>
    </row>
    <row r="251">
      <c r="H251" s="34"/>
    </row>
    <row r="252">
      <c r="H252" s="34"/>
    </row>
    <row r="253">
      <c r="H253" s="34"/>
    </row>
    <row r="254">
      <c r="H254" s="34"/>
    </row>
    <row r="255">
      <c r="H255" s="34"/>
    </row>
    <row r="256">
      <c r="H256" s="34"/>
    </row>
    <row r="257">
      <c r="H257" s="34"/>
    </row>
    <row r="258">
      <c r="H258" s="34"/>
    </row>
    <row r="259">
      <c r="H259" s="34"/>
    </row>
    <row r="260">
      <c r="H260" s="34"/>
    </row>
    <row r="261">
      <c r="H261" s="34"/>
    </row>
    <row r="262">
      <c r="H262" s="34"/>
    </row>
    <row r="263">
      <c r="H263" s="34"/>
    </row>
    <row r="264">
      <c r="H264" s="34"/>
    </row>
    <row r="265">
      <c r="H265" s="34"/>
    </row>
    <row r="266">
      <c r="H266" s="34"/>
    </row>
    <row r="267">
      <c r="H267" s="34"/>
    </row>
    <row r="268">
      <c r="H268" s="34"/>
    </row>
    <row r="269">
      <c r="H269" s="34"/>
    </row>
    <row r="270">
      <c r="H270" s="34"/>
    </row>
    <row r="271">
      <c r="H271" s="34"/>
    </row>
    <row r="272">
      <c r="H272" s="34"/>
    </row>
    <row r="273">
      <c r="H273" s="34"/>
    </row>
    <row r="274">
      <c r="H274" s="34"/>
    </row>
    <row r="275">
      <c r="H275" s="34"/>
    </row>
    <row r="276">
      <c r="H276" s="34"/>
    </row>
    <row r="277">
      <c r="H277" s="34"/>
    </row>
    <row r="278">
      <c r="H278" s="34"/>
    </row>
    <row r="279">
      <c r="H279" s="34"/>
    </row>
    <row r="280">
      <c r="H280" s="34"/>
    </row>
    <row r="281">
      <c r="H281" s="34"/>
    </row>
    <row r="282">
      <c r="H282" s="34"/>
    </row>
    <row r="283">
      <c r="H283" s="34"/>
    </row>
    <row r="284">
      <c r="H284" s="34"/>
    </row>
    <row r="285">
      <c r="H285" s="34"/>
    </row>
    <row r="286">
      <c r="H286" s="34"/>
    </row>
    <row r="287">
      <c r="H287" s="34"/>
    </row>
    <row r="288">
      <c r="H288" s="34"/>
    </row>
    <row r="289">
      <c r="H289" s="34"/>
    </row>
    <row r="290">
      <c r="H290" s="34"/>
    </row>
    <row r="291">
      <c r="H291" s="34"/>
    </row>
    <row r="292">
      <c r="H292" s="34"/>
    </row>
    <row r="293">
      <c r="H293" s="34"/>
    </row>
    <row r="294">
      <c r="H294" s="34"/>
    </row>
    <row r="295">
      <c r="H295" s="34"/>
    </row>
    <row r="296">
      <c r="H296" s="34"/>
    </row>
    <row r="297">
      <c r="H297" s="34"/>
    </row>
    <row r="298">
      <c r="H298" s="34"/>
    </row>
    <row r="299">
      <c r="H299" s="34"/>
    </row>
    <row r="300">
      <c r="H300" s="34"/>
    </row>
    <row r="301">
      <c r="H301" s="34"/>
    </row>
    <row r="302">
      <c r="H302" s="34"/>
    </row>
    <row r="303">
      <c r="H303" s="34"/>
    </row>
    <row r="304">
      <c r="H304" s="34"/>
    </row>
    <row r="305">
      <c r="H305" s="34"/>
    </row>
    <row r="306">
      <c r="H306" s="34"/>
    </row>
    <row r="307">
      <c r="H307" s="34"/>
    </row>
    <row r="308">
      <c r="H308" s="34"/>
    </row>
    <row r="309">
      <c r="H309" s="34"/>
    </row>
    <row r="310">
      <c r="H310" s="34"/>
    </row>
    <row r="311">
      <c r="H311" s="34"/>
    </row>
    <row r="312">
      <c r="H312" s="34"/>
    </row>
    <row r="313">
      <c r="H313" s="34"/>
    </row>
    <row r="314">
      <c r="H314" s="34"/>
    </row>
    <row r="315">
      <c r="H315" s="34"/>
    </row>
    <row r="316">
      <c r="H316" s="34"/>
    </row>
    <row r="317">
      <c r="H317" s="34"/>
    </row>
    <row r="318">
      <c r="H318" s="34"/>
    </row>
    <row r="319">
      <c r="H319" s="34"/>
    </row>
    <row r="320">
      <c r="H320" s="34"/>
    </row>
    <row r="321">
      <c r="H321" s="34"/>
    </row>
    <row r="322">
      <c r="H322" s="34"/>
    </row>
    <row r="323">
      <c r="H323" s="34"/>
    </row>
    <row r="324">
      <c r="H324" s="34"/>
    </row>
    <row r="325">
      <c r="H325" s="34"/>
    </row>
    <row r="326">
      <c r="H326" s="34"/>
    </row>
    <row r="327">
      <c r="H327" s="34"/>
    </row>
    <row r="328">
      <c r="H328" s="34"/>
    </row>
    <row r="329">
      <c r="H329" s="34"/>
    </row>
    <row r="330">
      <c r="H330" s="34"/>
    </row>
    <row r="331">
      <c r="H331" s="34"/>
    </row>
    <row r="332">
      <c r="H332" s="34"/>
    </row>
    <row r="333">
      <c r="H333" s="34"/>
    </row>
    <row r="334">
      <c r="H334" s="34"/>
    </row>
    <row r="335">
      <c r="H335" s="34"/>
    </row>
    <row r="336">
      <c r="H336" s="34"/>
    </row>
    <row r="337">
      <c r="H337" s="34"/>
    </row>
    <row r="338">
      <c r="H338" s="34"/>
    </row>
    <row r="339">
      <c r="H339" s="34"/>
    </row>
    <row r="340">
      <c r="H340" s="34"/>
    </row>
    <row r="341">
      <c r="H341" s="34"/>
    </row>
    <row r="342">
      <c r="H342" s="34"/>
    </row>
    <row r="343">
      <c r="H343" s="34"/>
    </row>
    <row r="344">
      <c r="H344" s="34"/>
    </row>
    <row r="345">
      <c r="H345" s="34"/>
    </row>
    <row r="346">
      <c r="H346" s="34"/>
    </row>
    <row r="347">
      <c r="H347" s="34"/>
    </row>
    <row r="348">
      <c r="H348" s="34"/>
    </row>
    <row r="349">
      <c r="H349" s="34"/>
    </row>
    <row r="350">
      <c r="H350" s="34"/>
    </row>
    <row r="351">
      <c r="H351" s="34"/>
    </row>
    <row r="352">
      <c r="H352" s="34"/>
    </row>
    <row r="353">
      <c r="H353" s="34"/>
    </row>
    <row r="354">
      <c r="H354" s="34"/>
    </row>
    <row r="355">
      <c r="H355" s="34"/>
    </row>
    <row r="356">
      <c r="H356" s="34"/>
    </row>
    <row r="357">
      <c r="H357" s="34"/>
    </row>
    <row r="358">
      <c r="H358" s="34"/>
    </row>
    <row r="359">
      <c r="H359" s="34"/>
    </row>
    <row r="360">
      <c r="H360" s="34"/>
    </row>
    <row r="361">
      <c r="H361" s="34"/>
    </row>
    <row r="362">
      <c r="H362" s="34"/>
    </row>
    <row r="363">
      <c r="H363" s="34"/>
    </row>
    <row r="364">
      <c r="H364" s="34"/>
    </row>
    <row r="365">
      <c r="H365" s="34"/>
    </row>
    <row r="366">
      <c r="H366" s="34"/>
    </row>
    <row r="367">
      <c r="H367" s="34"/>
    </row>
    <row r="368">
      <c r="H368" s="34"/>
    </row>
    <row r="369">
      <c r="H369" s="34"/>
    </row>
    <row r="370">
      <c r="H370" s="34"/>
    </row>
    <row r="371">
      <c r="H371" s="34"/>
    </row>
    <row r="372">
      <c r="H372" s="34"/>
    </row>
    <row r="373">
      <c r="H373" s="34"/>
    </row>
    <row r="374">
      <c r="H374" s="34"/>
    </row>
    <row r="375">
      <c r="H375" s="34"/>
    </row>
    <row r="376">
      <c r="H376" s="34"/>
    </row>
    <row r="377">
      <c r="H377" s="34"/>
    </row>
    <row r="378">
      <c r="H378" s="34"/>
    </row>
    <row r="379">
      <c r="H379" s="34"/>
    </row>
    <row r="380">
      <c r="H380" s="34"/>
    </row>
    <row r="381">
      <c r="H381" s="34"/>
    </row>
    <row r="382">
      <c r="H382" s="34"/>
    </row>
    <row r="383">
      <c r="H383" s="34"/>
    </row>
    <row r="384">
      <c r="H384" s="34"/>
    </row>
    <row r="385">
      <c r="H385" s="34"/>
    </row>
    <row r="386">
      <c r="H386" s="34"/>
    </row>
    <row r="387">
      <c r="H387" s="34"/>
    </row>
    <row r="388">
      <c r="H388" s="34"/>
    </row>
    <row r="389">
      <c r="H389" s="34"/>
    </row>
    <row r="390">
      <c r="H390" s="34"/>
    </row>
    <row r="391">
      <c r="H391" s="34"/>
    </row>
    <row r="392">
      <c r="H392" s="34"/>
    </row>
    <row r="393">
      <c r="H393" s="34"/>
    </row>
    <row r="394">
      <c r="H394" s="34"/>
    </row>
    <row r="395">
      <c r="H395" s="34"/>
    </row>
    <row r="396">
      <c r="H396" s="34"/>
    </row>
    <row r="397">
      <c r="H397" s="34"/>
    </row>
    <row r="398">
      <c r="H398" s="34"/>
    </row>
    <row r="399">
      <c r="H399" s="34"/>
    </row>
    <row r="400">
      <c r="H400" s="34"/>
    </row>
    <row r="401">
      <c r="H401" s="34"/>
    </row>
    <row r="402">
      <c r="H402" s="34"/>
    </row>
    <row r="403">
      <c r="H403" s="34"/>
    </row>
    <row r="404">
      <c r="H404" s="34"/>
    </row>
    <row r="405">
      <c r="H405" s="34"/>
    </row>
    <row r="406">
      <c r="H406" s="34"/>
    </row>
    <row r="407">
      <c r="H407" s="34"/>
    </row>
    <row r="408">
      <c r="H408" s="34"/>
    </row>
    <row r="409">
      <c r="H409" s="34"/>
    </row>
    <row r="410">
      <c r="H410" s="34"/>
    </row>
    <row r="411">
      <c r="H411" s="34"/>
    </row>
    <row r="412">
      <c r="H412" s="34"/>
    </row>
    <row r="413">
      <c r="H413" s="34"/>
    </row>
    <row r="414">
      <c r="H414" s="34"/>
    </row>
    <row r="415">
      <c r="H415" s="34"/>
    </row>
    <row r="416">
      <c r="H416" s="34"/>
    </row>
    <row r="417">
      <c r="H417" s="34"/>
    </row>
    <row r="418">
      <c r="H418" s="34"/>
    </row>
    <row r="419">
      <c r="H419" s="34"/>
    </row>
    <row r="420">
      <c r="H420" s="34"/>
    </row>
    <row r="421">
      <c r="H421" s="34"/>
    </row>
    <row r="422">
      <c r="H422" s="34"/>
    </row>
    <row r="423">
      <c r="H423" s="34"/>
    </row>
    <row r="424">
      <c r="H424" s="34"/>
    </row>
    <row r="425">
      <c r="H425" s="34"/>
    </row>
    <row r="426">
      <c r="H426" s="34"/>
    </row>
    <row r="427">
      <c r="H427" s="34"/>
    </row>
    <row r="428">
      <c r="H428" s="34"/>
    </row>
    <row r="429">
      <c r="H429" s="34"/>
    </row>
    <row r="430">
      <c r="H430" s="34"/>
    </row>
    <row r="431">
      <c r="H431" s="34"/>
    </row>
    <row r="432">
      <c r="H432" s="34"/>
    </row>
    <row r="433">
      <c r="H433" s="34"/>
    </row>
    <row r="434">
      <c r="H434" s="34"/>
    </row>
    <row r="435">
      <c r="H435" s="34"/>
    </row>
    <row r="436">
      <c r="H436" s="34"/>
    </row>
    <row r="437">
      <c r="H437" s="34"/>
    </row>
    <row r="438">
      <c r="H438" s="34"/>
    </row>
    <row r="439">
      <c r="H439" s="34"/>
    </row>
    <row r="440">
      <c r="H440" s="34"/>
    </row>
    <row r="441">
      <c r="H441" s="34"/>
    </row>
    <row r="442">
      <c r="H442" s="34"/>
    </row>
    <row r="443">
      <c r="H443" s="34"/>
    </row>
    <row r="444">
      <c r="H444" s="34"/>
    </row>
    <row r="445">
      <c r="H445" s="34"/>
    </row>
    <row r="446">
      <c r="H446" s="34"/>
    </row>
    <row r="447">
      <c r="H447" s="34"/>
    </row>
    <row r="448">
      <c r="H448" s="34"/>
    </row>
    <row r="449">
      <c r="H449" s="34"/>
    </row>
    <row r="450">
      <c r="H450" s="34"/>
    </row>
    <row r="451">
      <c r="H451" s="34"/>
    </row>
    <row r="452">
      <c r="H452" s="34"/>
    </row>
    <row r="453">
      <c r="H453" s="34"/>
    </row>
    <row r="454">
      <c r="H454" s="34"/>
    </row>
    <row r="455">
      <c r="H455" s="34"/>
    </row>
    <row r="456">
      <c r="H456" s="34"/>
    </row>
    <row r="457">
      <c r="H457" s="34"/>
    </row>
    <row r="458">
      <c r="H458" s="34"/>
    </row>
    <row r="459">
      <c r="H459" s="34"/>
    </row>
    <row r="460">
      <c r="H460" s="34"/>
    </row>
    <row r="461">
      <c r="H461" s="34"/>
    </row>
    <row r="462">
      <c r="H462" s="34"/>
    </row>
    <row r="463">
      <c r="H463" s="34"/>
    </row>
    <row r="464">
      <c r="H464" s="34"/>
    </row>
    <row r="465">
      <c r="H465" s="34"/>
    </row>
    <row r="466">
      <c r="H466" s="34"/>
    </row>
    <row r="467">
      <c r="H467" s="34"/>
    </row>
    <row r="468">
      <c r="H468" s="34"/>
    </row>
    <row r="469">
      <c r="H469" s="34"/>
    </row>
    <row r="470">
      <c r="H470" s="34"/>
    </row>
    <row r="471">
      <c r="H471" s="34"/>
    </row>
    <row r="472">
      <c r="H472" s="34"/>
    </row>
    <row r="473">
      <c r="H473" s="34"/>
    </row>
    <row r="474">
      <c r="H474" s="34"/>
    </row>
    <row r="475">
      <c r="H475" s="34"/>
    </row>
    <row r="476">
      <c r="H476" s="34"/>
    </row>
    <row r="477">
      <c r="H477" s="34"/>
    </row>
    <row r="478">
      <c r="H478" s="34"/>
    </row>
    <row r="479">
      <c r="H479" s="34"/>
    </row>
    <row r="480">
      <c r="H480" s="34"/>
    </row>
    <row r="481">
      <c r="H481" s="34"/>
    </row>
    <row r="482">
      <c r="H482" s="34"/>
    </row>
    <row r="483">
      <c r="H483" s="34"/>
    </row>
    <row r="484">
      <c r="H484" s="34"/>
    </row>
    <row r="485">
      <c r="H485" s="34"/>
    </row>
    <row r="486">
      <c r="H486" s="34"/>
    </row>
    <row r="487">
      <c r="H487" s="34"/>
    </row>
    <row r="488">
      <c r="H488" s="34"/>
    </row>
    <row r="489">
      <c r="H489" s="34"/>
    </row>
    <row r="490">
      <c r="H490" s="34"/>
    </row>
    <row r="491">
      <c r="H491" s="34"/>
    </row>
    <row r="492">
      <c r="H492" s="34"/>
    </row>
    <row r="493">
      <c r="H493" s="34"/>
    </row>
    <row r="494">
      <c r="H494" s="34"/>
    </row>
    <row r="495">
      <c r="H495" s="34"/>
    </row>
    <row r="496">
      <c r="H496" s="34"/>
    </row>
    <row r="497">
      <c r="H497" s="34"/>
    </row>
    <row r="498">
      <c r="H498" s="34"/>
    </row>
    <row r="499">
      <c r="H499" s="34"/>
    </row>
    <row r="500">
      <c r="H500" s="34"/>
    </row>
    <row r="501">
      <c r="H501" s="34"/>
    </row>
    <row r="502">
      <c r="H502" s="34"/>
    </row>
    <row r="503">
      <c r="H503" s="34"/>
    </row>
    <row r="504">
      <c r="H504" s="34"/>
    </row>
    <row r="505">
      <c r="H505" s="34"/>
    </row>
    <row r="506">
      <c r="H506" s="34"/>
    </row>
    <row r="507">
      <c r="H507" s="34"/>
    </row>
    <row r="508">
      <c r="H508" s="34"/>
    </row>
    <row r="509">
      <c r="H509" s="34"/>
    </row>
    <row r="510">
      <c r="H510" s="34"/>
    </row>
    <row r="511">
      <c r="H511" s="34"/>
    </row>
    <row r="512">
      <c r="H512" s="34"/>
    </row>
    <row r="513">
      <c r="H513" s="34"/>
    </row>
    <row r="514">
      <c r="H514" s="34"/>
    </row>
    <row r="515">
      <c r="H515" s="34"/>
    </row>
    <row r="516">
      <c r="H516" s="34"/>
    </row>
    <row r="517">
      <c r="H517" s="34"/>
    </row>
    <row r="518">
      <c r="H518" s="34"/>
    </row>
    <row r="519">
      <c r="H519" s="34"/>
    </row>
    <row r="520">
      <c r="H520" s="34"/>
    </row>
    <row r="521">
      <c r="H521" s="34"/>
    </row>
    <row r="522">
      <c r="H522" s="34"/>
    </row>
    <row r="523">
      <c r="H523" s="34"/>
    </row>
    <row r="524">
      <c r="H524" s="34"/>
    </row>
    <row r="525">
      <c r="H525" s="34"/>
    </row>
    <row r="526">
      <c r="H526" s="34"/>
    </row>
    <row r="527">
      <c r="H527" s="34"/>
    </row>
    <row r="528">
      <c r="H528" s="34"/>
    </row>
    <row r="529">
      <c r="H529" s="34"/>
    </row>
    <row r="530">
      <c r="H530" s="34"/>
    </row>
    <row r="531">
      <c r="H531" s="34"/>
    </row>
    <row r="532">
      <c r="H532" s="34"/>
    </row>
    <row r="533">
      <c r="H533" s="34"/>
    </row>
    <row r="534">
      <c r="H534" s="34"/>
    </row>
    <row r="535">
      <c r="H535" s="34"/>
    </row>
    <row r="536">
      <c r="H536" s="34"/>
    </row>
    <row r="537">
      <c r="H537" s="34"/>
    </row>
    <row r="538">
      <c r="H538" s="34"/>
    </row>
    <row r="539">
      <c r="H539" s="34"/>
    </row>
    <row r="540">
      <c r="H540" s="34"/>
    </row>
    <row r="541">
      <c r="H541" s="34"/>
    </row>
    <row r="542">
      <c r="H542" s="34"/>
    </row>
    <row r="543">
      <c r="H543" s="34"/>
    </row>
    <row r="544">
      <c r="H544" s="34"/>
    </row>
    <row r="545">
      <c r="H545" s="34"/>
    </row>
    <row r="546">
      <c r="H546" s="34"/>
    </row>
    <row r="547">
      <c r="H547" s="34"/>
    </row>
    <row r="548">
      <c r="H548" s="34"/>
    </row>
    <row r="549">
      <c r="H549" s="34"/>
    </row>
    <row r="550">
      <c r="H550" s="34"/>
    </row>
    <row r="551">
      <c r="H551" s="34"/>
    </row>
    <row r="552">
      <c r="H552" s="34"/>
    </row>
    <row r="553">
      <c r="H553" s="34"/>
    </row>
    <row r="554">
      <c r="H554" s="34"/>
    </row>
    <row r="555">
      <c r="H555" s="34"/>
    </row>
    <row r="556">
      <c r="H556" s="34"/>
    </row>
    <row r="557">
      <c r="H557" s="34"/>
    </row>
    <row r="558">
      <c r="H558" s="34"/>
    </row>
    <row r="559">
      <c r="H559" s="34"/>
    </row>
    <row r="560">
      <c r="H560" s="34"/>
    </row>
    <row r="561">
      <c r="H561" s="34"/>
    </row>
    <row r="562">
      <c r="H562" s="34"/>
    </row>
    <row r="563">
      <c r="H563" s="34"/>
    </row>
    <row r="564">
      <c r="H564" s="34"/>
    </row>
    <row r="565">
      <c r="H565" s="34"/>
    </row>
    <row r="566">
      <c r="H566" s="34"/>
    </row>
    <row r="567">
      <c r="H567" s="34"/>
    </row>
    <row r="568">
      <c r="H568" s="34"/>
    </row>
    <row r="569">
      <c r="H569" s="34"/>
    </row>
    <row r="570">
      <c r="H570" s="34"/>
    </row>
    <row r="571">
      <c r="H571" s="34"/>
    </row>
    <row r="572">
      <c r="H572" s="34"/>
    </row>
    <row r="573">
      <c r="H573" s="34"/>
    </row>
    <row r="574">
      <c r="H574" s="34"/>
    </row>
    <row r="575">
      <c r="H575" s="34"/>
    </row>
    <row r="576">
      <c r="H576" s="34"/>
    </row>
    <row r="577">
      <c r="H577" s="34"/>
    </row>
    <row r="578">
      <c r="H578" s="34"/>
    </row>
    <row r="579">
      <c r="H579" s="34"/>
    </row>
    <row r="580">
      <c r="H580" s="34"/>
    </row>
    <row r="581">
      <c r="H581" s="34"/>
    </row>
    <row r="582">
      <c r="H582" s="34"/>
    </row>
    <row r="583">
      <c r="H583" s="34"/>
    </row>
    <row r="584">
      <c r="H584" s="34"/>
    </row>
    <row r="585">
      <c r="H585" s="34"/>
    </row>
    <row r="586">
      <c r="H586" s="34"/>
    </row>
    <row r="587">
      <c r="H587" s="34"/>
    </row>
    <row r="588">
      <c r="H588" s="34"/>
    </row>
    <row r="589">
      <c r="H589" s="34"/>
    </row>
    <row r="590">
      <c r="H590" s="34"/>
    </row>
    <row r="591">
      <c r="H591" s="34"/>
    </row>
    <row r="592">
      <c r="H592" s="34"/>
    </row>
    <row r="593">
      <c r="H593" s="34"/>
    </row>
    <row r="594">
      <c r="H594" s="34"/>
    </row>
    <row r="595">
      <c r="H595" s="34"/>
    </row>
    <row r="596">
      <c r="H596" s="34"/>
    </row>
    <row r="597">
      <c r="H597" s="34"/>
    </row>
    <row r="598">
      <c r="H598" s="34"/>
    </row>
    <row r="599">
      <c r="H599" s="34"/>
    </row>
    <row r="600">
      <c r="H600" s="34"/>
    </row>
    <row r="601">
      <c r="H601" s="34"/>
    </row>
    <row r="602">
      <c r="H602" s="34"/>
    </row>
    <row r="603">
      <c r="H603" s="34"/>
    </row>
    <row r="604">
      <c r="H604" s="34"/>
    </row>
    <row r="605">
      <c r="H605" s="34"/>
    </row>
    <row r="606">
      <c r="H606" s="34"/>
    </row>
    <row r="607">
      <c r="H607" s="34"/>
    </row>
    <row r="608">
      <c r="H608" s="34"/>
    </row>
    <row r="609">
      <c r="H609" s="34"/>
    </row>
    <row r="610">
      <c r="H610" s="34"/>
    </row>
    <row r="611">
      <c r="H611" s="34"/>
    </row>
    <row r="612">
      <c r="H612" s="34"/>
    </row>
    <row r="613">
      <c r="H613" s="34"/>
    </row>
    <row r="614">
      <c r="H614" s="34"/>
    </row>
    <row r="615">
      <c r="H615" s="34"/>
    </row>
    <row r="616">
      <c r="H616" s="34"/>
    </row>
    <row r="617">
      <c r="H617" s="34"/>
    </row>
    <row r="618">
      <c r="H618" s="34"/>
    </row>
    <row r="619">
      <c r="H619" s="34"/>
    </row>
    <row r="620">
      <c r="H620" s="34"/>
    </row>
    <row r="621">
      <c r="H621" s="34"/>
    </row>
    <row r="622">
      <c r="H622" s="34"/>
    </row>
    <row r="623">
      <c r="H623" s="34"/>
    </row>
    <row r="624">
      <c r="H624" s="34"/>
    </row>
    <row r="625">
      <c r="H625" s="34"/>
    </row>
    <row r="626">
      <c r="H626" s="34"/>
    </row>
    <row r="627">
      <c r="H627" s="34"/>
    </row>
    <row r="628">
      <c r="H628" s="34"/>
    </row>
    <row r="629">
      <c r="H629" s="34"/>
    </row>
    <row r="630">
      <c r="H630" s="34"/>
    </row>
    <row r="631">
      <c r="H631" s="34"/>
    </row>
    <row r="632">
      <c r="H632" s="34"/>
    </row>
    <row r="633">
      <c r="H633" s="34"/>
    </row>
    <row r="634">
      <c r="H634" s="34"/>
    </row>
    <row r="635">
      <c r="H635" s="34"/>
    </row>
    <row r="636">
      <c r="H636" s="34"/>
    </row>
    <row r="637">
      <c r="H637" s="34"/>
    </row>
    <row r="638">
      <c r="H638" s="34"/>
    </row>
    <row r="639">
      <c r="H639" s="34"/>
    </row>
    <row r="640">
      <c r="H640" s="34"/>
    </row>
    <row r="641">
      <c r="H641" s="34"/>
    </row>
    <row r="642">
      <c r="H642" s="34"/>
    </row>
    <row r="643">
      <c r="H643" s="34"/>
    </row>
    <row r="644">
      <c r="H644" s="34"/>
    </row>
    <row r="645">
      <c r="H645" s="34"/>
    </row>
    <row r="646">
      <c r="H646" s="34"/>
    </row>
    <row r="647">
      <c r="H647" s="34"/>
    </row>
    <row r="648">
      <c r="H648" s="34"/>
    </row>
    <row r="649">
      <c r="H649" s="34"/>
    </row>
    <row r="650">
      <c r="H650" s="34"/>
    </row>
    <row r="651">
      <c r="H651" s="34"/>
    </row>
    <row r="652">
      <c r="H652" s="34"/>
    </row>
    <row r="653">
      <c r="H653" s="34"/>
    </row>
    <row r="654">
      <c r="H654" s="34"/>
    </row>
    <row r="655">
      <c r="H655" s="34"/>
    </row>
    <row r="656">
      <c r="H656" s="34"/>
    </row>
    <row r="657">
      <c r="H657" s="34"/>
    </row>
    <row r="658">
      <c r="H658" s="34"/>
    </row>
    <row r="659">
      <c r="H659" s="34"/>
    </row>
    <row r="660">
      <c r="H660" s="34"/>
    </row>
    <row r="661">
      <c r="H661" s="34"/>
    </row>
    <row r="662">
      <c r="H662" s="34"/>
    </row>
    <row r="663">
      <c r="H663" s="34"/>
    </row>
    <row r="664">
      <c r="H664" s="34"/>
    </row>
    <row r="665">
      <c r="H665" s="34"/>
    </row>
    <row r="666">
      <c r="H666" s="34"/>
    </row>
    <row r="667">
      <c r="H667" s="34"/>
    </row>
    <row r="668">
      <c r="H668" s="34"/>
    </row>
    <row r="669">
      <c r="H669" s="34"/>
    </row>
    <row r="670">
      <c r="H670" s="34"/>
    </row>
    <row r="671">
      <c r="H671" s="34"/>
    </row>
    <row r="672">
      <c r="H672" s="34"/>
    </row>
    <row r="673">
      <c r="H673" s="34"/>
    </row>
    <row r="674">
      <c r="H674" s="34"/>
    </row>
    <row r="675">
      <c r="H675" s="34"/>
    </row>
    <row r="676">
      <c r="H676" s="34"/>
    </row>
    <row r="677">
      <c r="H677" s="34"/>
    </row>
    <row r="678">
      <c r="H678" s="34"/>
    </row>
    <row r="679">
      <c r="H679" s="34"/>
    </row>
    <row r="680">
      <c r="H680" s="34"/>
    </row>
    <row r="681">
      <c r="H681" s="34"/>
    </row>
    <row r="682">
      <c r="H682" s="34"/>
    </row>
    <row r="683">
      <c r="H683" s="34"/>
    </row>
    <row r="684">
      <c r="H684" s="34"/>
    </row>
    <row r="685">
      <c r="H685" s="34"/>
    </row>
    <row r="686">
      <c r="H686" s="34"/>
    </row>
    <row r="687">
      <c r="H687" s="34"/>
    </row>
    <row r="688">
      <c r="H688" s="34"/>
    </row>
    <row r="689">
      <c r="H689" s="34"/>
    </row>
    <row r="690">
      <c r="H690" s="34"/>
    </row>
    <row r="691">
      <c r="H691" s="34"/>
    </row>
    <row r="692">
      <c r="H692" s="34"/>
    </row>
    <row r="693">
      <c r="H693" s="34"/>
    </row>
    <row r="694">
      <c r="H694" s="34"/>
    </row>
    <row r="695">
      <c r="H695" s="34"/>
    </row>
    <row r="696">
      <c r="H696" s="34"/>
    </row>
    <row r="697">
      <c r="H697" s="34"/>
    </row>
    <row r="698">
      <c r="H698" s="34"/>
    </row>
    <row r="699">
      <c r="H699" s="34"/>
    </row>
    <row r="700">
      <c r="H700" s="34"/>
    </row>
    <row r="701">
      <c r="H701" s="34"/>
    </row>
    <row r="702">
      <c r="H702" s="34"/>
    </row>
    <row r="703">
      <c r="H703" s="34"/>
    </row>
    <row r="704">
      <c r="H704" s="34"/>
    </row>
    <row r="705">
      <c r="H705" s="34"/>
    </row>
    <row r="706">
      <c r="H706" s="34"/>
    </row>
    <row r="707">
      <c r="H707" s="34"/>
    </row>
    <row r="708">
      <c r="H708" s="34"/>
    </row>
    <row r="709">
      <c r="H709" s="34"/>
    </row>
    <row r="710">
      <c r="H710" s="34"/>
    </row>
    <row r="711">
      <c r="H711" s="34"/>
    </row>
    <row r="712">
      <c r="H712" s="34"/>
    </row>
    <row r="713">
      <c r="H713" s="34"/>
    </row>
    <row r="714">
      <c r="H714" s="34"/>
    </row>
    <row r="715">
      <c r="H715" s="34"/>
    </row>
    <row r="716">
      <c r="H716" s="34"/>
    </row>
    <row r="717">
      <c r="H717" s="34"/>
    </row>
    <row r="718">
      <c r="H718" s="34"/>
    </row>
    <row r="719">
      <c r="H719" s="34"/>
    </row>
    <row r="720">
      <c r="H720" s="34"/>
    </row>
    <row r="721">
      <c r="H721" s="34"/>
    </row>
    <row r="722">
      <c r="H722" s="34"/>
    </row>
    <row r="723">
      <c r="H723" s="34"/>
    </row>
    <row r="724">
      <c r="H724" s="34"/>
    </row>
    <row r="725">
      <c r="H725" s="34"/>
    </row>
    <row r="726">
      <c r="H726" s="34"/>
    </row>
    <row r="727">
      <c r="H727" s="34"/>
    </row>
    <row r="728">
      <c r="H728" s="34"/>
    </row>
    <row r="729">
      <c r="H729" s="34"/>
    </row>
    <row r="730">
      <c r="H730" s="34"/>
    </row>
    <row r="731">
      <c r="H731" s="34"/>
    </row>
    <row r="732">
      <c r="H732" s="34"/>
    </row>
    <row r="733">
      <c r="H733" s="34"/>
    </row>
    <row r="734">
      <c r="H734" s="34"/>
    </row>
    <row r="735">
      <c r="H735" s="34"/>
    </row>
    <row r="736">
      <c r="H736" s="34"/>
    </row>
    <row r="737">
      <c r="H737" s="34"/>
    </row>
    <row r="738">
      <c r="H738" s="34"/>
    </row>
    <row r="739">
      <c r="H739" s="34"/>
    </row>
    <row r="740">
      <c r="H740" s="34"/>
    </row>
    <row r="741">
      <c r="H741" s="34"/>
    </row>
    <row r="742">
      <c r="H742" s="34"/>
    </row>
    <row r="743">
      <c r="H743" s="34"/>
    </row>
    <row r="744">
      <c r="H744" s="34"/>
    </row>
    <row r="745">
      <c r="H745" s="34"/>
    </row>
    <row r="746">
      <c r="H746" s="34"/>
    </row>
    <row r="747">
      <c r="H747" s="34"/>
    </row>
    <row r="748">
      <c r="H748" s="34"/>
    </row>
    <row r="749">
      <c r="H749" s="34"/>
    </row>
    <row r="750">
      <c r="H750" s="34"/>
    </row>
    <row r="751">
      <c r="H751" s="34"/>
    </row>
    <row r="752">
      <c r="H752" s="34"/>
    </row>
    <row r="753">
      <c r="H753" s="34"/>
    </row>
    <row r="754">
      <c r="H754" s="34"/>
    </row>
    <row r="755">
      <c r="H755" s="34"/>
    </row>
    <row r="756">
      <c r="H756" s="34"/>
    </row>
    <row r="757">
      <c r="H757" s="34"/>
    </row>
    <row r="758">
      <c r="H758" s="34"/>
    </row>
    <row r="759">
      <c r="H759" s="34"/>
    </row>
    <row r="760">
      <c r="H760" s="34"/>
    </row>
    <row r="761">
      <c r="H761" s="34"/>
    </row>
    <row r="762">
      <c r="H762" s="34"/>
    </row>
    <row r="763">
      <c r="H763" s="34"/>
    </row>
    <row r="764">
      <c r="H764" s="34"/>
    </row>
    <row r="765">
      <c r="H765" s="34"/>
    </row>
    <row r="766">
      <c r="H766" s="34"/>
    </row>
    <row r="767">
      <c r="H767" s="34"/>
    </row>
    <row r="768">
      <c r="H768" s="34"/>
    </row>
    <row r="769">
      <c r="H769" s="34"/>
    </row>
    <row r="770">
      <c r="H770" s="34"/>
    </row>
    <row r="771">
      <c r="H771" s="34"/>
    </row>
    <row r="772">
      <c r="H772" s="34"/>
    </row>
    <row r="773">
      <c r="H773" s="34"/>
    </row>
    <row r="774">
      <c r="H774" s="34"/>
    </row>
    <row r="775">
      <c r="H775" s="34"/>
    </row>
    <row r="776">
      <c r="H776" s="34"/>
    </row>
    <row r="777">
      <c r="H777" s="34"/>
    </row>
    <row r="778">
      <c r="H778" s="34"/>
    </row>
    <row r="779">
      <c r="H779" s="34"/>
    </row>
    <row r="780">
      <c r="H780" s="34"/>
    </row>
    <row r="781">
      <c r="H781" s="34"/>
    </row>
    <row r="782">
      <c r="H782" s="34"/>
    </row>
    <row r="783">
      <c r="H783" s="34"/>
    </row>
    <row r="784">
      <c r="H784" s="34"/>
    </row>
    <row r="785">
      <c r="H785" s="34"/>
    </row>
    <row r="786">
      <c r="H786" s="34"/>
    </row>
    <row r="787">
      <c r="H787" s="34"/>
    </row>
    <row r="788">
      <c r="H788" s="34"/>
    </row>
    <row r="789">
      <c r="H789" s="34"/>
    </row>
    <row r="790">
      <c r="H790" s="34"/>
    </row>
    <row r="791">
      <c r="H791" s="34"/>
    </row>
    <row r="792">
      <c r="H792" s="34"/>
    </row>
    <row r="793">
      <c r="H793" s="34"/>
    </row>
    <row r="794">
      <c r="H794" s="34"/>
    </row>
    <row r="795">
      <c r="H795" s="34"/>
    </row>
    <row r="796">
      <c r="H796" s="34"/>
    </row>
    <row r="797">
      <c r="H797" s="34"/>
    </row>
    <row r="798">
      <c r="H798" s="34"/>
    </row>
    <row r="799">
      <c r="H799" s="34"/>
    </row>
    <row r="800">
      <c r="H800" s="34"/>
    </row>
    <row r="801">
      <c r="H801" s="34"/>
    </row>
    <row r="802">
      <c r="H802" s="34"/>
    </row>
    <row r="803">
      <c r="H803" s="34"/>
    </row>
    <row r="804">
      <c r="H804" s="34"/>
    </row>
    <row r="805">
      <c r="H805" s="34"/>
    </row>
    <row r="806">
      <c r="H806" s="34"/>
    </row>
    <row r="807">
      <c r="H807" s="34"/>
    </row>
    <row r="808">
      <c r="H808" s="34"/>
    </row>
    <row r="809">
      <c r="H809" s="34"/>
    </row>
    <row r="810">
      <c r="H810" s="34"/>
    </row>
    <row r="811">
      <c r="H811" s="34"/>
    </row>
    <row r="812">
      <c r="H812" s="34"/>
    </row>
    <row r="813">
      <c r="H813" s="34"/>
    </row>
    <row r="814">
      <c r="H814" s="34"/>
    </row>
    <row r="815">
      <c r="H815" s="34"/>
    </row>
    <row r="816">
      <c r="H816" s="34"/>
    </row>
    <row r="817">
      <c r="H817" s="34"/>
    </row>
    <row r="818">
      <c r="H818" s="34"/>
    </row>
    <row r="819">
      <c r="H819" s="34"/>
    </row>
    <row r="820">
      <c r="H820" s="34"/>
    </row>
    <row r="821">
      <c r="H821" s="34"/>
    </row>
    <row r="822">
      <c r="H822" s="34"/>
    </row>
    <row r="823">
      <c r="H823" s="34"/>
    </row>
    <row r="824">
      <c r="H824" s="34"/>
    </row>
    <row r="825">
      <c r="H825" s="34"/>
    </row>
    <row r="826">
      <c r="H826" s="34"/>
    </row>
    <row r="827">
      <c r="H827" s="34"/>
    </row>
    <row r="828">
      <c r="H828" s="34"/>
    </row>
    <row r="829">
      <c r="H829" s="34"/>
    </row>
    <row r="830">
      <c r="H830" s="34"/>
    </row>
    <row r="831">
      <c r="H831" s="34"/>
    </row>
    <row r="832">
      <c r="H832" s="34"/>
    </row>
    <row r="833">
      <c r="H833" s="34"/>
    </row>
    <row r="834">
      <c r="H834" s="34"/>
    </row>
    <row r="835">
      <c r="H835" s="34"/>
    </row>
    <row r="836">
      <c r="H836" s="34"/>
    </row>
    <row r="837">
      <c r="H837" s="34"/>
    </row>
    <row r="838">
      <c r="H838" s="34"/>
    </row>
    <row r="839">
      <c r="H839" s="34"/>
    </row>
    <row r="840">
      <c r="H840" s="34"/>
    </row>
    <row r="841">
      <c r="H841" s="34"/>
    </row>
    <row r="842">
      <c r="H842" s="34"/>
    </row>
    <row r="843">
      <c r="H843" s="34"/>
    </row>
    <row r="844">
      <c r="H844" s="34"/>
    </row>
    <row r="845">
      <c r="H845" s="34"/>
    </row>
    <row r="846">
      <c r="H846" s="34"/>
    </row>
    <row r="847">
      <c r="H847" s="34"/>
    </row>
    <row r="848">
      <c r="H848" s="34"/>
    </row>
    <row r="849">
      <c r="H849" s="34"/>
    </row>
    <row r="850">
      <c r="H850" s="34"/>
    </row>
    <row r="851">
      <c r="H851" s="34"/>
    </row>
    <row r="852">
      <c r="H852" s="34"/>
    </row>
    <row r="853">
      <c r="H853" s="34"/>
    </row>
    <row r="854">
      <c r="H854" s="34"/>
    </row>
    <row r="855">
      <c r="H855" s="34"/>
    </row>
    <row r="856">
      <c r="H856" s="34"/>
    </row>
    <row r="857">
      <c r="H857" s="34"/>
    </row>
    <row r="858">
      <c r="H858" s="34"/>
    </row>
    <row r="859">
      <c r="H859" s="34"/>
    </row>
    <row r="860">
      <c r="H860" s="34"/>
    </row>
    <row r="861">
      <c r="H861" s="34"/>
    </row>
    <row r="862">
      <c r="H862" s="34"/>
    </row>
    <row r="863">
      <c r="H863" s="34"/>
    </row>
    <row r="864">
      <c r="H864" s="34"/>
    </row>
    <row r="865">
      <c r="H865" s="34"/>
    </row>
    <row r="866">
      <c r="H866" s="34"/>
    </row>
    <row r="867">
      <c r="H867" s="34"/>
    </row>
    <row r="868">
      <c r="H868" s="34"/>
    </row>
    <row r="869">
      <c r="H869" s="34"/>
    </row>
    <row r="870">
      <c r="H870" s="34"/>
    </row>
    <row r="871">
      <c r="H871" s="34"/>
    </row>
    <row r="872">
      <c r="H872" s="34"/>
    </row>
    <row r="873">
      <c r="H873" s="34"/>
    </row>
    <row r="874">
      <c r="H874" s="34"/>
    </row>
    <row r="875">
      <c r="H875" s="34"/>
    </row>
    <row r="876">
      <c r="H876" s="34"/>
    </row>
    <row r="877">
      <c r="H877" s="34"/>
    </row>
    <row r="878">
      <c r="H878" s="34"/>
    </row>
    <row r="879">
      <c r="H879" s="34"/>
    </row>
    <row r="880">
      <c r="H880" s="34"/>
    </row>
    <row r="881">
      <c r="H881" s="34"/>
    </row>
    <row r="882">
      <c r="H882" s="34"/>
    </row>
    <row r="883">
      <c r="H883" s="34"/>
    </row>
    <row r="884">
      <c r="H884" s="34"/>
    </row>
    <row r="885">
      <c r="H885" s="34"/>
    </row>
    <row r="886">
      <c r="H886" s="34"/>
    </row>
    <row r="887">
      <c r="H887" s="34"/>
    </row>
    <row r="888">
      <c r="H888" s="34"/>
    </row>
    <row r="889">
      <c r="H889" s="34"/>
    </row>
    <row r="890">
      <c r="H890" s="34"/>
    </row>
    <row r="891">
      <c r="H891" s="34"/>
    </row>
    <row r="892">
      <c r="H892" s="34"/>
    </row>
    <row r="893">
      <c r="H893" s="34"/>
    </row>
    <row r="894">
      <c r="H894" s="34"/>
    </row>
    <row r="895">
      <c r="H895" s="34"/>
    </row>
    <row r="896">
      <c r="H896" s="34"/>
    </row>
    <row r="897">
      <c r="H897" s="34"/>
    </row>
    <row r="898">
      <c r="H898" s="34"/>
    </row>
    <row r="899">
      <c r="H899" s="34"/>
    </row>
    <row r="900">
      <c r="H900" s="34"/>
    </row>
    <row r="901">
      <c r="H901" s="34"/>
    </row>
    <row r="902">
      <c r="H902" s="34"/>
    </row>
    <row r="903">
      <c r="H903" s="34"/>
    </row>
    <row r="904">
      <c r="H904" s="34"/>
    </row>
    <row r="905">
      <c r="H905" s="34"/>
    </row>
    <row r="906">
      <c r="H906" s="34"/>
    </row>
    <row r="907">
      <c r="H907" s="34"/>
    </row>
    <row r="908">
      <c r="H908" s="34"/>
    </row>
    <row r="909">
      <c r="H909" s="34"/>
    </row>
    <row r="910">
      <c r="H910" s="34"/>
    </row>
    <row r="911">
      <c r="H911" s="34"/>
    </row>
    <row r="912">
      <c r="H912" s="34"/>
    </row>
    <row r="913">
      <c r="H913" s="34"/>
    </row>
    <row r="914">
      <c r="H914" s="34"/>
    </row>
    <row r="915">
      <c r="H915" s="34"/>
    </row>
    <row r="916">
      <c r="H916" s="34"/>
    </row>
    <row r="917">
      <c r="H917" s="34"/>
    </row>
    <row r="918">
      <c r="H918" s="34"/>
    </row>
    <row r="919">
      <c r="H919" s="34"/>
    </row>
    <row r="920">
      <c r="H920" s="34"/>
    </row>
    <row r="921">
      <c r="H921" s="34"/>
    </row>
    <row r="922">
      <c r="H922" s="34"/>
    </row>
    <row r="923">
      <c r="H923" s="34"/>
    </row>
    <row r="924">
      <c r="H924" s="34"/>
    </row>
    <row r="925">
      <c r="H925" s="34"/>
    </row>
    <row r="926">
      <c r="H926" s="34"/>
    </row>
    <row r="927">
      <c r="H927" s="34"/>
    </row>
    <row r="928">
      <c r="H928" s="34"/>
    </row>
    <row r="929">
      <c r="H929" s="34"/>
    </row>
    <row r="930">
      <c r="H930" s="34"/>
    </row>
    <row r="931">
      <c r="H931" s="34"/>
    </row>
    <row r="932">
      <c r="H932" s="34"/>
    </row>
    <row r="933">
      <c r="H933" s="34"/>
    </row>
    <row r="934">
      <c r="H934" s="34"/>
    </row>
    <row r="935">
      <c r="H935" s="34"/>
    </row>
    <row r="936">
      <c r="H936" s="34"/>
    </row>
    <row r="937">
      <c r="H937" s="34"/>
    </row>
    <row r="938">
      <c r="H938" s="34"/>
    </row>
    <row r="939">
      <c r="H939" s="34"/>
    </row>
    <row r="940">
      <c r="H940" s="34"/>
    </row>
    <row r="941">
      <c r="H941" s="34"/>
    </row>
    <row r="942">
      <c r="H942" s="34"/>
    </row>
    <row r="943">
      <c r="H943" s="34"/>
    </row>
    <row r="944">
      <c r="H944" s="34"/>
    </row>
    <row r="945">
      <c r="H945" s="34"/>
    </row>
    <row r="946">
      <c r="H946" s="34"/>
    </row>
    <row r="947">
      <c r="H947" s="34"/>
    </row>
    <row r="948">
      <c r="H948" s="34"/>
    </row>
    <row r="949">
      <c r="H949" s="34"/>
    </row>
    <row r="950">
      <c r="H950" s="34"/>
    </row>
    <row r="951">
      <c r="H951" s="34"/>
    </row>
    <row r="952">
      <c r="H952" s="34"/>
    </row>
    <row r="953">
      <c r="H953" s="34"/>
    </row>
    <row r="954">
      <c r="H954" s="34"/>
    </row>
    <row r="955">
      <c r="H955" s="34"/>
    </row>
    <row r="956">
      <c r="H956" s="34"/>
    </row>
    <row r="957">
      <c r="H957" s="34"/>
    </row>
    <row r="958">
      <c r="H958" s="34"/>
    </row>
    <row r="959">
      <c r="H959" s="34"/>
    </row>
    <row r="960">
      <c r="H960" s="34"/>
    </row>
    <row r="961">
      <c r="H961" s="34"/>
    </row>
    <row r="962">
      <c r="H962" s="34"/>
    </row>
    <row r="963">
      <c r="H963" s="34"/>
    </row>
    <row r="964">
      <c r="H964" s="34"/>
    </row>
    <row r="965">
      <c r="H965" s="34"/>
    </row>
    <row r="966">
      <c r="H966" s="34"/>
    </row>
    <row r="967">
      <c r="H967" s="34"/>
    </row>
    <row r="968">
      <c r="H968" s="34"/>
    </row>
    <row r="969">
      <c r="H969" s="34"/>
    </row>
    <row r="970">
      <c r="H970" s="34"/>
    </row>
    <row r="971">
      <c r="H971" s="34"/>
    </row>
    <row r="972">
      <c r="H972" s="34"/>
    </row>
    <row r="973">
      <c r="H973" s="34"/>
    </row>
    <row r="974">
      <c r="H974" s="34"/>
    </row>
    <row r="975">
      <c r="H975" s="34"/>
    </row>
    <row r="976">
      <c r="H976" s="34"/>
    </row>
    <row r="977">
      <c r="H977" s="34"/>
    </row>
    <row r="978">
      <c r="H978" s="34"/>
    </row>
    <row r="979">
      <c r="H979" s="34"/>
    </row>
    <row r="980">
      <c r="H980" s="34"/>
    </row>
    <row r="981">
      <c r="H981" s="34"/>
    </row>
    <row r="982">
      <c r="H982" s="34"/>
    </row>
    <row r="983">
      <c r="H983" s="34"/>
    </row>
    <row r="984">
      <c r="H984" s="34"/>
    </row>
    <row r="985">
      <c r="H985" s="34"/>
    </row>
    <row r="986">
      <c r="H986" s="34"/>
    </row>
    <row r="987">
      <c r="H987" s="34"/>
    </row>
    <row r="988">
      <c r="H988" s="34"/>
    </row>
    <row r="989">
      <c r="H989" s="34"/>
    </row>
    <row r="990">
      <c r="H990" s="34"/>
    </row>
    <row r="991">
      <c r="H991" s="34"/>
    </row>
    <row r="992">
      <c r="H992" s="34"/>
    </row>
    <row r="993">
      <c r="H993" s="34"/>
    </row>
    <row r="994">
      <c r="H994" s="34"/>
    </row>
    <row r="995">
      <c r="H995" s="34"/>
    </row>
    <row r="996">
      <c r="H996" s="34"/>
    </row>
    <row r="997">
      <c r="H997" s="34"/>
    </row>
    <row r="998">
      <c r="H998" s="34"/>
    </row>
    <row r="999">
      <c r="H999" s="34"/>
    </row>
    <row r="1000">
      <c r="H1000" s="34"/>
    </row>
  </sheetData>
  <mergeCells count="5">
    <mergeCell ref="A3:A22"/>
    <mergeCell ref="A23:A42"/>
    <mergeCell ref="A63:A82"/>
    <mergeCell ref="A43:A62"/>
    <mergeCell ref="A83:A10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4.43" defaultRowHeight="15.75"/>
  <sheetData>
    <row r="1">
      <c r="A1" s="5"/>
      <c r="B1" s="6" t="s">
        <v>91</v>
      </c>
      <c r="C1" s="15" t="s">
        <v>92</v>
      </c>
      <c r="D1" s="15"/>
      <c r="E1" s="15"/>
      <c r="F1" s="15"/>
      <c r="G1" s="15"/>
      <c r="H1" s="15"/>
      <c r="I1" s="46"/>
      <c r="J1" s="46"/>
      <c r="K1" s="46"/>
    </row>
    <row r="2" ht="27.0" customHeight="1">
      <c r="A2" s="74" t="s">
        <v>85</v>
      </c>
      <c r="B2" s="75" t="s">
        <v>93</v>
      </c>
      <c r="C2" s="75" t="s">
        <v>94</v>
      </c>
      <c r="D2" s="75" t="s">
        <v>95</v>
      </c>
      <c r="E2" s="75" t="s">
        <v>96</v>
      </c>
      <c r="F2" s="75" t="s">
        <v>97</v>
      </c>
      <c r="G2" s="75" t="s">
        <v>98</v>
      </c>
      <c r="H2" s="75" t="s">
        <v>99</v>
      </c>
      <c r="I2" s="76" t="s">
        <v>53</v>
      </c>
      <c r="J2" s="76" t="s">
        <v>37</v>
      </c>
      <c r="K2" s="76" t="s">
        <v>38</v>
      </c>
      <c r="L2" s="1" t="s">
        <v>100</v>
      </c>
      <c r="M2" s="1" t="s">
        <v>101</v>
      </c>
    </row>
    <row r="3">
      <c r="A3" s="45">
        <v>1.0</v>
      </c>
      <c r="B3" s="77">
        <v>18.0</v>
      </c>
      <c r="C3" s="28">
        <v>0.921525001525878</v>
      </c>
      <c r="D3" s="28">
        <v>27.4460261397891</v>
      </c>
      <c r="E3" s="28">
        <v>1.08054177777777</v>
      </c>
      <c r="F3" s="28">
        <v>27.4490829444444</v>
      </c>
      <c r="G3" s="28">
        <v>1.08054177777777</v>
      </c>
      <c r="H3" s="28">
        <v>28.5296247222222</v>
      </c>
      <c r="I3" s="28">
        <v>90.5514929294586</v>
      </c>
      <c r="J3" s="29">
        <v>5.4E7</v>
      </c>
      <c r="K3" s="29">
        <v>596300.0</v>
      </c>
      <c r="L3" s="34">
        <f t="shared" ref="L3:L102" si="1">J3/(F3*3)</f>
        <v>655759.6127</v>
      </c>
      <c r="M3" s="33">
        <f t="shared" ref="M3:M102" si="2">K3/L3*100</f>
        <v>90.932712</v>
      </c>
      <c r="O3" s="1" t="s">
        <v>41</v>
      </c>
      <c r="P3" s="1" t="s">
        <v>102</v>
      </c>
    </row>
    <row r="4">
      <c r="A4" s="52"/>
      <c r="B4" s="77">
        <v>18.0</v>
      </c>
      <c r="C4" s="28">
        <v>0.895194053649902</v>
      </c>
      <c r="D4" s="28">
        <v>27.6355386575063</v>
      </c>
      <c r="E4" s="28">
        <v>0.856104333333333</v>
      </c>
      <c r="F4" s="28">
        <v>27.6190578333333</v>
      </c>
      <c r="G4" s="28">
        <v>0.856104333333333</v>
      </c>
      <c r="H4" s="28">
        <v>28.4751621666666</v>
      </c>
      <c r="I4" s="28">
        <v>91.2409031391143</v>
      </c>
      <c r="J4" s="29">
        <v>5.4E7</v>
      </c>
      <c r="K4" s="29">
        <v>591800.0</v>
      </c>
      <c r="L4" s="34">
        <f t="shared" si="1"/>
        <v>651723.8969</v>
      </c>
      <c r="M4" s="33">
        <f t="shared" si="2"/>
        <v>90.80532459</v>
      </c>
      <c r="O4" s="1" t="s">
        <v>42</v>
      </c>
      <c r="P4" s="1" t="s">
        <v>103</v>
      </c>
    </row>
    <row r="5">
      <c r="A5" s="52"/>
      <c r="B5" s="77">
        <v>18.0</v>
      </c>
      <c r="C5" s="28">
        <v>0.957946300506591</v>
      </c>
      <c r="D5" s="28">
        <v>27.8791216082043</v>
      </c>
      <c r="E5" s="28">
        <v>1.04590133333333</v>
      </c>
      <c r="F5" s="28">
        <v>27.8635636666666</v>
      </c>
      <c r="G5" s="28">
        <v>1.04590133333333</v>
      </c>
      <c r="H5" s="28">
        <v>28.9094649999999</v>
      </c>
      <c r="I5" s="28">
        <v>92.3371038436889</v>
      </c>
      <c r="J5" s="29">
        <v>5.4E7</v>
      </c>
      <c r="K5" s="29">
        <v>584800.0</v>
      </c>
      <c r="L5" s="34">
        <f t="shared" si="1"/>
        <v>646004.9481</v>
      </c>
      <c r="M5" s="33">
        <f t="shared" si="2"/>
        <v>90.5256224</v>
      </c>
      <c r="O5" s="1" t="s">
        <v>43</v>
      </c>
      <c r="P5" s="1" t="s">
        <v>102</v>
      </c>
    </row>
    <row r="6">
      <c r="A6" s="52"/>
      <c r="B6" s="77">
        <v>18.0</v>
      </c>
      <c r="C6" s="28">
        <v>0.800413846969604</v>
      </c>
      <c r="D6" s="28">
        <v>28.115025030242</v>
      </c>
      <c r="E6" s="28">
        <v>0.898103166666666</v>
      </c>
      <c r="F6" s="28">
        <v>28.1308600555555</v>
      </c>
      <c r="G6" s="28">
        <v>0.898103166666666</v>
      </c>
      <c r="H6" s="28">
        <v>29.0289632222222</v>
      </c>
      <c r="I6" s="28">
        <v>91.9716119766235</v>
      </c>
      <c r="J6" s="29">
        <v>5.4E7</v>
      </c>
      <c r="K6" s="29">
        <v>587100.0</v>
      </c>
      <c r="L6" s="34">
        <f t="shared" si="1"/>
        <v>639866.679</v>
      </c>
      <c r="M6" s="33">
        <f t="shared" si="2"/>
        <v>91.75348855</v>
      </c>
      <c r="O6" s="1" t="s">
        <v>44</v>
      </c>
    </row>
    <row r="7">
      <c r="A7" s="52"/>
      <c r="B7" s="77">
        <v>18.0</v>
      </c>
      <c r="C7" s="28">
        <v>1.00512933731079</v>
      </c>
      <c r="D7" s="28">
        <v>27.7803999847835</v>
      </c>
      <c r="E7" s="28">
        <v>1.4017135</v>
      </c>
      <c r="F7" s="28">
        <v>27.7607837222222</v>
      </c>
      <c r="G7" s="28">
        <v>1.4017135</v>
      </c>
      <c r="H7" s="28">
        <v>29.1624972222222</v>
      </c>
      <c r="I7" s="28">
        <v>93.6697678565979</v>
      </c>
      <c r="J7" s="29">
        <v>5.4E7</v>
      </c>
      <c r="K7" s="29">
        <v>576500.0</v>
      </c>
      <c r="L7" s="34">
        <f t="shared" si="1"/>
        <v>648396.68</v>
      </c>
      <c r="M7" s="33">
        <f t="shared" si="2"/>
        <v>88.9116212</v>
      </c>
    </row>
    <row r="8">
      <c r="A8" s="52"/>
      <c r="B8" s="77">
        <v>18.0</v>
      </c>
      <c r="C8" s="28">
        <v>0.854443073272705</v>
      </c>
      <c r="D8" s="28">
        <v>27.4575575722588</v>
      </c>
      <c r="E8" s="28">
        <v>1.13045444444444</v>
      </c>
      <c r="F8" s="28">
        <v>27.4600238333333</v>
      </c>
      <c r="G8" s="28">
        <v>1.13045444444444</v>
      </c>
      <c r="H8" s="28">
        <v>28.5904782777777</v>
      </c>
      <c r="I8" s="28">
        <v>92.3503530025482</v>
      </c>
      <c r="J8" s="29">
        <v>5.4E7</v>
      </c>
      <c r="K8" s="29">
        <v>584700.0</v>
      </c>
      <c r="L8" s="34">
        <f t="shared" si="1"/>
        <v>655498.3386</v>
      </c>
      <c r="M8" s="33">
        <f t="shared" si="2"/>
        <v>89.19931075</v>
      </c>
    </row>
    <row r="9">
      <c r="A9" s="52"/>
      <c r="B9" s="77">
        <v>18.0</v>
      </c>
      <c r="C9" s="28">
        <v>0.828795909881591</v>
      </c>
      <c r="D9" s="28">
        <v>27.6102200481626</v>
      </c>
      <c r="E9" s="28">
        <v>1.2402135</v>
      </c>
      <c r="F9" s="28">
        <v>27.6156466111111</v>
      </c>
      <c r="G9" s="28">
        <v>1.2402135</v>
      </c>
      <c r="H9" s="28">
        <v>28.8558601111111</v>
      </c>
      <c r="I9" s="28">
        <v>91.7807071208953</v>
      </c>
      <c r="J9" s="29">
        <v>5.4E7</v>
      </c>
      <c r="K9" s="29">
        <v>588400.0</v>
      </c>
      <c r="L9" s="34">
        <f t="shared" si="1"/>
        <v>651804.4011</v>
      </c>
      <c r="M9" s="33">
        <f t="shared" si="2"/>
        <v>90.27248037</v>
      </c>
    </row>
    <row r="10">
      <c r="A10" s="52"/>
      <c r="B10" s="77">
        <v>18.0</v>
      </c>
      <c r="C10" s="28">
        <v>0.801752090454101</v>
      </c>
      <c r="D10" s="28">
        <v>27.8672126399146</v>
      </c>
      <c r="E10" s="28">
        <v>1.38202194444444</v>
      </c>
      <c r="F10" s="28">
        <v>27.8303091666666</v>
      </c>
      <c r="G10" s="28">
        <v>1.38202194444444</v>
      </c>
      <c r="H10" s="28">
        <v>29.2123311111111</v>
      </c>
      <c r="I10" s="28">
        <v>93.1509590148925</v>
      </c>
      <c r="J10" s="29">
        <v>5.4E7</v>
      </c>
      <c r="K10" s="29">
        <v>579700.0</v>
      </c>
      <c r="L10" s="34">
        <f t="shared" si="1"/>
        <v>646776.8609</v>
      </c>
      <c r="M10" s="33">
        <f t="shared" si="2"/>
        <v>89.6290568</v>
      </c>
    </row>
    <row r="11">
      <c r="A11" s="52"/>
      <c r="B11" s="77">
        <v>18.0</v>
      </c>
      <c r="C11" s="28">
        <v>1.03664016723632</v>
      </c>
      <c r="D11" s="28">
        <v>27.7777089807722</v>
      </c>
      <c r="E11" s="28">
        <v>0.969840888888889</v>
      </c>
      <c r="F11" s="28">
        <v>27.7538251666666</v>
      </c>
      <c r="G11" s="28">
        <v>0.969840888888889</v>
      </c>
      <c r="H11" s="28">
        <v>28.7236660555555</v>
      </c>
      <c r="I11" s="28">
        <v>91.6259357929229</v>
      </c>
      <c r="J11" s="29">
        <v>5.4E7</v>
      </c>
      <c r="K11" s="29">
        <v>589400.0</v>
      </c>
      <c r="L11" s="34">
        <f t="shared" si="1"/>
        <v>648559.2487</v>
      </c>
      <c r="M11" s="33">
        <f t="shared" si="2"/>
        <v>90.87835863</v>
      </c>
    </row>
    <row r="12">
      <c r="A12" s="52"/>
      <c r="B12" s="77">
        <v>18.0</v>
      </c>
      <c r="C12" s="28">
        <v>0.880630016326904</v>
      </c>
      <c r="D12" s="28">
        <v>27.4424229198031</v>
      </c>
      <c r="E12" s="28">
        <v>0.887659888888888</v>
      </c>
      <c r="F12" s="28">
        <v>27.4430210555555</v>
      </c>
      <c r="G12" s="28">
        <v>0.887659888888888</v>
      </c>
      <c r="H12" s="28">
        <v>28.3306809444444</v>
      </c>
      <c r="I12" s="28">
        <v>90.1200602054596</v>
      </c>
      <c r="J12" s="29">
        <v>5.4E7</v>
      </c>
      <c r="K12" s="29">
        <v>599200.0</v>
      </c>
      <c r="L12" s="34">
        <f t="shared" si="1"/>
        <v>655904.4634</v>
      </c>
      <c r="M12" s="33">
        <f t="shared" si="2"/>
        <v>91.35476787</v>
      </c>
    </row>
    <row r="13">
      <c r="A13" s="14">
        <v>2.0</v>
      </c>
      <c r="B13" s="78">
        <v>36.0</v>
      </c>
      <c r="C13" s="16">
        <v>1.53662204742431</v>
      </c>
      <c r="D13" s="16">
        <v>30.1490705410639</v>
      </c>
      <c r="E13" s="16">
        <v>1.08743341666666</v>
      </c>
      <c r="F13" s="16">
        <v>31.0979081111111</v>
      </c>
      <c r="G13" s="16">
        <v>1.08743341666666</v>
      </c>
      <c r="H13" s="16">
        <v>32.1853415277777</v>
      </c>
      <c r="I13" s="16">
        <v>109.157421827316</v>
      </c>
      <c r="J13" s="42">
        <v>1.08E8</v>
      </c>
      <c r="K13" s="42">
        <v>989400.0</v>
      </c>
      <c r="L13" s="34">
        <f t="shared" si="1"/>
        <v>1157634.136</v>
      </c>
      <c r="M13" s="33">
        <f t="shared" si="2"/>
        <v>85.46741746</v>
      </c>
    </row>
    <row r="14">
      <c r="A14" s="52"/>
      <c r="B14" s="78">
        <v>36.0</v>
      </c>
      <c r="C14" s="16">
        <v>1.29652905464172</v>
      </c>
      <c r="D14" s="16">
        <v>29.7888271609942</v>
      </c>
      <c r="E14" s="16">
        <v>1.32381947222222</v>
      </c>
      <c r="F14" s="16">
        <v>29.8112854444444</v>
      </c>
      <c r="G14" s="16">
        <v>1.32381947222222</v>
      </c>
      <c r="H14" s="16">
        <v>31.1351049166666</v>
      </c>
      <c r="I14" s="16">
        <v>107.398437023162</v>
      </c>
      <c r="J14" s="42">
        <v>1.08E8</v>
      </c>
      <c r="K14" s="42">
        <v>1006000.0</v>
      </c>
      <c r="L14" s="34">
        <f t="shared" si="1"/>
        <v>1207596.367</v>
      </c>
      <c r="M14" s="33">
        <f t="shared" si="2"/>
        <v>83.30598099</v>
      </c>
    </row>
    <row r="15">
      <c r="A15" s="52"/>
      <c r="B15" s="78">
        <v>36.0</v>
      </c>
      <c r="C15" s="16">
        <v>1.53310012817382</v>
      </c>
      <c r="D15" s="16">
        <v>30.0075863136185</v>
      </c>
      <c r="E15" s="16">
        <v>1.39138327777777</v>
      </c>
      <c r="F15" s="16">
        <v>30.035897</v>
      </c>
      <c r="G15" s="16">
        <v>1.39138327777777</v>
      </c>
      <c r="H15" s="16">
        <v>31.4272802777777</v>
      </c>
      <c r="I15" s="16">
        <v>108.820216178894</v>
      </c>
      <c r="J15" s="42">
        <v>1.08E8</v>
      </c>
      <c r="K15" s="42">
        <v>992500.0</v>
      </c>
      <c r="L15" s="34">
        <f t="shared" si="1"/>
        <v>1198565.836</v>
      </c>
      <c r="M15" s="33">
        <f t="shared" si="2"/>
        <v>82.80729937</v>
      </c>
    </row>
    <row r="16">
      <c r="A16" s="52"/>
      <c r="B16" s="78">
        <v>36.0</v>
      </c>
      <c r="C16" s="16">
        <v>1.55445599555969</v>
      </c>
      <c r="D16" s="16">
        <v>30.1467343568801</v>
      </c>
      <c r="E16" s="16">
        <v>1.14590258333333</v>
      </c>
      <c r="F16" s="16">
        <v>30.1543031944444</v>
      </c>
      <c r="G16" s="16">
        <v>1.14590258333333</v>
      </c>
      <c r="H16" s="16">
        <v>31.3002057777777</v>
      </c>
      <c r="I16" s="16">
        <v>109.130925893783</v>
      </c>
      <c r="J16" s="42">
        <v>1.08E8</v>
      </c>
      <c r="K16" s="42">
        <v>989600.0</v>
      </c>
      <c r="L16" s="34">
        <f t="shared" si="1"/>
        <v>1193859.456</v>
      </c>
      <c r="M16" s="33">
        <f t="shared" si="2"/>
        <v>82.890829</v>
      </c>
    </row>
    <row r="17">
      <c r="A17" s="52"/>
      <c r="B17" s="78">
        <v>36.0</v>
      </c>
      <c r="C17" s="16">
        <v>1.5150830745697</v>
      </c>
      <c r="D17" s="16">
        <v>30.0782312552134</v>
      </c>
      <c r="E17" s="16">
        <v>0.985726527777777</v>
      </c>
      <c r="F17" s="16">
        <v>30.08880875</v>
      </c>
      <c r="G17" s="16">
        <v>0.985726527777777</v>
      </c>
      <c r="H17" s="16">
        <v>31.0745352777777</v>
      </c>
      <c r="I17" s="16">
        <v>105.307585954666</v>
      </c>
      <c r="J17" s="42">
        <v>1.08E8</v>
      </c>
      <c r="K17" s="42">
        <v>1026000.0</v>
      </c>
      <c r="L17" s="34">
        <f t="shared" si="1"/>
        <v>1196458.135</v>
      </c>
      <c r="M17" s="33">
        <f t="shared" si="2"/>
        <v>85.75310494</v>
      </c>
    </row>
    <row r="18">
      <c r="A18" s="52"/>
      <c r="B18" s="78">
        <v>36.0</v>
      </c>
      <c r="C18" s="16">
        <v>1.45848703384399</v>
      </c>
      <c r="D18" s="16">
        <v>30.099114384916</v>
      </c>
      <c r="E18" s="16">
        <v>1.10349736111111</v>
      </c>
      <c r="F18" s="16">
        <v>30.0918033611111</v>
      </c>
      <c r="G18" s="16">
        <v>1.10349736111111</v>
      </c>
      <c r="H18" s="16">
        <v>31.1953007222222</v>
      </c>
      <c r="I18" s="16">
        <v>108.764214992523</v>
      </c>
      <c r="J18" s="42">
        <v>1.08E8</v>
      </c>
      <c r="K18" s="42">
        <v>993000.0</v>
      </c>
      <c r="L18" s="34">
        <f t="shared" si="1"/>
        <v>1196339.068</v>
      </c>
      <c r="M18" s="33">
        <f t="shared" si="2"/>
        <v>83.00322427</v>
      </c>
    </row>
    <row r="19">
      <c r="A19" s="52"/>
      <c r="B19" s="78">
        <v>36.0</v>
      </c>
      <c r="C19" s="16">
        <v>1.53786611557006</v>
      </c>
      <c r="D19" s="16">
        <v>30.098770989312</v>
      </c>
      <c r="E19" s="16">
        <v>1.08303763888888</v>
      </c>
      <c r="F19" s="16">
        <v>30.0895276944444</v>
      </c>
      <c r="G19" s="16">
        <v>1.08303763888888</v>
      </c>
      <c r="H19" s="16">
        <v>31.1725653333333</v>
      </c>
      <c r="I19" s="16">
        <v>112.204180955886</v>
      </c>
      <c r="J19" s="42">
        <v>1.08E8</v>
      </c>
      <c r="K19" s="42">
        <v>962500.0</v>
      </c>
      <c r="L19" s="34">
        <f t="shared" si="1"/>
        <v>1196429.547</v>
      </c>
      <c r="M19" s="33">
        <f t="shared" si="2"/>
        <v>80.44769557</v>
      </c>
    </row>
    <row r="20">
      <c r="A20" s="52"/>
      <c r="B20" s="78">
        <v>36.0</v>
      </c>
      <c r="C20" s="16">
        <v>1.52251482009887</v>
      </c>
      <c r="D20" s="16">
        <v>30.4954705834388</v>
      </c>
      <c r="E20" s="16">
        <v>1.19223469444444</v>
      </c>
      <c r="F20" s="16">
        <v>30.4980415277777</v>
      </c>
      <c r="G20" s="16">
        <v>1.19223469444444</v>
      </c>
      <c r="H20" s="16">
        <v>31.6902762222222</v>
      </c>
      <c r="I20" s="16">
        <v>108.920971870422</v>
      </c>
      <c r="J20" s="42">
        <v>1.08E8</v>
      </c>
      <c r="K20" s="42">
        <v>991500.0</v>
      </c>
      <c r="L20" s="34">
        <f t="shared" si="1"/>
        <v>1180403.665</v>
      </c>
      <c r="M20" s="33">
        <f t="shared" si="2"/>
        <v>83.99668937</v>
      </c>
    </row>
    <row r="21">
      <c r="A21" s="52"/>
      <c r="B21" s="78">
        <v>36.0</v>
      </c>
      <c r="C21" s="16">
        <v>1.3194990158081</v>
      </c>
      <c r="D21" s="16">
        <v>30.154998977979</v>
      </c>
      <c r="E21" s="16">
        <v>1.17654</v>
      </c>
      <c r="F21" s="16">
        <v>30.1691981944444</v>
      </c>
      <c r="G21" s="16">
        <v>1.17654</v>
      </c>
      <c r="H21" s="16">
        <v>31.3457381944444</v>
      </c>
      <c r="I21" s="16">
        <v>107.938819169998</v>
      </c>
      <c r="J21" s="42">
        <v>1.08E8</v>
      </c>
      <c r="K21" s="42">
        <v>1001000.0</v>
      </c>
      <c r="L21" s="34">
        <f t="shared" si="1"/>
        <v>1193270.029</v>
      </c>
      <c r="M21" s="33">
        <f t="shared" si="2"/>
        <v>83.88713165</v>
      </c>
    </row>
    <row r="22">
      <c r="A22" s="52"/>
      <c r="B22" s="78">
        <v>36.0</v>
      </c>
      <c r="C22" s="16">
        <v>1.57257103919982</v>
      </c>
      <c r="D22" s="16">
        <v>30.0673835476239</v>
      </c>
      <c r="E22" s="16">
        <v>1.14429122222222</v>
      </c>
      <c r="F22" s="16">
        <v>30.0680882777777</v>
      </c>
      <c r="G22" s="16">
        <v>1.14429122222222</v>
      </c>
      <c r="H22" s="16">
        <v>31.2123794999999</v>
      </c>
      <c r="I22" s="16">
        <v>108.92752289772</v>
      </c>
      <c r="J22" s="42">
        <v>1.08E8</v>
      </c>
      <c r="K22" s="42">
        <v>991500.0</v>
      </c>
      <c r="L22" s="34">
        <f t="shared" si="1"/>
        <v>1197282.636</v>
      </c>
      <c r="M22" s="33">
        <f t="shared" si="2"/>
        <v>82.81252647</v>
      </c>
    </row>
    <row r="23">
      <c r="A23" s="17">
        <v>3.0</v>
      </c>
      <c r="B23" s="77">
        <v>54.0</v>
      </c>
      <c r="C23" s="28">
        <v>2.02647614479064</v>
      </c>
      <c r="D23" s="28">
        <v>28.6568053166071</v>
      </c>
      <c r="E23" s="28">
        <v>1.34509572222222</v>
      </c>
      <c r="F23" s="28">
        <v>29.4038950185185</v>
      </c>
      <c r="G23" s="28">
        <v>1.34509572222222</v>
      </c>
      <c r="H23" s="28">
        <v>30.7489907407407</v>
      </c>
      <c r="I23" s="28">
        <v>105.293184995651</v>
      </c>
      <c r="J23" s="29">
        <v>1.62E8</v>
      </c>
      <c r="K23" s="29">
        <v>1539000.0</v>
      </c>
      <c r="L23" s="34">
        <f t="shared" si="1"/>
        <v>1836491.389</v>
      </c>
      <c r="M23" s="33">
        <f t="shared" si="2"/>
        <v>83.8011008</v>
      </c>
    </row>
    <row r="24">
      <c r="A24" s="52"/>
      <c r="B24" s="77">
        <v>54.0</v>
      </c>
      <c r="C24" s="28">
        <v>1.96843409538269</v>
      </c>
      <c r="D24" s="28">
        <v>28.6531041419064</v>
      </c>
      <c r="E24" s="28">
        <v>0.982255944444444</v>
      </c>
      <c r="F24" s="28">
        <v>28.6598777962962</v>
      </c>
      <c r="G24" s="28">
        <v>0.982255944444444</v>
      </c>
      <c r="H24" s="28">
        <v>29.6421337407407</v>
      </c>
      <c r="I24" s="28">
        <v>104.546244144439</v>
      </c>
      <c r="J24" s="29">
        <v>1.62E8</v>
      </c>
      <c r="K24" s="29">
        <v>1550000.0</v>
      </c>
      <c r="L24" s="34">
        <f t="shared" si="1"/>
        <v>1884167.141</v>
      </c>
      <c r="M24" s="33">
        <f t="shared" si="2"/>
        <v>82.26446404</v>
      </c>
    </row>
    <row r="25">
      <c r="A25" s="52"/>
      <c r="B25" s="77">
        <v>54.0</v>
      </c>
      <c r="C25" s="28">
        <v>1.85692501068115</v>
      </c>
      <c r="D25" s="28">
        <v>28.6027779888223</v>
      </c>
      <c r="E25" s="28">
        <v>0.999871666666666</v>
      </c>
      <c r="F25" s="28">
        <v>28.599760074074</v>
      </c>
      <c r="G25" s="28">
        <v>0.999871666666666</v>
      </c>
      <c r="H25" s="28">
        <v>29.5996317407407</v>
      </c>
      <c r="I25" s="28">
        <v>108.663332939147</v>
      </c>
      <c r="J25" s="29">
        <v>1.62E8</v>
      </c>
      <c r="K25" s="29">
        <v>1491000.0</v>
      </c>
      <c r="L25" s="34">
        <f t="shared" si="1"/>
        <v>1888127.728</v>
      </c>
      <c r="M25" s="33">
        <f t="shared" si="2"/>
        <v>78.96711532</v>
      </c>
    </row>
    <row r="26">
      <c r="A26" s="52"/>
      <c r="B26" s="77">
        <v>54.0</v>
      </c>
      <c r="C26" s="28">
        <v>1.79620099067687</v>
      </c>
      <c r="D26" s="28">
        <v>28.6505519107536</v>
      </c>
      <c r="E26" s="28">
        <v>1.17576422222222</v>
      </c>
      <c r="F26" s="28">
        <v>28.6397194259259</v>
      </c>
      <c r="G26" s="28">
        <v>1.17576422222222</v>
      </c>
      <c r="H26" s="28">
        <v>29.8154836481481</v>
      </c>
      <c r="I26" s="28">
        <v>105.791561126708</v>
      </c>
      <c r="J26" s="29">
        <v>1.62E8</v>
      </c>
      <c r="K26" s="29">
        <v>1531000.0</v>
      </c>
      <c r="L26" s="34">
        <f t="shared" si="1"/>
        <v>1885493.332</v>
      </c>
      <c r="M26" s="33">
        <f t="shared" si="2"/>
        <v>81.19890822</v>
      </c>
    </row>
    <row r="27">
      <c r="A27" s="52"/>
      <c r="B27" s="77">
        <v>54.0</v>
      </c>
      <c r="C27" s="28">
        <v>1.90342712402343</v>
      </c>
      <c r="D27" s="28">
        <v>29.0537647317957</v>
      </c>
      <c r="E27" s="28">
        <v>1.31631127777777</v>
      </c>
      <c r="F27" s="28">
        <v>29.0555297222222</v>
      </c>
      <c r="G27" s="28">
        <v>1.31631127777777</v>
      </c>
      <c r="H27" s="28">
        <v>30.3718409999999</v>
      </c>
      <c r="I27" s="28">
        <v>110.545326948165</v>
      </c>
      <c r="J27" s="29">
        <v>1.62E8</v>
      </c>
      <c r="K27" s="29">
        <v>1465000.0</v>
      </c>
      <c r="L27" s="34">
        <f t="shared" si="1"/>
        <v>1858510.257</v>
      </c>
      <c r="M27" s="33">
        <f t="shared" si="2"/>
        <v>78.82657601</v>
      </c>
    </row>
    <row r="28">
      <c r="A28" s="52"/>
      <c r="B28" s="77">
        <v>54.0</v>
      </c>
      <c r="C28" s="28">
        <v>2.00534677505493</v>
      </c>
      <c r="D28" s="28">
        <v>28.6774386873951</v>
      </c>
      <c r="E28" s="28">
        <v>1.04555237037037</v>
      </c>
      <c r="F28" s="28">
        <v>28.6574522407407</v>
      </c>
      <c r="G28" s="28">
        <v>1.04555237037037</v>
      </c>
      <c r="H28" s="28">
        <v>29.7030046111111</v>
      </c>
      <c r="I28" s="28">
        <v>106.609081029891</v>
      </c>
      <c r="J28" s="29">
        <v>1.62E8</v>
      </c>
      <c r="K28" s="29">
        <v>1520000.0</v>
      </c>
      <c r="L28" s="34">
        <f t="shared" si="1"/>
        <v>1884326.616</v>
      </c>
      <c r="M28" s="33">
        <f t="shared" si="2"/>
        <v>80.66542112</v>
      </c>
    </row>
    <row r="29">
      <c r="A29" s="52"/>
      <c r="B29" s="77">
        <v>54.0</v>
      </c>
      <c r="C29" s="28">
        <v>2.07767391204834</v>
      </c>
      <c r="D29" s="28">
        <v>28.7796726182655</v>
      </c>
      <c r="E29" s="28">
        <v>0.945058222222222</v>
      </c>
      <c r="F29" s="28">
        <v>28.765165037037</v>
      </c>
      <c r="G29" s="28">
        <v>0.945058222222222</v>
      </c>
      <c r="H29" s="28">
        <v>29.7102232592592</v>
      </c>
      <c r="I29" s="28">
        <v>105.71316409111</v>
      </c>
      <c r="J29" s="29">
        <v>1.62E8</v>
      </c>
      <c r="K29" s="29">
        <v>1532000.0</v>
      </c>
      <c r="L29" s="34">
        <f t="shared" si="1"/>
        <v>1877270.648</v>
      </c>
      <c r="M29" s="33">
        <f t="shared" si="2"/>
        <v>81.60783859</v>
      </c>
    </row>
    <row r="30">
      <c r="A30" s="52"/>
      <c r="B30" s="77">
        <v>54.0</v>
      </c>
      <c r="C30" s="28">
        <v>1.75764608383178</v>
      </c>
      <c r="D30" s="28">
        <v>28.8645816467426</v>
      </c>
      <c r="E30" s="28">
        <v>1.04450651851851</v>
      </c>
      <c r="F30" s="28">
        <v>28.8495882407407</v>
      </c>
      <c r="G30" s="28">
        <v>1.04450651851851</v>
      </c>
      <c r="H30" s="28">
        <v>29.8940947592592</v>
      </c>
      <c r="I30" s="28">
        <v>107.716623067855</v>
      </c>
      <c r="J30" s="29">
        <v>1.62E8</v>
      </c>
      <c r="K30" s="29">
        <v>1504000.0</v>
      </c>
      <c r="L30" s="34">
        <f t="shared" si="1"/>
        <v>1871777.148</v>
      </c>
      <c r="M30" s="33">
        <f t="shared" si="2"/>
        <v>80.35144577</v>
      </c>
    </row>
    <row r="31">
      <c r="A31" s="52"/>
      <c r="B31" s="77">
        <v>54.0</v>
      </c>
      <c r="C31" s="28">
        <v>1.89110827445983</v>
      </c>
      <c r="D31" s="28">
        <v>28.8889077857688</v>
      </c>
      <c r="E31" s="28">
        <v>1.02397359259259</v>
      </c>
      <c r="F31" s="28">
        <v>28.8854269259259</v>
      </c>
      <c r="G31" s="28">
        <v>1.02397359259259</v>
      </c>
      <c r="H31" s="28">
        <v>29.9094005185185</v>
      </c>
      <c r="I31" s="28">
        <v>106.758979797363</v>
      </c>
      <c r="J31" s="29">
        <v>1.62E8</v>
      </c>
      <c r="K31" s="29">
        <v>1517000.0</v>
      </c>
      <c r="L31" s="34">
        <f t="shared" si="1"/>
        <v>1869454.799</v>
      </c>
      <c r="M31" s="33">
        <f t="shared" si="2"/>
        <v>81.14665305</v>
      </c>
    </row>
    <row r="32">
      <c r="A32" s="52"/>
      <c r="B32" s="77">
        <v>54.0</v>
      </c>
      <c r="C32" s="28">
        <v>1.96391892433166</v>
      </c>
      <c r="D32" s="28">
        <v>28.9737328776606</v>
      </c>
      <c r="E32" s="28">
        <v>0.996499296296296</v>
      </c>
      <c r="F32" s="28">
        <v>28.9955033148148</v>
      </c>
      <c r="G32" s="28">
        <v>0.996499296296296</v>
      </c>
      <c r="H32" s="28">
        <v>29.9920026111111</v>
      </c>
      <c r="I32" s="28">
        <v>104.136753082275</v>
      </c>
      <c r="J32" s="29">
        <v>1.62E8</v>
      </c>
      <c r="K32" s="29">
        <v>1556000.0</v>
      </c>
      <c r="L32" s="34">
        <f t="shared" si="1"/>
        <v>1862357.739</v>
      </c>
      <c r="M32" s="33">
        <f t="shared" si="2"/>
        <v>83.55000585</v>
      </c>
    </row>
    <row r="33">
      <c r="A33" s="14">
        <v>5.0</v>
      </c>
      <c r="B33" s="78">
        <v>90.0</v>
      </c>
      <c r="C33" s="16">
        <v>3.08957600593566</v>
      </c>
      <c r="D33" s="16">
        <v>27.7140573792987</v>
      </c>
      <c r="E33" s="16">
        <v>1.15873133333333</v>
      </c>
      <c r="F33" s="16">
        <v>27.7055721888888</v>
      </c>
      <c r="G33" s="16">
        <v>1.15873133333333</v>
      </c>
      <c r="H33" s="16">
        <v>28.8643035222222</v>
      </c>
      <c r="I33" s="16">
        <v>96.0463271141052</v>
      </c>
      <c r="J33" s="42">
        <v>2.7E8</v>
      </c>
      <c r="K33" s="42">
        <v>2811000.0</v>
      </c>
      <c r="L33" s="34">
        <f t="shared" si="1"/>
        <v>3248444.009</v>
      </c>
      <c r="M33" s="33">
        <f t="shared" si="2"/>
        <v>86.53373714</v>
      </c>
    </row>
    <row r="34">
      <c r="A34" s="52"/>
      <c r="B34" s="78">
        <v>90.0</v>
      </c>
      <c r="C34" s="16">
        <v>3.06720685958862</v>
      </c>
      <c r="D34" s="16">
        <v>27.6791392829683</v>
      </c>
      <c r="E34" s="16">
        <v>1.42936645555555</v>
      </c>
      <c r="F34" s="16">
        <v>27.6722223666666</v>
      </c>
      <c r="G34" s="16">
        <v>1.42936645555555</v>
      </c>
      <c r="H34" s="16">
        <v>29.1015888222222</v>
      </c>
      <c r="I34" s="16">
        <v>95.4329400062561</v>
      </c>
      <c r="J34" s="42">
        <v>2.7E8</v>
      </c>
      <c r="K34" s="42">
        <v>2829000.0</v>
      </c>
      <c r="L34" s="34">
        <f t="shared" si="1"/>
        <v>3252358.947</v>
      </c>
      <c r="M34" s="33">
        <f t="shared" si="2"/>
        <v>86.98301897</v>
      </c>
    </row>
    <row r="35">
      <c r="A35" s="52"/>
      <c r="B35" s="78">
        <v>90.0</v>
      </c>
      <c r="C35" s="16">
        <v>2.88325023651123</v>
      </c>
      <c r="D35" s="16">
        <v>27.7930803908242</v>
      </c>
      <c r="E35" s="16">
        <v>1.41205198888888</v>
      </c>
      <c r="F35" s="16">
        <v>27.7880537555555</v>
      </c>
      <c r="G35" s="16">
        <v>1.41205198888888</v>
      </c>
      <c r="H35" s="16">
        <v>29.2001057444444</v>
      </c>
      <c r="I35" s="16">
        <v>95.7495701313018</v>
      </c>
      <c r="J35" s="42">
        <v>2.7E8</v>
      </c>
      <c r="K35" s="42">
        <v>2820000.0</v>
      </c>
      <c r="L35" s="34">
        <f t="shared" si="1"/>
        <v>3238801.853</v>
      </c>
      <c r="M35" s="33">
        <f t="shared" si="2"/>
        <v>87.0692351</v>
      </c>
    </row>
    <row r="36">
      <c r="A36" s="52"/>
      <c r="B36" s="78">
        <v>90.0</v>
      </c>
      <c r="C36" s="16">
        <v>2.6292221546173</v>
      </c>
      <c r="D36" s="16">
        <v>27.7077111588584</v>
      </c>
      <c r="E36" s="16">
        <v>1.55846038888888</v>
      </c>
      <c r="F36" s="16">
        <v>27.7005125777777</v>
      </c>
      <c r="G36" s="16">
        <v>1.55846038888888</v>
      </c>
      <c r="H36" s="16">
        <v>29.2589729666666</v>
      </c>
      <c r="I36" s="16">
        <v>97.6125421524047</v>
      </c>
      <c r="J36" s="42">
        <v>2.7E8</v>
      </c>
      <c r="K36" s="42">
        <v>2766000.0</v>
      </c>
      <c r="L36" s="34">
        <f t="shared" si="1"/>
        <v>3249037.351</v>
      </c>
      <c r="M36" s="33">
        <f t="shared" si="2"/>
        <v>85.13290866</v>
      </c>
    </row>
    <row r="37">
      <c r="A37" s="52"/>
      <c r="B37" s="78">
        <v>90.0</v>
      </c>
      <c r="C37" s="16">
        <v>2.7273359298706</v>
      </c>
      <c r="D37" s="16">
        <v>27.6355628437466</v>
      </c>
      <c r="E37" s="16">
        <v>1.46273292222222</v>
      </c>
      <c r="F37" s="16">
        <v>27.649519</v>
      </c>
      <c r="G37" s="16">
        <v>1.46273292222222</v>
      </c>
      <c r="H37" s="16">
        <v>29.1122519222222</v>
      </c>
      <c r="I37" s="16">
        <v>94.7580428123474</v>
      </c>
      <c r="J37" s="42">
        <v>2.7E8</v>
      </c>
      <c r="K37" s="42">
        <v>2849000.0</v>
      </c>
      <c r="L37" s="34">
        <f t="shared" si="1"/>
        <v>3255029.5</v>
      </c>
      <c r="M37" s="33">
        <f t="shared" si="2"/>
        <v>87.52608848</v>
      </c>
    </row>
    <row r="38">
      <c r="A38" s="52"/>
      <c r="B38" s="78">
        <v>90.0</v>
      </c>
      <c r="C38" s="16">
        <v>3.58192896842956</v>
      </c>
      <c r="D38" s="16">
        <v>27.7610417260064</v>
      </c>
      <c r="E38" s="16">
        <v>1.51194864444444</v>
      </c>
      <c r="F38" s="16">
        <v>27.7489703444444</v>
      </c>
      <c r="G38" s="16">
        <v>1.51194864444444</v>
      </c>
      <c r="H38" s="16">
        <v>29.2609189888888</v>
      </c>
      <c r="I38" s="16">
        <v>96.5212240219116</v>
      </c>
      <c r="J38" s="42">
        <v>2.7E8</v>
      </c>
      <c r="K38" s="42">
        <v>2797000.0</v>
      </c>
      <c r="L38" s="34">
        <f t="shared" si="1"/>
        <v>3243363.587</v>
      </c>
      <c r="M38" s="33">
        <f t="shared" si="2"/>
        <v>86.23763339</v>
      </c>
    </row>
    <row r="39">
      <c r="A39" s="52"/>
      <c r="B39" s="78">
        <v>90.0</v>
      </c>
      <c r="C39" s="16">
        <v>3.1338768005371</v>
      </c>
      <c r="D39" s="16">
        <v>27.6567158328162</v>
      </c>
      <c r="E39" s="16">
        <v>1.2808616</v>
      </c>
      <c r="F39" s="16">
        <v>27.6407381555555</v>
      </c>
      <c r="G39" s="16">
        <v>1.2808616</v>
      </c>
      <c r="H39" s="16">
        <v>28.9215997555555</v>
      </c>
      <c r="I39" s="16">
        <v>96.5399160385131</v>
      </c>
      <c r="J39" s="42">
        <v>2.7E8</v>
      </c>
      <c r="K39" s="42">
        <v>2797000.0</v>
      </c>
      <c r="L39" s="34">
        <f t="shared" si="1"/>
        <v>3256063.55</v>
      </c>
      <c r="M39" s="33">
        <f t="shared" si="2"/>
        <v>85.9012718</v>
      </c>
    </row>
    <row r="40">
      <c r="A40" s="52"/>
      <c r="B40" s="78">
        <v>90.0</v>
      </c>
      <c r="C40" s="16">
        <v>3.81500315666198</v>
      </c>
      <c r="D40" s="16">
        <v>27.6558480766084</v>
      </c>
      <c r="E40" s="16">
        <v>1.35234742222222</v>
      </c>
      <c r="F40" s="16">
        <v>27.6588047111111</v>
      </c>
      <c r="G40" s="16">
        <v>1.35234742222222</v>
      </c>
      <c r="H40" s="16">
        <v>29.0111521333333</v>
      </c>
      <c r="I40" s="16">
        <v>98.2086350917816</v>
      </c>
      <c r="J40" s="42">
        <v>2.7E8</v>
      </c>
      <c r="K40" s="42">
        <v>2749000.0</v>
      </c>
      <c r="L40" s="34">
        <f t="shared" si="1"/>
        <v>3253936.71</v>
      </c>
      <c r="M40" s="33">
        <f t="shared" si="2"/>
        <v>84.48228239</v>
      </c>
    </row>
    <row r="41">
      <c r="A41" s="52"/>
      <c r="B41" s="78">
        <v>90.0</v>
      </c>
      <c r="C41" s="16">
        <v>3.08167481422424</v>
      </c>
      <c r="D41" s="16">
        <v>27.5454083389706</v>
      </c>
      <c r="E41" s="16">
        <v>1.33138395555555</v>
      </c>
      <c r="F41" s="16">
        <v>27.5412101333333</v>
      </c>
      <c r="G41" s="16">
        <v>1.33138395555555</v>
      </c>
      <c r="H41" s="16">
        <v>28.8725940888888</v>
      </c>
      <c r="I41" s="16">
        <v>97.8456079959869</v>
      </c>
      <c r="J41" s="42">
        <v>2.7E8</v>
      </c>
      <c r="K41" s="42">
        <v>2759000.0</v>
      </c>
      <c r="L41" s="34">
        <f t="shared" si="1"/>
        <v>3267830.265</v>
      </c>
      <c r="M41" s="33">
        <f t="shared" si="2"/>
        <v>84.42910973</v>
      </c>
    </row>
    <row r="42">
      <c r="A42" s="52"/>
      <c r="B42" s="78">
        <v>90.0</v>
      </c>
      <c r="C42" s="16">
        <v>3.19410705566406</v>
      </c>
      <c r="D42" s="16">
        <v>27.593803082572</v>
      </c>
      <c r="E42" s="16">
        <v>1.23855402222222</v>
      </c>
      <c r="F42" s="16">
        <v>27.5877951555555</v>
      </c>
      <c r="G42" s="16">
        <v>1.23855402222222</v>
      </c>
      <c r="H42" s="16">
        <v>28.8263491777777</v>
      </c>
      <c r="I42" s="16">
        <v>93.3417129516601</v>
      </c>
      <c r="J42" s="42">
        <v>2.7E8</v>
      </c>
      <c r="K42" s="42">
        <v>2893000.0</v>
      </c>
      <c r="L42" s="34">
        <f t="shared" si="1"/>
        <v>3262312.174</v>
      </c>
      <c r="M42" s="33">
        <f t="shared" si="2"/>
        <v>88.67943487</v>
      </c>
    </row>
    <row r="43">
      <c r="A43" s="17">
        <v>8.0</v>
      </c>
      <c r="B43" s="77">
        <v>144.0</v>
      </c>
      <c r="C43" s="28">
        <v>3.74714708328247</v>
      </c>
      <c r="D43" s="28">
        <v>28.8013422009017</v>
      </c>
      <c r="E43" s="28">
        <v>1.09850941666666</v>
      </c>
      <c r="F43" s="28">
        <v>28.7993236805555</v>
      </c>
      <c r="G43" s="28">
        <v>1.09850941666666</v>
      </c>
      <c r="H43" s="28">
        <v>29.8978330972222</v>
      </c>
      <c r="I43" s="28">
        <v>107.645943880081</v>
      </c>
      <c r="J43" s="29">
        <v>4.32E8</v>
      </c>
      <c r="K43" s="29">
        <v>4013000.0</v>
      </c>
      <c r="L43" s="34">
        <f t="shared" si="1"/>
        <v>5000117.419</v>
      </c>
      <c r="M43" s="33">
        <f t="shared" si="2"/>
        <v>80.25811523</v>
      </c>
    </row>
    <row r="44">
      <c r="A44" s="52"/>
      <c r="B44" s="77">
        <v>144.0</v>
      </c>
      <c r="C44" s="28">
        <v>3.60240006446838</v>
      </c>
      <c r="D44" s="28">
        <v>28.8606608162323</v>
      </c>
      <c r="E44" s="28">
        <v>1.32690942361111</v>
      </c>
      <c r="F44" s="28">
        <v>28.8614452083333</v>
      </c>
      <c r="G44" s="28">
        <v>1.32690942361111</v>
      </c>
      <c r="H44" s="28">
        <v>30.1883546319444</v>
      </c>
      <c r="I44" s="28">
        <v>106.072720050811</v>
      </c>
      <c r="J44" s="29">
        <v>4.32E8</v>
      </c>
      <c r="K44" s="29">
        <v>4073000.0</v>
      </c>
      <c r="L44" s="34">
        <f t="shared" si="1"/>
        <v>4989355.14</v>
      </c>
      <c r="M44" s="33">
        <f t="shared" si="2"/>
        <v>81.63379606</v>
      </c>
    </row>
    <row r="45">
      <c r="A45" s="52"/>
      <c r="B45" s="77">
        <v>144.0</v>
      </c>
      <c r="C45" s="28">
        <v>3.9501450061798</v>
      </c>
      <c r="D45" s="28">
        <v>28.8184443480438</v>
      </c>
      <c r="E45" s="28">
        <v>1.402615625</v>
      </c>
      <c r="F45" s="28">
        <v>28.7992821805555</v>
      </c>
      <c r="G45" s="28">
        <v>1.402615625</v>
      </c>
      <c r="H45" s="28">
        <v>30.2018978055555</v>
      </c>
      <c r="I45" s="28">
        <v>106.364528894424</v>
      </c>
      <c r="J45" s="29">
        <v>4.32E8</v>
      </c>
      <c r="K45" s="29">
        <v>4062000.0</v>
      </c>
      <c r="L45" s="34">
        <f t="shared" si="1"/>
        <v>5000124.625</v>
      </c>
      <c r="M45" s="33">
        <f t="shared" si="2"/>
        <v>81.23797515</v>
      </c>
    </row>
    <row r="46">
      <c r="A46" s="52"/>
      <c r="B46" s="77">
        <v>144.0</v>
      </c>
      <c r="C46" s="28">
        <v>4.29645991325378</v>
      </c>
      <c r="D46" s="28">
        <v>28.719174992707</v>
      </c>
      <c r="E46" s="28">
        <v>1.45305452083333</v>
      </c>
      <c r="F46" s="28">
        <v>28.7127265972222</v>
      </c>
      <c r="G46" s="28">
        <v>1.45305452083333</v>
      </c>
      <c r="H46" s="28">
        <v>30.1657811180555</v>
      </c>
      <c r="I46" s="28">
        <v>105.162818908691</v>
      </c>
      <c r="J46" s="29">
        <v>4.32E8</v>
      </c>
      <c r="K46" s="29">
        <v>4108000.0</v>
      </c>
      <c r="L46" s="34">
        <f t="shared" si="1"/>
        <v>5015197.686</v>
      </c>
      <c r="M46" s="33">
        <f t="shared" si="2"/>
        <v>81.91102838</v>
      </c>
    </row>
    <row r="47">
      <c r="A47" s="52"/>
      <c r="B47" s="77">
        <v>144.0</v>
      </c>
      <c r="C47" s="28">
        <v>4.46042490005493</v>
      </c>
      <c r="D47" s="28">
        <v>28.9318795253833</v>
      </c>
      <c r="E47" s="28">
        <v>1.85287425694444</v>
      </c>
      <c r="F47" s="28">
        <v>28.9277963402777</v>
      </c>
      <c r="G47" s="28">
        <v>1.85287425694444</v>
      </c>
      <c r="H47" s="28">
        <v>30.7806705972222</v>
      </c>
      <c r="I47" s="28">
        <v>120.386915922164</v>
      </c>
      <c r="J47" s="29">
        <v>4.32E8</v>
      </c>
      <c r="K47" s="29">
        <v>3588000.0</v>
      </c>
      <c r="L47" s="34">
        <f t="shared" si="1"/>
        <v>4977911.152</v>
      </c>
      <c r="M47" s="33">
        <f t="shared" si="2"/>
        <v>72.07842588</v>
      </c>
    </row>
    <row r="48">
      <c r="A48" s="52"/>
      <c r="B48" s="77">
        <v>144.0</v>
      </c>
      <c r="C48" s="28">
        <v>5.07755899429321</v>
      </c>
      <c r="D48" s="28">
        <v>28.7058083713054</v>
      </c>
      <c r="E48" s="28">
        <v>1.10897089583333</v>
      </c>
      <c r="F48" s="28">
        <v>28.7028878541666</v>
      </c>
      <c r="G48" s="28">
        <v>1.10897089583333</v>
      </c>
      <c r="H48" s="28">
        <v>29.81185875</v>
      </c>
      <c r="I48" s="28">
        <v>111.820622205734</v>
      </c>
      <c r="J48" s="29">
        <v>4.32E8</v>
      </c>
      <c r="K48" s="29">
        <v>3863000.0</v>
      </c>
      <c r="L48" s="34">
        <f t="shared" si="1"/>
        <v>5016916.79</v>
      </c>
      <c r="M48" s="33">
        <f t="shared" si="2"/>
        <v>76.99948318</v>
      </c>
    </row>
    <row r="49">
      <c r="A49" s="52"/>
      <c r="B49" s="77">
        <v>144.0</v>
      </c>
      <c r="C49" s="28">
        <v>4.5917911529541</v>
      </c>
      <c r="D49" s="28">
        <v>28.6700995895597</v>
      </c>
      <c r="E49" s="28">
        <v>1.05632711805555</v>
      </c>
      <c r="F49" s="28">
        <v>28.6635733125</v>
      </c>
      <c r="G49" s="28">
        <v>1.05632711805555</v>
      </c>
      <c r="H49" s="28">
        <v>29.7199004305555</v>
      </c>
      <c r="I49" s="28">
        <v>106.157267093658</v>
      </c>
      <c r="J49" s="29">
        <v>4.32E8</v>
      </c>
      <c r="K49" s="29">
        <v>4069000.0</v>
      </c>
      <c r="L49" s="34">
        <f t="shared" si="1"/>
        <v>5023797.92</v>
      </c>
      <c r="M49" s="33">
        <f t="shared" si="2"/>
        <v>80.99449987</v>
      </c>
    </row>
    <row r="50">
      <c r="A50" s="52"/>
      <c r="B50" s="77">
        <v>144.0</v>
      </c>
      <c r="C50" s="28">
        <v>4.64362907409668</v>
      </c>
      <c r="D50" s="28">
        <v>28.772036232882</v>
      </c>
      <c r="E50" s="28">
        <v>1.27251244444444</v>
      </c>
      <c r="F50" s="28">
        <v>28.7724664583333</v>
      </c>
      <c r="G50" s="28">
        <v>1.27251244444444</v>
      </c>
      <c r="H50" s="28">
        <v>30.0449789027777</v>
      </c>
      <c r="I50" s="28">
        <v>109.768618106842</v>
      </c>
      <c r="J50" s="29">
        <v>4.32E8</v>
      </c>
      <c r="K50" s="29">
        <v>3936000.0</v>
      </c>
      <c r="L50" s="34">
        <f t="shared" si="1"/>
        <v>5004784.703</v>
      </c>
      <c r="M50" s="33">
        <f t="shared" si="2"/>
        <v>78.64474165</v>
      </c>
    </row>
    <row r="51">
      <c r="A51" s="52"/>
      <c r="B51" s="77">
        <v>144.0</v>
      </c>
      <c r="C51" s="28">
        <v>4.48466706275939</v>
      </c>
      <c r="D51" s="28">
        <v>28.719262379739</v>
      </c>
      <c r="E51" s="28">
        <v>0.968239479166666</v>
      </c>
      <c r="F51" s="28">
        <v>28.7166242222222</v>
      </c>
      <c r="G51" s="28">
        <v>0.968239479166666</v>
      </c>
      <c r="H51" s="28">
        <v>29.6848637013888</v>
      </c>
      <c r="I51" s="28">
        <v>106.043673038482</v>
      </c>
      <c r="J51" s="29">
        <v>4.32E8</v>
      </c>
      <c r="K51" s="29">
        <v>4074000.0</v>
      </c>
      <c r="L51" s="34">
        <f t="shared" si="1"/>
        <v>5014516.988</v>
      </c>
      <c r="M51" s="33">
        <f t="shared" si="2"/>
        <v>81.24411603</v>
      </c>
    </row>
    <row r="52">
      <c r="A52" s="52"/>
      <c r="B52" s="77">
        <v>144.0</v>
      </c>
      <c r="C52" s="28">
        <v>4.92807126045227</v>
      </c>
      <c r="D52" s="28">
        <v>28.7990224212408</v>
      </c>
      <c r="E52" s="28">
        <v>0.943034534722221</v>
      </c>
      <c r="F52" s="28">
        <v>28.7940044027777</v>
      </c>
      <c r="G52" s="28">
        <v>0.943034534722221</v>
      </c>
      <c r="H52" s="28">
        <v>29.7370389375</v>
      </c>
      <c r="I52" s="28">
        <v>107.25022816658</v>
      </c>
      <c r="J52" s="29">
        <v>4.32E8</v>
      </c>
      <c r="K52" s="29">
        <v>4028000.0</v>
      </c>
      <c r="L52" s="34">
        <f t="shared" si="1"/>
        <v>5001041.119</v>
      </c>
      <c r="M52" s="33">
        <f t="shared" si="2"/>
        <v>80.54322898</v>
      </c>
    </row>
    <row r="53">
      <c r="A53" s="14">
        <v>13.0</v>
      </c>
      <c r="B53" s="78">
        <v>234.0</v>
      </c>
      <c r="C53" s="16">
        <v>6.42047119140625</v>
      </c>
      <c r="D53" s="16">
        <v>28.0999590494693</v>
      </c>
      <c r="E53" s="16">
        <v>1.09988508547008</v>
      </c>
      <c r="F53" s="16">
        <v>28.100938042735</v>
      </c>
      <c r="G53" s="16">
        <v>1.09988508547008</v>
      </c>
      <c r="H53" s="16">
        <v>29.2008231282051</v>
      </c>
      <c r="I53" s="16">
        <v>108.575618982315</v>
      </c>
      <c r="J53" s="42">
        <v>7.02E8</v>
      </c>
      <c r="K53" s="42">
        <v>6466000.0</v>
      </c>
      <c r="L53" s="34">
        <f t="shared" si="1"/>
        <v>8327124.157</v>
      </c>
      <c r="M53" s="33">
        <f t="shared" si="2"/>
        <v>77.649857</v>
      </c>
    </row>
    <row r="54">
      <c r="A54" s="52"/>
      <c r="B54" s="78">
        <v>234.0</v>
      </c>
      <c r="C54" s="16">
        <v>6.25703787803649</v>
      </c>
      <c r="D54" s="16">
        <v>28.1420598152356</v>
      </c>
      <c r="E54" s="16">
        <v>1.52197791880341</v>
      </c>
      <c r="F54" s="16">
        <v>28.1341654102564</v>
      </c>
      <c r="G54" s="16">
        <v>1.52197791880341</v>
      </c>
      <c r="H54" s="16">
        <v>29.6561433290598</v>
      </c>
      <c r="I54" s="16">
        <v>108.260208129882</v>
      </c>
      <c r="J54" s="42">
        <v>7.02E8</v>
      </c>
      <c r="K54" s="42">
        <v>6484000.0</v>
      </c>
      <c r="L54" s="34">
        <f t="shared" si="1"/>
        <v>8317289.551</v>
      </c>
      <c r="M54" s="33">
        <f t="shared" si="2"/>
        <v>77.95808911</v>
      </c>
    </row>
    <row r="55">
      <c r="A55" s="52"/>
      <c r="B55" s="78">
        <v>234.0</v>
      </c>
      <c r="C55" s="16">
        <v>6.64030718803405</v>
      </c>
      <c r="D55" s="16">
        <v>28.1186933772176</v>
      </c>
      <c r="E55" s="16">
        <v>1.14459928632478</v>
      </c>
      <c r="F55" s="16">
        <v>28.1148491239316</v>
      </c>
      <c r="G55" s="16">
        <v>1.14459928632478</v>
      </c>
      <c r="H55" s="16">
        <v>29.2594484102564</v>
      </c>
      <c r="I55" s="16">
        <v>105.187544107437</v>
      </c>
      <c r="J55" s="42">
        <v>7.02E8</v>
      </c>
      <c r="K55" s="42">
        <v>6674000.0</v>
      </c>
      <c r="L55" s="34">
        <f t="shared" si="1"/>
        <v>8323003.939</v>
      </c>
      <c r="M55" s="33">
        <f t="shared" si="2"/>
        <v>80.18739447</v>
      </c>
    </row>
    <row r="56">
      <c r="A56" s="52"/>
      <c r="B56" s="78">
        <v>234.0</v>
      </c>
      <c r="C56" s="16">
        <v>7.23641872406005</v>
      </c>
      <c r="D56" s="16">
        <v>28.112066632662</v>
      </c>
      <c r="E56" s="16">
        <v>1.16801248290598</v>
      </c>
      <c r="F56" s="16">
        <v>28.1062887735042</v>
      </c>
      <c r="G56" s="16">
        <v>1.16801248290598</v>
      </c>
      <c r="H56" s="16">
        <v>29.2743012564102</v>
      </c>
      <c r="I56" s="16">
        <v>105.284847974777</v>
      </c>
      <c r="J56" s="42">
        <v>7.02E8</v>
      </c>
      <c r="K56" s="42">
        <v>6668000.0</v>
      </c>
      <c r="L56" s="34">
        <f t="shared" si="1"/>
        <v>8325538.882</v>
      </c>
      <c r="M56" s="33">
        <f t="shared" si="2"/>
        <v>80.09091177</v>
      </c>
    </row>
    <row r="57">
      <c r="A57" s="52"/>
      <c r="B57" s="78">
        <v>234.0</v>
      </c>
      <c r="C57" s="16">
        <v>7.33637595176696</v>
      </c>
      <c r="D57" s="16">
        <v>28.102590543592</v>
      </c>
      <c r="E57" s="16">
        <v>1.06292642307692</v>
      </c>
      <c r="F57" s="16">
        <v>28.0970752307692</v>
      </c>
      <c r="G57" s="16">
        <v>1.06292642307692</v>
      </c>
      <c r="H57" s="16">
        <v>29.1600016538461</v>
      </c>
      <c r="I57" s="16">
        <v>104.625138998031</v>
      </c>
      <c r="J57" s="42">
        <v>7.02E8</v>
      </c>
      <c r="K57" s="42">
        <v>6710000.0</v>
      </c>
      <c r="L57" s="34">
        <f t="shared" si="1"/>
        <v>8328268.977</v>
      </c>
      <c r="M57" s="33">
        <f t="shared" si="2"/>
        <v>80.56896359</v>
      </c>
    </row>
    <row r="58">
      <c r="A58" s="52"/>
      <c r="B58" s="78">
        <v>234.0</v>
      </c>
      <c r="C58" s="16">
        <v>6.67067003250122</v>
      </c>
      <c r="D58" s="16">
        <v>28.0976602908892</v>
      </c>
      <c r="E58" s="16">
        <v>1.19757314957264</v>
      </c>
      <c r="F58" s="16">
        <v>28.0876461452991</v>
      </c>
      <c r="G58" s="16">
        <v>1.19757314957264</v>
      </c>
      <c r="H58" s="16">
        <v>29.2852192948717</v>
      </c>
      <c r="I58" s="16">
        <v>103.593383312225</v>
      </c>
      <c r="J58" s="42">
        <v>7.02E8</v>
      </c>
      <c r="K58" s="42">
        <v>6776000.0</v>
      </c>
      <c r="L58" s="34">
        <f t="shared" si="1"/>
        <v>8331064.796</v>
      </c>
      <c r="M58" s="33">
        <f t="shared" si="2"/>
        <v>81.33414115</v>
      </c>
    </row>
    <row r="59">
      <c r="A59" s="52"/>
      <c r="B59" s="78">
        <v>234.0</v>
      </c>
      <c r="C59" s="16">
        <v>8.39411211013794</v>
      </c>
      <c r="D59" s="16">
        <v>28.0628132932206</v>
      </c>
      <c r="E59" s="16">
        <v>1.0256689102564</v>
      </c>
      <c r="F59" s="16">
        <v>28.0567355555555</v>
      </c>
      <c r="G59" s="16">
        <v>1.0256689102564</v>
      </c>
      <c r="H59" s="16">
        <v>29.0824044658119</v>
      </c>
      <c r="I59" s="16">
        <v>109.747185230255</v>
      </c>
      <c r="J59" s="42">
        <v>7.02E8</v>
      </c>
      <c r="K59" s="42">
        <v>6397000.0</v>
      </c>
      <c r="L59" s="34">
        <f t="shared" si="1"/>
        <v>8340243.274</v>
      </c>
      <c r="M59" s="33">
        <f t="shared" si="2"/>
        <v>76.70040058</v>
      </c>
    </row>
    <row r="60">
      <c r="A60" s="52"/>
      <c r="B60" s="78">
        <v>234.0</v>
      </c>
      <c r="C60" s="16">
        <v>7.91530895233154</v>
      </c>
      <c r="D60" s="16">
        <v>28.1168811698245</v>
      </c>
      <c r="E60" s="16">
        <v>1.03152909829059</v>
      </c>
      <c r="F60" s="16">
        <v>28.1116712307692</v>
      </c>
      <c r="G60" s="16">
        <v>1.03152909829059</v>
      </c>
      <c r="H60" s="16">
        <v>29.1432003290598</v>
      </c>
      <c r="I60" s="16">
        <v>105.994015932083</v>
      </c>
      <c r="J60" s="42">
        <v>7.02E8</v>
      </c>
      <c r="K60" s="42">
        <v>6623000.0</v>
      </c>
      <c r="L60" s="34">
        <f t="shared" si="1"/>
        <v>8323944.816</v>
      </c>
      <c r="M60" s="33">
        <f t="shared" si="2"/>
        <v>79.56564041</v>
      </c>
    </row>
    <row r="61">
      <c r="A61" s="52"/>
      <c r="B61" s="78">
        <v>234.0</v>
      </c>
      <c r="C61" s="16">
        <v>8.00170588493347</v>
      </c>
      <c r="D61" s="16">
        <v>28.0741699944194</v>
      </c>
      <c r="E61" s="16">
        <v>1.08390517094017</v>
      </c>
      <c r="F61" s="16">
        <v>28.0670815085469</v>
      </c>
      <c r="G61" s="16">
        <v>1.08390517094017</v>
      </c>
      <c r="H61" s="16">
        <v>29.1509866794871</v>
      </c>
      <c r="I61" s="16">
        <v>100.038776874542</v>
      </c>
      <c r="J61" s="42">
        <v>7.02E8</v>
      </c>
      <c r="K61" s="42">
        <v>7017000.0</v>
      </c>
      <c r="L61" s="34">
        <f t="shared" si="1"/>
        <v>8337168.933</v>
      </c>
      <c r="M61" s="33">
        <f t="shared" si="2"/>
        <v>84.16526109</v>
      </c>
    </row>
    <row r="62">
      <c r="A62" s="52"/>
      <c r="B62" s="78">
        <v>234.0</v>
      </c>
      <c r="C62" s="16">
        <v>7.78999805450439</v>
      </c>
      <c r="D62" s="16">
        <v>28.0909813632313</v>
      </c>
      <c r="E62" s="16">
        <v>1.27882374786324</v>
      </c>
      <c r="F62" s="16">
        <v>28.0858229487179</v>
      </c>
      <c r="G62" s="16">
        <v>1.27882374786324</v>
      </c>
      <c r="H62" s="16">
        <v>29.3646466965811</v>
      </c>
      <c r="I62" s="16">
        <v>103.179070949554</v>
      </c>
      <c r="J62" s="42">
        <v>7.02E8</v>
      </c>
      <c r="K62" s="42">
        <v>6804000.0</v>
      </c>
      <c r="L62" s="34">
        <f t="shared" si="1"/>
        <v>8331605.609</v>
      </c>
      <c r="M62" s="33">
        <f t="shared" si="2"/>
        <v>81.66493134</v>
      </c>
    </row>
    <row r="63">
      <c r="A63" s="17">
        <v>21.0</v>
      </c>
      <c r="B63" s="77">
        <v>378.0</v>
      </c>
      <c r="C63" s="28">
        <v>10.4967308044433</v>
      </c>
      <c r="D63" s="28">
        <v>28.6566316255185</v>
      </c>
      <c r="E63" s="28">
        <v>1.49740098412698</v>
      </c>
      <c r="F63" s="28">
        <v>29.1789361296296</v>
      </c>
      <c r="G63" s="28">
        <v>1.49740098412698</v>
      </c>
      <c r="H63" s="28">
        <v>30.6763371137566</v>
      </c>
      <c r="I63" s="28">
        <v>106.669348955154</v>
      </c>
      <c r="J63" s="29">
        <v>1.134E9</v>
      </c>
      <c r="K63" s="29">
        <v>1.063E7</v>
      </c>
      <c r="L63" s="34">
        <f t="shared" si="1"/>
        <v>12954550.44</v>
      </c>
      <c r="M63" s="33">
        <f t="shared" si="2"/>
        <v>82.05610875</v>
      </c>
    </row>
    <row r="64">
      <c r="A64" s="52"/>
      <c r="B64" s="77">
        <v>378.0</v>
      </c>
      <c r="C64" s="28">
        <v>11.3582189083099</v>
      </c>
      <c r="D64" s="28">
        <v>28.6498550220772</v>
      </c>
      <c r="E64" s="28">
        <v>0.942811055555555</v>
      </c>
      <c r="F64" s="28">
        <v>28.6462742142857</v>
      </c>
      <c r="G64" s="28">
        <v>0.942811055555555</v>
      </c>
      <c r="H64" s="28">
        <v>29.5890852698412</v>
      </c>
      <c r="I64" s="28">
        <v>105.897910118103</v>
      </c>
      <c r="J64" s="29">
        <v>1.134E9</v>
      </c>
      <c r="K64" s="29">
        <v>1.071E7</v>
      </c>
      <c r="L64" s="34">
        <f t="shared" si="1"/>
        <v>13195433.28</v>
      </c>
      <c r="M64" s="33">
        <f t="shared" si="2"/>
        <v>81.16444361</v>
      </c>
    </row>
    <row r="65">
      <c r="A65" s="52"/>
      <c r="B65" s="77">
        <v>378.0</v>
      </c>
      <c r="C65" s="28">
        <v>12.6673882007598</v>
      </c>
      <c r="D65" s="28">
        <v>28.5605598379064</v>
      </c>
      <c r="E65" s="28">
        <v>0.993402447089947</v>
      </c>
      <c r="F65" s="28">
        <v>28.5654352830687</v>
      </c>
      <c r="G65" s="28">
        <v>0.993402447089947</v>
      </c>
      <c r="H65" s="28">
        <v>29.5588377301587</v>
      </c>
      <c r="I65" s="28">
        <v>104.484416007995</v>
      </c>
      <c r="J65" s="29">
        <v>1.134E9</v>
      </c>
      <c r="K65" s="29">
        <v>1.085E7</v>
      </c>
      <c r="L65" s="34">
        <f t="shared" si="1"/>
        <v>13232775.77</v>
      </c>
      <c r="M65" s="33">
        <f t="shared" si="2"/>
        <v>81.99337905</v>
      </c>
    </row>
    <row r="66">
      <c r="A66" s="52"/>
      <c r="B66" s="77">
        <v>378.0</v>
      </c>
      <c r="C66" s="28">
        <v>12.0356922149658</v>
      </c>
      <c r="D66" s="28">
        <v>28.5275102506869</v>
      </c>
      <c r="E66" s="28">
        <v>0.945112888888889</v>
      </c>
      <c r="F66" s="28">
        <v>28.5267786666666</v>
      </c>
      <c r="G66" s="28">
        <v>0.945112888888889</v>
      </c>
      <c r="H66" s="28">
        <v>29.4718915555555</v>
      </c>
      <c r="I66" s="28">
        <v>104.715021848678</v>
      </c>
      <c r="J66" s="29">
        <v>1.134E9</v>
      </c>
      <c r="K66" s="29">
        <v>1.083E7</v>
      </c>
      <c r="L66" s="34">
        <f t="shared" si="1"/>
        <v>13250707.5</v>
      </c>
      <c r="M66" s="33">
        <f t="shared" si="2"/>
        <v>81.73148491</v>
      </c>
    </row>
    <row r="67">
      <c r="A67" s="52"/>
      <c r="B67" s="77">
        <v>378.0</v>
      </c>
      <c r="C67" s="28">
        <v>12.8419828414917</v>
      </c>
      <c r="D67" s="28">
        <v>28.5978756600586</v>
      </c>
      <c r="E67" s="28">
        <v>1.08194882275132</v>
      </c>
      <c r="F67" s="28">
        <v>28.5960310873015</v>
      </c>
      <c r="G67" s="28">
        <v>1.08194882275132</v>
      </c>
      <c r="H67" s="28">
        <v>29.6779799100529</v>
      </c>
      <c r="I67" s="28">
        <v>107.444978713989</v>
      </c>
      <c r="J67" s="29">
        <v>1.134E9</v>
      </c>
      <c r="K67" s="29">
        <v>1.055E7</v>
      </c>
      <c r="L67" s="34">
        <f t="shared" si="1"/>
        <v>13218617.61</v>
      </c>
      <c r="M67" s="33">
        <f t="shared" si="2"/>
        <v>79.81167407</v>
      </c>
    </row>
    <row r="68">
      <c r="A68" s="52"/>
      <c r="B68" s="77">
        <v>378.0</v>
      </c>
      <c r="C68" s="28">
        <v>10.4174687862396</v>
      </c>
      <c r="D68" s="28">
        <v>28.3309765208965</v>
      </c>
      <c r="E68" s="28">
        <v>0.837451968253968</v>
      </c>
      <c r="F68" s="28">
        <v>28.3325144735449</v>
      </c>
      <c r="G68" s="28">
        <v>0.837451968253968</v>
      </c>
      <c r="H68" s="28">
        <v>29.1699664417989</v>
      </c>
      <c r="I68" s="28">
        <v>101.951715230941</v>
      </c>
      <c r="J68" s="29">
        <v>1.134E9</v>
      </c>
      <c r="K68" s="29">
        <v>1.112E7</v>
      </c>
      <c r="L68" s="34">
        <f t="shared" si="1"/>
        <v>13341562.05</v>
      </c>
      <c r="M68" s="33">
        <f t="shared" si="2"/>
        <v>83.3485611</v>
      </c>
    </row>
    <row r="69">
      <c r="A69" s="52"/>
      <c r="B69" s="77">
        <v>378.0</v>
      </c>
      <c r="C69" s="28">
        <v>9.91875410079956</v>
      </c>
      <c r="D69" s="28">
        <v>28.2465753479609</v>
      </c>
      <c r="E69" s="28">
        <v>1.07518493650793</v>
      </c>
      <c r="F69" s="28">
        <v>28.2461924285714</v>
      </c>
      <c r="G69" s="28">
        <v>1.07518493650793</v>
      </c>
      <c r="H69" s="28">
        <v>29.3213773650793</v>
      </c>
      <c r="I69" s="28">
        <v>100.025713920593</v>
      </c>
      <c r="J69" s="29">
        <v>1.134E9</v>
      </c>
      <c r="K69" s="29">
        <v>1.134E7</v>
      </c>
      <c r="L69" s="34">
        <f t="shared" si="1"/>
        <v>13382334.66</v>
      </c>
      <c r="M69" s="33">
        <f t="shared" si="2"/>
        <v>84.73857729</v>
      </c>
    </row>
    <row r="70">
      <c r="A70" s="52"/>
      <c r="B70" s="77">
        <v>378.0</v>
      </c>
      <c r="C70" s="28">
        <v>11.0540921688079</v>
      </c>
      <c r="D70" s="28">
        <v>28.3237975186141</v>
      </c>
      <c r="E70" s="28">
        <v>1.06540889153439</v>
      </c>
      <c r="F70" s="28">
        <v>28.3185401243386</v>
      </c>
      <c r="G70" s="28">
        <v>1.06540889153439</v>
      </c>
      <c r="H70" s="28">
        <v>29.383949015873</v>
      </c>
      <c r="I70" s="28">
        <v>104.087023973464</v>
      </c>
      <c r="J70" s="29">
        <v>1.134E9</v>
      </c>
      <c r="K70" s="29">
        <v>1.089E7</v>
      </c>
      <c r="L70" s="34">
        <f t="shared" si="1"/>
        <v>13348145.71</v>
      </c>
      <c r="M70" s="33">
        <f t="shared" si="2"/>
        <v>81.5843656</v>
      </c>
    </row>
    <row r="71">
      <c r="A71" s="52"/>
      <c r="B71" s="77">
        <v>378.0</v>
      </c>
      <c r="C71" s="28">
        <v>11.2741351127624</v>
      </c>
      <c r="D71" s="28">
        <v>28.2980578191696</v>
      </c>
      <c r="E71" s="28">
        <v>1.00453501851851</v>
      </c>
      <c r="F71" s="28">
        <v>28.2938552962962</v>
      </c>
      <c r="G71" s="28">
        <v>1.00453501851851</v>
      </c>
      <c r="H71" s="28">
        <v>29.2983903148148</v>
      </c>
      <c r="I71" s="28">
        <v>106.270987033844</v>
      </c>
      <c r="J71" s="29">
        <v>1.134E9</v>
      </c>
      <c r="K71" s="29">
        <v>1.067E7</v>
      </c>
      <c r="L71" s="34">
        <f t="shared" si="1"/>
        <v>13359791.24</v>
      </c>
      <c r="M71" s="33">
        <f t="shared" si="2"/>
        <v>79.86651746</v>
      </c>
    </row>
    <row r="72">
      <c r="A72" s="52"/>
      <c r="B72" s="77">
        <v>378.0</v>
      </c>
      <c r="C72" s="28">
        <v>11.6749460697174</v>
      </c>
      <c r="D72" s="28">
        <v>28.3507953932676</v>
      </c>
      <c r="E72" s="28">
        <v>1.02846452380952</v>
      </c>
      <c r="F72" s="28">
        <v>28.3467172751322</v>
      </c>
      <c r="G72" s="28">
        <v>1.02846452380952</v>
      </c>
      <c r="H72" s="28">
        <v>29.3751817989417</v>
      </c>
      <c r="I72" s="28">
        <v>103.496020078659</v>
      </c>
      <c r="J72" s="29">
        <v>1.134E9</v>
      </c>
      <c r="K72" s="29">
        <v>1.096E7</v>
      </c>
      <c r="L72" s="34">
        <f t="shared" si="1"/>
        <v>13334877.42</v>
      </c>
      <c r="M72" s="33">
        <f t="shared" si="2"/>
        <v>82.19048183</v>
      </c>
    </row>
    <row r="73">
      <c r="A73" s="14">
        <v>34.0</v>
      </c>
      <c r="B73" s="78">
        <v>612.0</v>
      </c>
      <c r="C73" s="16">
        <v>9.30725216865539</v>
      </c>
      <c r="D73" s="16">
        <v>28.2948205471038</v>
      </c>
      <c r="E73" s="16">
        <v>1.61093648039215</v>
      </c>
      <c r="F73" s="16">
        <v>28.6129155604575</v>
      </c>
      <c r="G73" s="16">
        <v>1.61093648039215</v>
      </c>
      <c r="H73" s="16">
        <v>30.2238520408496</v>
      </c>
      <c r="I73" s="16">
        <v>103.294647216796</v>
      </c>
      <c r="J73" s="42">
        <v>1.836E9</v>
      </c>
      <c r="K73" s="42">
        <v>1.777E7</v>
      </c>
      <c r="L73" s="34">
        <f t="shared" si="1"/>
        <v>21388942.3</v>
      </c>
      <c r="M73" s="33">
        <f t="shared" si="2"/>
        <v>83.08031201</v>
      </c>
    </row>
    <row r="74">
      <c r="A74" s="52"/>
      <c r="B74" s="78">
        <v>612.0</v>
      </c>
      <c r="C74" s="16">
        <v>13.0293197631835</v>
      </c>
      <c r="D74" s="16">
        <v>28.2042919514225</v>
      </c>
      <c r="E74" s="16">
        <v>1.15191298366013</v>
      </c>
      <c r="F74" s="16">
        <v>28.1991875555555</v>
      </c>
      <c r="G74" s="16">
        <v>1.15191298366013</v>
      </c>
      <c r="H74" s="16">
        <v>29.3511005392157</v>
      </c>
      <c r="I74" s="16">
        <v>99.0330319404602</v>
      </c>
      <c r="J74" s="42">
        <v>1.836E9</v>
      </c>
      <c r="K74" s="42">
        <v>1.854E7</v>
      </c>
      <c r="L74" s="34">
        <f t="shared" si="1"/>
        <v>21702752.92</v>
      </c>
      <c r="M74" s="33">
        <f t="shared" si="2"/>
        <v>85.42695054</v>
      </c>
    </row>
    <row r="75">
      <c r="A75" s="52"/>
      <c r="B75" s="78">
        <v>612.0</v>
      </c>
      <c r="C75" s="16">
        <v>15.2425711154937</v>
      </c>
      <c r="D75" s="16">
        <v>28.1832455731684</v>
      </c>
      <c r="E75" s="16">
        <v>1.03683572875816</v>
      </c>
      <c r="F75" s="16">
        <v>28.1826825392156</v>
      </c>
      <c r="G75" s="16">
        <v>1.03683572875816</v>
      </c>
      <c r="H75" s="16">
        <v>29.2195182679738</v>
      </c>
      <c r="I75" s="16">
        <v>99.5387349128723</v>
      </c>
      <c r="J75" s="42">
        <v>1.836E9</v>
      </c>
      <c r="K75" s="42">
        <v>1.845E7</v>
      </c>
      <c r="L75" s="34">
        <f t="shared" si="1"/>
        <v>21715463</v>
      </c>
      <c r="M75" s="33">
        <f t="shared" si="2"/>
        <v>84.96249883</v>
      </c>
    </row>
    <row r="76">
      <c r="A76" s="52"/>
      <c r="B76" s="78">
        <v>612.0</v>
      </c>
      <c r="C76" s="16">
        <v>16.3239409923553</v>
      </c>
      <c r="D76" s="16">
        <v>28.1409791758637</v>
      </c>
      <c r="E76" s="16">
        <v>1.24266074346405</v>
      </c>
      <c r="F76" s="16">
        <v>28.1387348611111</v>
      </c>
      <c r="G76" s="16">
        <v>1.24266074346405</v>
      </c>
      <c r="H76" s="16">
        <v>29.3813956045751</v>
      </c>
      <c r="I76" s="16">
        <v>98.7018928527832</v>
      </c>
      <c r="J76" s="42">
        <v>1.836E9</v>
      </c>
      <c r="K76" s="42">
        <v>1.86E7</v>
      </c>
      <c r="L76" s="34">
        <f t="shared" si="1"/>
        <v>21749378.68</v>
      </c>
      <c r="M76" s="33">
        <f t="shared" si="2"/>
        <v>85.51968438</v>
      </c>
    </row>
    <row r="77">
      <c r="A77" s="52"/>
      <c r="B77" s="78">
        <v>612.0</v>
      </c>
      <c r="C77" s="16">
        <v>9.36994886398315</v>
      </c>
      <c r="D77" s="16">
        <v>27.9198015281577</v>
      </c>
      <c r="E77" s="16">
        <v>1.09647280718954</v>
      </c>
      <c r="F77" s="16">
        <v>27.9186699591503</v>
      </c>
      <c r="G77" s="16">
        <v>1.09647280718954</v>
      </c>
      <c r="H77" s="16">
        <v>29.0151427663398</v>
      </c>
      <c r="I77" s="16">
        <v>103.729209184646</v>
      </c>
      <c r="J77" s="42">
        <v>1.836E9</v>
      </c>
      <c r="K77" s="42">
        <v>1.77E7</v>
      </c>
      <c r="L77" s="34">
        <f t="shared" si="1"/>
        <v>21920815.03</v>
      </c>
      <c r="M77" s="33">
        <f t="shared" si="2"/>
        <v>80.74517292</v>
      </c>
    </row>
    <row r="78">
      <c r="A78" s="52"/>
      <c r="B78" s="78">
        <v>612.0</v>
      </c>
      <c r="C78" s="16">
        <v>12.1386909484863</v>
      </c>
      <c r="D78" s="16">
        <v>27.8810043346648</v>
      </c>
      <c r="E78" s="16">
        <v>1.05851512908496</v>
      </c>
      <c r="F78" s="16">
        <v>27.8749437140522</v>
      </c>
      <c r="G78" s="16">
        <v>1.05851512908496</v>
      </c>
      <c r="H78" s="16">
        <v>28.9334588431372</v>
      </c>
      <c r="I78" s="16">
        <v>103.333815813064</v>
      </c>
      <c r="J78" s="42">
        <v>1.836E9</v>
      </c>
      <c r="K78" s="42">
        <v>1.777E7</v>
      </c>
      <c r="L78" s="34">
        <f t="shared" si="1"/>
        <v>21955201.28</v>
      </c>
      <c r="M78" s="33">
        <f t="shared" si="2"/>
        <v>80.93754082</v>
      </c>
    </row>
    <row r="79">
      <c r="A79" s="52"/>
      <c r="B79" s="78">
        <v>612.0</v>
      </c>
      <c r="C79" s="16">
        <v>12.6037399768829</v>
      </c>
      <c r="D79" s="16">
        <v>27.8606432925641</v>
      </c>
      <c r="E79" s="16">
        <v>1.06278180065359</v>
      </c>
      <c r="F79" s="16">
        <v>27.8612113088235</v>
      </c>
      <c r="G79" s="16">
        <v>1.06278180065359</v>
      </c>
      <c r="H79" s="16">
        <v>28.9239931094771</v>
      </c>
      <c r="I79" s="16">
        <v>103.653410673141</v>
      </c>
      <c r="J79" s="42">
        <v>1.836E9</v>
      </c>
      <c r="K79" s="42">
        <v>1.771E7</v>
      </c>
      <c r="L79" s="34">
        <f t="shared" si="1"/>
        <v>21966022.7</v>
      </c>
      <c r="M79" s="33">
        <f t="shared" si="2"/>
        <v>80.62451835</v>
      </c>
    </row>
    <row r="80">
      <c r="A80" s="52"/>
      <c r="B80" s="78">
        <v>612.0</v>
      </c>
      <c r="C80" s="16">
        <v>11.918484210968</v>
      </c>
      <c r="D80" s="16">
        <v>28.6295464607625</v>
      </c>
      <c r="E80" s="16">
        <v>1.29083916666666</v>
      </c>
      <c r="F80" s="16">
        <v>28.8868229232026</v>
      </c>
      <c r="G80" s="16">
        <v>1.29083916666666</v>
      </c>
      <c r="H80" s="16">
        <v>30.1776620898692</v>
      </c>
      <c r="I80" s="16">
        <v>106.560180187225</v>
      </c>
      <c r="J80" s="42">
        <v>1.836E9</v>
      </c>
      <c r="K80" s="42">
        <v>1.723E7</v>
      </c>
      <c r="L80" s="34">
        <f t="shared" si="1"/>
        <v>21186130.49</v>
      </c>
      <c r="M80" s="33">
        <f t="shared" si="2"/>
        <v>81.32679068</v>
      </c>
    </row>
    <row r="81">
      <c r="A81" s="52"/>
      <c r="B81" s="78">
        <v>612.0</v>
      </c>
      <c r="C81" s="16">
        <v>9.81658697128295</v>
      </c>
      <c r="D81" s="16">
        <v>28.5959921822049</v>
      </c>
      <c r="E81" s="16">
        <v>1.08980994117647</v>
      </c>
      <c r="F81" s="16">
        <v>28.5919495620914</v>
      </c>
      <c r="G81" s="16">
        <v>1.08980994117647</v>
      </c>
      <c r="H81" s="16">
        <v>29.6817595032679</v>
      </c>
      <c r="I81" s="16">
        <v>105.136936902999</v>
      </c>
      <c r="J81" s="42">
        <v>1.836E9</v>
      </c>
      <c r="K81" s="42">
        <v>1.746E7</v>
      </c>
      <c r="L81" s="34">
        <f t="shared" si="1"/>
        <v>21404626.46</v>
      </c>
      <c r="M81" s="33">
        <f t="shared" si="2"/>
        <v>81.57115022</v>
      </c>
    </row>
    <row r="82">
      <c r="A82" s="52"/>
      <c r="B82" s="78">
        <v>612.0</v>
      </c>
      <c r="C82" s="16">
        <v>12.0876650810241</v>
      </c>
      <c r="D82" s="16">
        <v>28.509340765819</v>
      </c>
      <c r="E82" s="16">
        <v>1.17103357679738</v>
      </c>
      <c r="F82" s="16">
        <v>28.5126665669934</v>
      </c>
      <c r="G82" s="16">
        <v>1.17103357679738</v>
      </c>
      <c r="H82" s="16">
        <v>29.6837001437908</v>
      </c>
      <c r="I82" s="16">
        <v>104.245428085327</v>
      </c>
      <c r="J82" s="42">
        <v>1.836E9</v>
      </c>
      <c r="K82" s="42">
        <v>1.761E7</v>
      </c>
      <c r="L82" s="34">
        <f t="shared" si="1"/>
        <v>21464144.67</v>
      </c>
      <c r="M82" s="33">
        <f t="shared" si="2"/>
        <v>82.04380037</v>
      </c>
    </row>
    <row r="83">
      <c r="A83" s="17">
        <v>55.0</v>
      </c>
      <c r="B83" s="79"/>
      <c r="C83" s="25"/>
      <c r="D83" s="25"/>
      <c r="E83" s="25"/>
      <c r="F83" s="25"/>
      <c r="G83" s="25"/>
      <c r="H83" s="25"/>
      <c r="I83" s="25"/>
      <c r="J83" s="51"/>
      <c r="K83" s="51"/>
      <c r="L83" s="34" t="str">
        <f t="shared" si="1"/>
        <v>#DIV/0!</v>
      </c>
      <c r="M83" s="33" t="str">
        <f t="shared" si="2"/>
        <v>#DIV/0!</v>
      </c>
    </row>
    <row r="84">
      <c r="A84" s="52"/>
      <c r="B84" s="79"/>
      <c r="C84" s="25"/>
      <c r="D84" s="25"/>
      <c r="E84" s="25"/>
      <c r="F84" s="25"/>
      <c r="G84" s="25"/>
      <c r="H84" s="25"/>
      <c r="I84" s="25"/>
      <c r="J84" s="51"/>
      <c r="K84" s="51"/>
      <c r="L84" s="34" t="str">
        <f t="shared" si="1"/>
        <v>#DIV/0!</v>
      </c>
      <c r="M84" s="33" t="str">
        <f t="shared" si="2"/>
        <v>#DIV/0!</v>
      </c>
    </row>
    <row r="85">
      <c r="A85" s="52"/>
      <c r="B85" s="79"/>
      <c r="C85" s="25"/>
      <c r="D85" s="25"/>
      <c r="E85" s="25"/>
      <c r="F85" s="25"/>
      <c r="G85" s="25"/>
      <c r="H85" s="25"/>
      <c r="I85" s="25"/>
      <c r="J85" s="51"/>
      <c r="K85" s="51"/>
      <c r="L85" s="34" t="str">
        <f t="shared" si="1"/>
        <v>#DIV/0!</v>
      </c>
      <c r="M85" s="33" t="str">
        <f t="shared" si="2"/>
        <v>#DIV/0!</v>
      </c>
    </row>
    <row r="86">
      <c r="A86" s="52"/>
      <c r="B86" s="79"/>
      <c r="C86" s="25"/>
      <c r="D86" s="25"/>
      <c r="E86" s="25"/>
      <c r="F86" s="25"/>
      <c r="G86" s="25"/>
      <c r="H86" s="25"/>
      <c r="I86" s="25"/>
      <c r="J86" s="51"/>
      <c r="K86" s="51"/>
      <c r="L86" s="34" t="str">
        <f t="shared" si="1"/>
        <v>#DIV/0!</v>
      </c>
      <c r="M86" s="33" t="str">
        <f t="shared" si="2"/>
        <v>#DIV/0!</v>
      </c>
    </row>
    <row r="87">
      <c r="A87" s="52"/>
      <c r="B87" s="79"/>
      <c r="C87" s="25"/>
      <c r="D87" s="25"/>
      <c r="E87" s="25"/>
      <c r="F87" s="25"/>
      <c r="G87" s="25"/>
      <c r="H87" s="25"/>
      <c r="I87" s="25"/>
      <c r="J87" s="51"/>
      <c r="K87" s="51"/>
      <c r="L87" s="34" t="str">
        <f t="shared" si="1"/>
        <v>#DIV/0!</v>
      </c>
      <c r="M87" s="33" t="str">
        <f t="shared" si="2"/>
        <v>#DIV/0!</v>
      </c>
    </row>
    <row r="88">
      <c r="A88" s="52"/>
      <c r="B88" s="79"/>
      <c r="C88" s="25"/>
      <c r="D88" s="25"/>
      <c r="E88" s="25"/>
      <c r="F88" s="25"/>
      <c r="G88" s="25"/>
      <c r="H88" s="25"/>
      <c r="I88" s="25"/>
      <c r="J88" s="51"/>
      <c r="K88" s="51"/>
      <c r="L88" s="34" t="str">
        <f t="shared" si="1"/>
        <v>#DIV/0!</v>
      </c>
      <c r="M88" s="33" t="str">
        <f t="shared" si="2"/>
        <v>#DIV/0!</v>
      </c>
    </row>
    <row r="89">
      <c r="A89" s="52"/>
      <c r="B89" s="79"/>
      <c r="C89" s="25"/>
      <c r="D89" s="25"/>
      <c r="E89" s="25"/>
      <c r="F89" s="25"/>
      <c r="G89" s="25"/>
      <c r="H89" s="25"/>
      <c r="I89" s="25"/>
      <c r="J89" s="51"/>
      <c r="K89" s="51"/>
      <c r="L89" s="34" t="str">
        <f t="shared" si="1"/>
        <v>#DIV/0!</v>
      </c>
      <c r="M89" s="33" t="str">
        <f t="shared" si="2"/>
        <v>#DIV/0!</v>
      </c>
    </row>
    <row r="90">
      <c r="A90" s="52"/>
      <c r="B90" s="79"/>
      <c r="C90" s="25"/>
      <c r="D90" s="25"/>
      <c r="E90" s="25"/>
      <c r="F90" s="25"/>
      <c r="G90" s="25"/>
      <c r="H90" s="25"/>
      <c r="I90" s="25"/>
      <c r="J90" s="51"/>
      <c r="K90" s="51"/>
      <c r="L90" s="34" t="str">
        <f t="shared" si="1"/>
        <v>#DIV/0!</v>
      </c>
      <c r="M90" s="33" t="str">
        <f t="shared" si="2"/>
        <v>#DIV/0!</v>
      </c>
    </row>
    <row r="91">
      <c r="A91" s="52"/>
      <c r="B91" s="79"/>
      <c r="C91" s="25"/>
      <c r="D91" s="25"/>
      <c r="E91" s="25"/>
      <c r="F91" s="25"/>
      <c r="G91" s="25"/>
      <c r="H91" s="25"/>
      <c r="I91" s="25"/>
      <c r="J91" s="51"/>
      <c r="K91" s="51"/>
      <c r="L91" s="34" t="str">
        <f t="shared" si="1"/>
        <v>#DIV/0!</v>
      </c>
      <c r="M91" s="33" t="str">
        <f t="shared" si="2"/>
        <v>#DIV/0!</v>
      </c>
    </row>
    <row r="92">
      <c r="A92" s="52"/>
      <c r="B92" s="79"/>
      <c r="C92" s="25"/>
      <c r="D92" s="25"/>
      <c r="E92" s="25"/>
      <c r="F92" s="25"/>
      <c r="G92" s="25"/>
      <c r="H92" s="25"/>
      <c r="I92" s="25"/>
      <c r="J92" s="51"/>
      <c r="K92" s="51"/>
      <c r="L92" s="34" t="str">
        <f t="shared" si="1"/>
        <v>#DIV/0!</v>
      </c>
      <c r="M92" s="33" t="str">
        <f t="shared" si="2"/>
        <v>#DIV/0!</v>
      </c>
    </row>
    <row r="93">
      <c r="A93" s="14">
        <v>89.0</v>
      </c>
      <c r="B93" s="80"/>
      <c r="C93" s="39"/>
      <c r="D93" s="39"/>
      <c r="E93" s="39"/>
      <c r="F93" s="39"/>
      <c r="G93" s="39"/>
      <c r="H93" s="39"/>
      <c r="I93" s="39"/>
      <c r="J93" s="54"/>
      <c r="K93" s="54"/>
      <c r="L93" s="34" t="str">
        <f t="shared" si="1"/>
        <v>#DIV/0!</v>
      </c>
      <c r="M93" s="33" t="str">
        <f t="shared" si="2"/>
        <v>#DIV/0!</v>
      </c>
    </row>
    <row r="94">
      <c r="A94" s="52"/>
      <c r="B94" s="80"/>
      <c r="C94" s="39"/>
      <c r="D94" s="39"/>
      <c r="E94" s="39"/>
      <c r="F94" s="39"/>
      <c r="G94" s="39"/>
      <c r="H94" s="39"/>
      <c r="I94" s="39"/>
      <c r="J94" s="54"/>
      <c r="K94" s="54"/>
      <c r="L94" s="34" t="str">
        <f t="shared" si="1"/>
        <v>#DIV/0!</v>
      </c>
      <c r="M94" s="33" t="str">
        <f t="shared" si="2"/>
        <v>#DIV/0!</v>
      </c>
    </row>
    <row r="95">
      <c r="A95" s="52"/>
      <c r="B95" s="80"/>
      <c r="C95" s="39"/>
      <c r="D95" s="39"/>
      <c r="E95" s="39"/>
      <c r="F95" s="39"/>
      <c r="G95" s="39"/>
      <c r="H95" s="39"/>
      <c r="I95" s="39"/>
      <c r="J95" s="54"/>
      <c r="K95" s="54"/>
      <c r="L95" s="34" t="str">
        <f t="shared" si="1"/>
        <v>#DIV/0!</v>
      </c>
      <c r="M95" s="33" t="str">
        <f t="shared" si="2"/>
        <v>#DIV/0!</v>
      </c>
    </row>
    <row r="96">
      <c r="A96" s="52"/>
      <c r="B96" s="80"/>
      <c r="C96" s="39"/>
      <c r="D96" s="39"/>
      <c r="E96" s="39"/>
      <c r="F96" s="39"/>
      <c r="G96" s="39"/>
      <c r="H96" s="39"/>
      <c r="I96" s="39"/>
      <c r="J96" s="54"/>
      <c r="K96" s="54"/>
      <c r="L96" s="34" t="str">
        <f t="shared" si="1"/>
        <v>#DIV/0!</v>
      </c>
      <c r="M96" s="33" t="str">
        <f t="shared" si="2"/>
        <v>#DIV/0!</v>
      </c>
    </row>
    <row r="97">
      <c r="A97" s="52"/>
      <c r="B97" s="80"/>
      <c r="C97" s="39"/>
      <c r="D97" s="39"/>
      <c r="E97" s="39"/>
      <c r="F97" s="39"/>
      <c r="G97" s="39"/>
      <c r="H97" s="39"/>
      <c r="I97" s="39"/>
      <c r="J97" s="54"/>
      <c r="K97" s="54"/>
      <c r="L97" s="34" t="str">
        <f t="shared" si="1"/>
        <v>#DIV/0!</v>
      </c>
      <c r="M97" s="33" t="str">
        <f t="shared" si="2"/>
        <v>#DIV/0!</v>
      </c>
    </row>
    <row r="98">
      <c r="A98" s="52"/>
      <c r="B98" s="80"/>
      <c r="C98" s="39"/>
      <c r="D98" s="39"/>
      <c r="E98" s="39"/>
      <c r="F98" s="39"/>
      <c r="G98" s="39"/>
      <c r="H98" s="39"/>
      <c r="I98" s="39"/>
      <c r="J98" s="54"/>
      <c r="K98" s="54"/>
      <c r="L98" s="34" t="str">
        <f t="shared" si="1"/>
        <v>#DIV/0!</v>
      </c>
      <c r="M98" s="33" t="str">
        <f t="shared" si="2"/>
        <v>#DIV/0!</v>
      </c>
    </row>
    <row r="99">
      <c r="A99" s="52"/>
      <c r="B99" s="80"/>
      <c r="C99" s="39"/>
      <c r="D99" s="39"/>
      <c r="E99" s="39"/>
      <c r="F99" s="39"/>
      <c r="G99" s="39"/>
      <c r="H99" s="39"/>
      <c r="I99" s="39"/>
      <c r="J99" s="54"/>
      <c r="K99" s="54"/>
      <c r="L99" s="34" t="str">
        <f t="shared" si="1"/>
        <v>#DIV/0!</v>
      </c>
      <c r="M99" s="33" t="str">
        <f t="shared" si="2"/>
        <v>#DIV/0!</v>
      </c>
    </row>
    <row r="100">
      <c r="A100" s="52"/>
      <c r="B100" s="80"/>
      <c r="C100" s="39"/>
      <c r="D100" s="39"/>
      <c r="E100" s="39"/>
      <c r="F100" s="39"/>
      <c r="G100" s="39"/>
      <c r="H100" s="39"/>
      <c r="I100" s="39"/>
      <c r="J100" s="54"/>
      <c r="K100" s="54"/>
      <c r="L100" s="34" t="str">
        <f t="shared" si="1"/>
        <v>#DIV/0!</v>
      </c>
      <c r="M100" s="33" t="str">
        <f t="shared" si="2"/>
        <v>#DIV/0!</v>
      </c>
    </row>
    <row r="101">
      <c r="A101" s="52"/>
      <c r="B101" s="80"/>
      <c r="C101" s="39"/>
      <c r="D101" s="39"/>
      <c r="E101" s="39"/>
      <c r="F101" s="39"/>
      <c r="G101" s="39"/>
      <c r="H101" s="39"/>
      <c r="I101" s="39"/>
      <c r="J101" s="54"/>
      <c r="K101" s="54"/>
      <c r="L101" s="34" t="str">
        <f t="shared" si="1"/>
        <v>#DIV/0!</v>
      </c>
      <c r="M101" s="33" t="str">
        <f t="shared" si="2"/>
        <v>#DIV/0!</v>
      </c>
    </row>
    <row r="102">
      <c r="A102" s="52"/>
      <c r="B102" s="80"/>
      <c r="C102" s="39"/>
      <c r="D102" s="39"/>
      <c r="E102" s="39"/>
      <c r="F102" s="39"/>
      <c r="G102" s="39"/>
      <c r="H102" s="39"/>
      <c r="I102" s="39"/>
      <c r="J102" s="54"/>
      <c r="K102" s="54"/>
      <c r="L102" s="34" t="str">
        <f t="shared" si="1"/>
        <v>#DIV/0!</v>
      </c>
      <c r="M102" s="33" t="str">
        <f t="shared" si="2"/>
        <v>#DIV/0!</v>
      </c>
    </row>
    <row r="103">
      <c r="C103" s="33"/>
      <c r="D103" s="33"/>
      <c r="E103" s="33"/>
      <c r="F103" s="33"/>
      <c r="G103" s="33"/>
      <c r="H103" s="33"/>
      <c r="I103" s="33"/>
    </row>
  </sheetData>
  <mergeCells count="10">
    <mergeCell ref="A83:A92"/>
    <mergeCell ref="A73:A82"/>
    <mergeCell ref="A93:A102"/>
    <mergeCell ref="A3:A12"/>
    <mergeCell ref="A13:A22"/>
    <mergeCell ref="A23:A32"/>
    <mergeCell ref="A33:A42"/>
    <mergeCell ref="A43:A52"/>
    <mergeCell ref="A53:A62"/>
    <mergeCell ref="A63:A7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4.43" defaultRowHeight="15.75" outlineLevelCol="1"/>
  <cols>
    <col collapsed="1" min="1" max="1" width="14.43"/>
    <col hidden="1" min="2" max="8" width="14.43" outlineLevel="1"/>
    <col collapsed="1" min="9" max="9" width="14.43"/>
    <col hidden="1" min="10" max="16" width="14.43" outlineLevel="1"/>
    <col collapsed="1" min="17" max="17" width="14.43"/>
    <col hidden="1" min="18" max="26" width="14.43" outlineLevel="1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1" t="s">
        <v>2</v>
      </c>
      <c r="J1" s="2"/>
      <c r="K1" s="3" t="s">
        <v>3</v>
      </c>
      <c r="L1" s="4"/>
      <c r="M1" s="4"/>
      <c r="N1" s="4"/>
      <c r="O1" s="4"/>
      <c r="P1" s="4"/>
      <c r="Q1" s="1" t="s">
        <v>4</v>
      </c>
      <c r="R1" s="3"/>
      <c r="S1" s="3"/>
      <c r="T1" s="2"/>
      <c r="U1" s="3" t="s">
        <v>5</v>
      </c>
      <c r="V1" s="4"/>
      <c r="W1" s="4"/>
      <c r="X1" s="4"/>
      <c r="Y1" s="4"/>
      <c r="Z1" s="4"/>
      <c r="AB1" s="5" t="s">
        <v>6</v>
      </c>
      <c r="AC1" s="6"/>
      <c r="AD1" s="5"/>
      <c r="AE1" s="6"/>
      <c r="AF1" s="6"/>
      <c r="AG1" s="6"/>
      <c r="AH1" s="6"/>
      <c r="AI1" s="6"/>
      <c r="AJ1" s="6"/>
      <c r="AK1" s="6" t="s">
        <v>7</v>
      </c>
      <c r="AL1" s="6"/>
      <c r="AM1" s="6">
        <v>1000.0</v>
      </c>
      <c r="AN1" s="7" t="s">
        <v>8</v>
      </c>
      <c r="AO1" s="6">
        <v>8000.0</v>
      </c>
      <c r="AQ1" s="5" t="s">
        <v>6</v>
      </c>
      <c r="AR1" s="6"/>
      <c r="AS1" s="5"/>
      <c r="AT1" s="6"/>
      <c r="AU1" s="6"/>
      <c r="AV1" s="6"/>
      <c r="AW1" s="6"/>
      <c r="AX1" s="6"/>
      <c r="AY1" s="6"/>
      <c r="AZ1" s="6" t="s">
        <v>7</v>
      </c>
      <c r="BA1" s="6"/>
      <c r="BB1" s="6">
        <v>1000.0</v>
      </c>
      <c r="BC1" s="7" t="s">
        <v>8</v>
      </c>
      <c r="BD1" s="6">
        <v>25000.0</v>
      </c>
    </row>
    <row r="2">
      <c r="A2" s="9"/>
      <c r="B2" s="10" t="s">
        <v>9</v>
      </c>
      <c r="C2" s="11" t="s">
        <v>10</v>
      </c>
      <c r="D2" s="12" t="s">
        <v>11</v>
      </c>
      <c r="E2" s="12" t="s">
        <v>12</v>
      </c>
      <c r="F2" s="12" t="s">
        <v>13</v>
      </c>
      <c r="G2" s="12" t="s">
        <v>14</v>
      </c>
      <c r="H2" s="12" t="s">
        <v>15</v>
      </c>
      <c r="I2" s="9"/>
      <c r="J2" s="10" t="s">
        <v>16</v>
      </c>
      <c r="K2" s="11" t="s">
        <v>10</v>
      </c>
      <c r="L2" s="12" t="s">
        <v>11</v>
      </c>
      <c r="M2" s="12" t="s">
        <v>12</v>
      </c>
      <c r="N2" s="12" t="s">
        <v>13</v>
      </c>
      <c r="O2" s="12" t="s">
        <v>14</v>
      </c>
      <c r="P2" s="12" t="s">
        <v>15</v>
      </c>
      <c r="Q2" s="9"/>
      <c r="R2" s="13" t="s">
        <v>17</v>
      </c>
      <c r="S2" s="12" t="s">
        <v>16</v>
      </c>
      <c r="T2" s="14" t="s">
        <v>18</v>
      </c>
      <c r="U2" s="12" t="s">
        <v>10</v>
      </c>
      <c r="V2" s="12" t="s">
        <v>11</v>
      </c>
      <c r="W2" s="12" t="s">
        <v>19</v>
      </c>
      <c r="X2" s="12" t="s">
        <v>13</v>
      </c>
      <c r="Y2" s="12" t="s">
        <v>14</v>
      </c>
      <c r="Z2" s="12" t="s">
        <v>20</v>
      </c>
      <c r="AB2" s="13" t="s">
        <v>85</v>
      </c>
      <c r="AC2" s="13" t="s">
        <v>22</v>
      </c>
      <c r="AD2" s="10" t="s">
        <v>23</v>
      </c>
      <c r="AE2" s="12" t="s">
        <v>13</v>
      </c>
      <c r="AF2" s="12" t="s">
        <v>10</v>
      </c>
      <c r="AG2" s="12" t="s">
        <v>27</v>
      </c>
      <c r="AH2" s="12" t="s">
        <v>28</v>
      </c>
      <c r="AI2" s="12" t="s">
        <v>29</v>
      </c>
      <c r="AJ2" s="12" t="s">
        <v>30</v>
      </c>
      <c r="AK2" s="12" t="s">
        <v>31</v>
      </c>
      <c r="AL2" s="12" t="s">
        <v>14</v>
      </c>
      <c r="AM2" s="12" t="s">
        <v>32</v>
      </c>
      <c r="AN2" s="12" t="s">
        <v>33</v>
      </c>
      <c r="AO2" s="12" t="s">
        <v>34</v>
      </c>
      <c r="AQ2" s="13" t="s">
        <v>85</v>
      </c>
      <c r="AR2" s="13" t="s">
        <v>22</v>
      </c>
      <c r="AS2" s="10" t="s">
        <v>23</v>
      </c>
      <c r="AT2" s="12" t="s">
        <v>13</v>
      </c>
      <c r="AU2" s="12" t="s">
        <v>10</v>
      </c>
      <c r="AV2" s="12" t="s">
        <v>27</v>
      </c>
      <c r="AW2" s="12" t="s">
        <v>28</v>
      </c>
      <c r="AX2" s="12" t="s">
        <v>29</v>
      </c>
      <c r="AY2" s="12" t="s">
        <v>30</v>
      </c>
      <c r="AZ2" s="12" t="s">
        <v>31</v>
      </c>
      <c r="BA2" s="12" t="s">
        <v>14</v>
      </c>
      <c r="BB2" s="12" t="s">
        <v>32</v>
      </c>
      <c r="BC2" s="12" t="s">
        <v>33</v>
      </c>
      <c r="BD2" s="12" t="s">
        <v>34</v>
      </c>
    </row>
    <row r="3">
      <c r="A3" s="9"/>
      <c r="B3" s="17">
        <v>1.0</v>
      </c>
      <c r="C3" s="19">
        <v>1.40531063079833</v>
      </c>
      <c r="D3" s="21">
        <v>52.1428153514862</v>
      </c>
      <c r="E3" s="21">
        <v>361.154767990112</v>
      </c>
      <c r="F3" s="21">
        <f t="shared" ref="F3:F17" si="1">(2*1500*1500*1500) - (1500*1500)</f>
        <v>6747750000</v>
      </c>
      <c r="G3" s="22">
        <f t="shared" ref="G3:G17" si="2">(F3/D3)/1000000000</f>
        <v>0.1294090078</v>
      </c>
      <c r="H3" s="22">
        <f t="shared" ref="H3:H17" si="3">(F3/E3)/1000000000</f>
        <v>0.01868381812</v>
      </c>
      <c r="I3" s="9"/>
      <c r="J3" s="17">
        <v>1000.0</v>
      </c>
      <c r="K3" s="19">
        <v>7.75269079208374</v>
      </c>
      <c r="L3" s="21">
        <v>10.0825397968292</v>
      </c>
      <c r="M3" s="21">
        <v>4.92945384979248</v>
      </c>
      <c r="N3" s="23">
        <f t="shared" ref="N3:N32" si="4">((2*J3*J3*J3) - (J3*J3)) * 30</f>
        <v>59970000000</v>
      </c>
      <c r="O3" s="25">
        <f t="shared" ref="O3:O32" si="5">(N3/L3)/1000000000</f>
        <v>5.947906104</v>
      </c>
      <c r="P3" s="25">
        <f t="shared" ref="P3:P32" si="6">(N3/M3)/1000000000</f>
        <v>12.16564793</v>
      </c>
      <c r="Q3" s="9"/>
      <c r="R3" s="20">
        <v>6.0</v>
      </c>
      <c r="S3" s="26">
        <v>5000.0</v>
      </c>
      <c r="T3" s="27">
        <v>30.0</v>
      </c>
      <c r="U3" s="21">
        <v>8.21271228790283</v>
      </c>
      <c r="V3" s="21">
        <v>71.2599594593048</v>
      </c>
      <c r="W3" s="21">
        <v>350.603452682495</v>
      </c>
      <c r="X3" s="23">
        <f t="shared" ref="X3:X14" si="7">((2*S3^3) - (S3^2)) * T3</f>
        <v>7499250000000</v>
      </c>
      <c r="Y3" s="25">
        <f t="shared" ref="Y3:Y14" si="8">(X3/V3)/1000000000</f>
        <v>105.2379212</v>
      </c>
      <c r="Z3" s="25">
        <f t="shared" ref="Z3:Z14" si="9">(X3/W3)/1000000000</f>
        <v>21.38954977</v>
      </c>
      <c r="AB3" s="18">
        <v>1.0</v>
      </c>
      <c r="AC3" s="20">
        <v>6.0</v>
      </c>
      <c r="AD3" s="17">
        <v>5.0</v>
      </c>
      <c r="AE3" s="20">
        <f t="shared" ref="AE3:AE52" si="10">((2*AO$1^3) - (AO$1^2)) * (AB3 * AC3 * AD3)</f>
        <v>30718080000000</v>
      </c>
      <c r="AF3" s="20">
        <v>0.724714756011963</v>
      </c>
      <c r="AG3" s="20">
        <v>231.016066551208</v>
      </c>
      <c r="AH3" s="20">
        <v>24.406627</v>
      </c>
      <c r="AI3" s="20">
        <v>1327.892759</v>
      </c>
      <c r="AJ3" s="20">
        <v>1318.12868571281</v>
      </c>
      <c r="AK3" s="20">
        <v>1096.40460586548</v>
      </c>
      <c r="AL3" s="20">
        <f t="shared" ref="AL3:AL52" si="11">(AE3/(AF3 + AG3))/1000000000</f>
        <v>132.5536223</v>
      </c>
      <c r="AM3" s="20">
        <f t="shared" ref="AM3:AM52" si="12">(AE3/(AH3 + AI3))/1000000000</f>
        <v>22.71544328</v>
      </c>
      <c r="AN3" s="20">
        <f t="shared" ref="AN3:AN52" si="13">(AE3/AJ3)/1000000000</f>
        <v>23.30431037</v>
      </c>
      <c r="AO3" s="20">
        <f t="shared" ref="AO3:AO52" si="14">(AE3/AK3)/1000000000</f>
        <v>28.0171023</v>
      </c>
      <c r="AQ3" s="18">
        <v>1.0</v>
      </c>
      <c r="AR3" s="20">
        <v>1.0</v>
      </c>
      <c r="AS3" s="20">
        <v>1.0</v>
      </c>
      <c r="AT3" s="20">
        <f t="shared" ref="AT3:AT52" si="15">((2*BD$1^3) - (BD$1^2)) * (AQ3 * AR3 * AS3)</f>
        <v>31249375000000</v>
      </c>
      <c r="AU3" s="20">
        <v>0.217113733291626</v>
      </c>
      <c r="AV3" s="20">
        <v>243.961664676666</v>
      </c>
      <c r="AW3" s="20">
        <v>0.666967</v>
      </c>
      <c r="AX3" s="20">
        <v>241.835818</v>
      </c>
      <c r="AY3" s="20">
        <v>241.27327466011</v>
      </c>
      <c r="AZ3" s="20">
        <v>162.844995975494</v>
      </c>
      <c r="BA3" s="20">
        <f t="shared" ref="BA3:BA52" si="16">(AT3/(AU3 + AV3))/1000000000</f>
        <v>127.9774402</v>
      </c>
      <c r="BB3" s="20">
        <f t="shared" ref="BB3:BB52" si="17">(AT3/(AW3 + AX3))/1000000000</f>
        <v>128.8619221</v>
      </c>
      <c r="BC3" s="20">
        <f t="shared" ref="BC3:BC52" si="18">(AT3/AY3)/1000000000</f>
        <v>129.5185927</v>
      </c>
      <c r="BD3" s="20">
        <f t="shared" ref="BD3:BD52" si="19">(AT3/AZ3)/1000000000</f>
        <v>191.89644</v>
      </c>
    </row>
    <row r="4">
      <c r="A4" s="9"/>
      <c r="B4" s="30">
        <v>1.0</v>
      </c>
      <c r="C4" s="31">
        <v>1.56980514526367</v>
      </c>
      <c r="D4" s="31">
        <v>50.955100774765</v>
      </c>
      <c r="E4" s="31">
        <v>345.451063394546</v>
      </c>
      <c r="F4" s="21">
        <f t="shared" si="1"/>
        <v>6747750000</v>
      </c>
      <c r="G4" s="22">
        <f t="shared" si="2"/>
        <v>0.1324254078</v>
      </c>
      <c r="H4" s="22">
        <f t="shared" si="3"/>
        <v>0.01953315741</v>
      </c>
      <c r="J4" s="17">
        <v>1000.0</v>
      </c>
      <c r="K4" s="19">
        <v>7.91151881217957</v>
      </c>
      <c r="L4" s="21">
        <v>9.25091171264648</v>
      </c>
      <c r="M4" s="21">
        <v>5.55540418624878</v>
      </c>
      <c r="N4" s="23">
        <f t="shared" si="4"/>
        <v>59970000000</v>
      </c>
      <c r="O4" s="25">
        <f t="shared" si="5"/>
        <v>6.482604295</v>
      </c>
      <c r="P4" s="25">
        <f t="shared" si="6"/>
        <v>10.79489412</v>
      </c>
      <c r="R4" s="20">
        <v>6.0</v>
      </c>
      <c r="S4" s="26">
        <v>5000.0</v>
      </c>
      <c r="T4" s="27">
        <v>30.0</v>
      </c>
      <c r="U4" s="21">
        <v>7.99954175949097</v>
      </c>
      <c r="V4" s="21">
        <v>71.4601321220398</v>
      </c>
      <c r="W4" s="21">
        <v>346.280340671539</v>
      </c>
      <c r="X4" s="23">
        <f t="shared" si="7"/>
        <v>7499250000000</v>
      </c>
      <c r="Y4" s="25">
        <f t="shared" si="8"/>
        <v>104.9431309</v>
      </c>
      <c r="Z4" s="25">
        <f t="shared" si="9"/>
        <v>21.65658606</v>
      </c>
      <c r="AB4" s="18">
        <v>1.0</v>
      </c>
      <c r="AC4" s="20">
        <v>6.0</v>
      </c>
      <c r="AD4" s="17">
        <v>5.0</v>
      </c>
      <c r="AE4" s="20">
        <f t="shared" si="10"/>
        <v>30718080000000</v>
      </c>
      <c r="AF4" s="20">
        <v>0.719582796096802</v>
      </c>
      <c r="AG4" s="20">
        <v>234.632555246353</v>
      </c>
      <c r="AH4" s="20">
        <v>28.641009</v>
      </c>
      <c r="AI4" s="20">
        <v>1330.26508</v>
      </c>
      <c r="AJ4" s="20">
        <v>1319.23397302628</v>
      </c>
      <c r="AK4" s="20">
        <v>1100.55864262581</v>
      </c>
      <c r="AL4" s="20">
        <f t="shared" si="11"/>
        <v>130.5196556</v>
      </c>
      <c r="AM4" s="20">
        <f t="shared" si="12"/>
        <v>22.60500578</v>
      </c>
      <c r="AN4" s="20">
        <f t="shared" si="13"/>
        <v>23.28478543</v>
      </c>
      <c r="AO4" s="20">
        <f t="shared" si="14"/>
        <v>27.9113523</v>
      </c>
      <c r="AQ4" s="18">
        <v>1.0</v>
      </c>
      <c r="AR4" s="20">
        <v>1.0</v>
      </c>
      <c r="AS4" s="20">
        <v>1.0</v>
      </c>
      <c r="AT4" s="20">
        <f t="shared" si="15"/>
        <v>31249375000000</v>
      </c>
      <c r="AU4" s="20">
        <v>0.219592094421387</v>
      </c>
      <c r="AV4" s="20">
        <v>224.950386047363</v>
      </c>
      <c r="AW4" s="20">
        <v>0.685085</v>
      </c>
      <c r="AX4" s="20">
        <v>223.333676</v>
      </c>
      <c r="AY4" s="20">
        <v>222.992457151413</v>
      </c>
      <c r="AZ4" s="20">
        <v>156.082375526428</v>
      </c>
      <c r="BA4" s="20">
        <f t="shared" si="16"/>
        <v>138.7812676</v>
      </c>
      <c r="BB4" s="20">
        <f t="shared" si="17"/>
        <v>139.4944551</v>
      </c>
      <c r="BC4" s="20">
        <f t="shared" si="18"/>
        <v>140.1364665</v>
      </c>
      <c r="BD4" s="20">
        <f t="shared" si="19"/>
        <v>200.2107855</v>
      </c>
    </row>
    <row r="5">
      <c r="A5" s="9"/>
      <c r="B5" s="17">
        <v>1.0</v>
      </c>
      <c r="C5" s="19">
        <v>1.42874312400817</v>
      </c>
      <c r="D5" s="21">
        <v>51.2926080226898</v>
      </c>
      <c r="E5" s="21">
        <v>350.7482817173</v>
      </c>
      <c r="F5" s="21">
        <f t="shared" si="1"/>
        <v>6747750000</v>
      </c>
      <c r="G5" s="22">
        <f t="shared" si="2"/>
        <v>0.1315540438</v>
      </c>
      <c r="H5" s="22">
        <f t="shared" si="3"/>
        <v>0.01923815554</v>
      </c>
      <c r="J5" s="17">
        <v>1000.0</v>
      </c>
      <c r="K5" s="19">
        <v>7.44935584068298</v>
      </c>
      <c r="L5" s="21">
        <v>9.66524791717529</v>
      </c>
      <c r="M5" s="21">
        <v>5.24117779731751</v>
      </c>
      <c r="N5" s="23">
        <f t="shared" si="4"/>
        <v>59970000000</v>
      </c>
      <c r="O5" s="25">
        <f t="shared" si="5"/>
        <v>6.20470375</v>
      </c>
      <c r="P5" s="25">
        <f t="shared" si="6"/>
        <v>11.44208465</v>
      </c>
      <c r="R5" s="20">
        <v>6.0</v>
      </c>
      <c r="S5" s="26">
        <v>5000.0</v>
      </c>
      <c r="T5" s="27">
        <v>30.0</v>
      </c>
      <c r="U5" s="21">
        <v>8.19367361068726</v>
      </c>
      <c r="V5" s="21">
        <v>65.8722519874573</v>
      </c>
      <c r="W5" s="21">
        <v>352.576724290848</v>
      </c>
      <c r="X5" s="23">
        <f t="shared" si="7"/>
        <v>7499250000000</v>
      </c>
      <c r="Y5" s="25">
        <f t="shared" si="8"/>
        <v>113.8453563</v>
      </c>
      <c r="Z5" s="25">
        <f t="shared" si="9"/>
        <v>21.26983854</v>
      </c>
      <c r="AB5" s="18">
        <v>1.0</v>
      </c>
      <c r="AC5" s="20">
        <v>6.0</v>
      </c>
      <c r="AD5" s="17">
        <v>5.0</v>
      </c>
      <c r="AE5" s="20">
        <f t="shared" si="10"/>
        <v>30718080000000</v>
      </c>
      <c r="AF5" s="20">
        <v>0.721056938171387</v>
      </c>
      <c r="AG5" s="20">
        <v>235.186841487885</v>
      </c>
      <c r="AH5" s="20">
        <v>37.703327</v>
      </c>
      <c r="AI5" s="20">
        <v>1300.097763</v>
      </c>
      <c r="AJ5" s="20">
        <v>1289.12535738945</v>
      </c>
      <c r="AK5" s="20">
        <v>1070.56920409203</v>
      </c>
      <c r="AL5" s="20">
        <f t="shared" si="11"/>
        <v>130.2121727</v>
      </c>
      <c r="AM5" s="20">
        <f t="shared" si="12"/>
        <v>22.9616198</v>
      </c>
      <c r="AN5" s="20">
        <f t="shared" si="13"/>
        <v>23.82862134</v>
      </c>
      <c r="AO5" s="20">
        <f t="shared" si="14"/>
        <v>28.69322215</v>
      </c>
      <c r="AQ5" s="18">
        <v>1.0</v>
      </c>
      <c r="AR5" s="20">
        <v>1.0</v>
      </c>
      <c r="AS5" s="20">
        <v>1.0</v>
      </c>
      <c r="AT5" s="20">
        <f t="shared" si="15"/>
        <v>31249375000000</v>
      </c>
      <c r="AU5" s="20">
        <v>0.216471433639526</v>
      </c>
      <c r="AV5" s="20">
        <v>224.851400375366</v>
      </c>
      <c r="AW5" s="20">
        <v>0.659674</v>
      </c>
      <c r="AX5" s="20">
        <v>223.333475</v>
      </c>
      <c r="AY5" s="20">
        <v>222.969362020493</v>
      </c>
      <c r="AZ5" s="20">
        <v>157.069395542145</v>
      </c>
      <c r="BA5" s="20">
        <f t="shared" si="16"/>
        <v>138.8442284</v>
      </c>
      <c r="BB5" s="20">
        <f t="shared" si="17"/>
        <v>139.5104053</v>
      </c>
      <c r="BC5" s="20">
        <f t="shared" si="18"/>
        <v>140.1509818</v>
      </c>
      <c r="BD5" s="20">
        <f t="shared" si="19"/>
        <v>198.9526661</v>
      </c>
    </row>
    <row r="6">
      <c r="A6" s="9"/>
      <c r="B6" s="14">
        <v>10.0</v>
      </c>
      <c r="C6" s="35">
        <v>1.4078893661499</v>
      </c>
      <c r="D6" s="36">
        <v>51.4745373725891</v>
      </c>
      <c r="E6" s="36">
        <v>346.183980703353</v>
      </c>
      <c r="F6" s="36">
        <f t="shared" si="1"/>
        <v>6747750000</v>
      </c>
      <c r="G6" s="37">
        <f t="shared" si="2"/>
        <v>0.1310890849</v>
      </c>
      <c r="H6" s="37">
        <f t="shared" si="3"/>
        <v>0.01949180313</v>
      </c>
      <c r="J6" s="14">
        <v>2000.0</v>
      </c>
      <c r="K6" s="35">
        <v>7.85018944740295</v>
      </c>
      <c r="L6" s="36">
        <v>12.994491815567</v>
      </c>
      <c r="M6" s="36">
        <v>28.2845788002014</v>
      </c>
      <c r="N6" s="38">
        <f t="shared" si="4"/>
        <v>479880000000</v>
      </c>
      <c r="O6" s="39">
        <f t="shared" si="5"/>
        <v>36.92949342</v>
      </c>
      <c r="P6" s="39">
        <f t="shared" si="6"/>
        <v>16.96613562</v>
      </c>
      <c r="R6" s="12">
        <v>1.0</v>
      </c>
      <c r="S6" s="40">
        <v>5000.0</v>
      </c>
      <c r="T6" s="41">
        <v>30.0</v>
      </c>
      <c r="U6" s="36">
        <v>5.14142870903015</v>
      </c>
      <c r="V6" s="36">
        <v>177.391654729843</v>
      </c>
      <c r="W6" s="36">
        <v>113.431261777878</v>
      </c>
      <c r="X6" s="38">
        <f t="shared" si="7"/>
        <v>7499250000000</v>
      </c>
      <c r="Y6" s="39">
        <f t="shared" si="8"/>
        <v>42.27510032</v>
      </c>
      <c r="Z6" s="39">
        <f t="shared" si="9"/>
        <v>66.11272662</v>
      </c>
      <c r="AB6" s="18">
        <v>1.0</v>
      </c>
      <c r="AC6" s="20">
        <v>6.0</v>
      </c>
      <c r="AD6" s="17">
        <v>5.0</v>
      </c>
      <c r="AE6" s="20">
        <f t="shared" si="10"/>
        <v>30718080000000</v>
      </c>
      <c r="AF6" s="20">
        <v>0.621020555496216</v>
      </c>
      <c r="AG6" s="20">
        <v>241.889555454254</v>
      </c>
      <c r="AH6" s="20">
        <v>49.79114</v>
      </c>
      <c r="AI6" s="20">
        <v>1322.555977</v>
      </c>
      <c r="AJ6" s="20">
        <v>1312.38714194298</v>
      </c>
      <c r="AK6" s="20">
        <v>1092.65017366409</v>
      </c>
      <c r="AL6" s="20">
        <f t="shared" si="11"/>
        <v>126.6669706</v>
      </c>
      <c r="AM6" s="20">
        <f t="shared" si="12"/>
        <v>22.38360807</v>
      </c>
      <c r="AN6" s="20">
        <f t="shared" si="13"/>
        <v>23.40626407</v>
      </c>
      <c r="AO6" s="20">
        <f t="shared" si="14"/>
        <v>28.11337127</v>
      </c>
      <c r="AQ6" s="18">
        <v>1.0</v>
      </c>
      <c r="AR6" s="20">
        <v>1.0</v>
      </c>
      <c r="AS6" s="20">
        <v>1.0</v>
      </c>
      <c r="AT6" s="20">
        <f t="shared" si="15"/>
        <v>31249375000000</v>
      </c>
      <c r="AU6" s="20">
        <v>0.218394041061401</v>
      </c>
      <c r="AV6" s="20">
        <v>224.94046664238</v>
      </c>
      <c r="AW6" s="20">
        <v>0.638812</v>
      </c>
      <c r="AX6" s="20">
        <v>223.414152</v>
      </c>
      <c r="AY6" s="20">
        <v>222.842446088791</v>
      </c>
      <c r="AZ6" s="20">
        <v>157.240899562836</v>
      </c>
      <c r="BA6" s="20">
        <f t="shared" si="16"/>
        <v>138.7881201</v>
      </c>
      <c r="BB6" s="20">
        <f t="shared" si="17"/>
        <v>139.4731605</v>
      </c>
      <c r="BC6" s="20">
        <f t="shared" si="18"/>
        <v>140.2308023</v>
      </c>
      <c r="BD6" s="20">
        <f t="shared" si="19"/>
        <v>198.7356667</v>
      </c>
    </row>
    <row r="7">
      <c r="A7" s="9"/>
      <c r="B7" s="14">
        <v>10.0</v>
      </c>
      <c r="C7" s="35">
        <v>1.51155090332031</v>
      </c>
      <c r="D7" s="36">
        <v>52.1120722293853</v>
      </c>
      <c r="E7" s="36">
        <v>360.303570270538</v>
      </c>
      <c r="F7" s="36">
        <f t="shared" si="1"/>
        <v>6747750000</v>
      </c>
      <c r="G7" s="37">
        <f t="shared" si="2"/>
        <v>0.1294853517</v>
      </c>
      <c r="H7" s="37">
        <f t="shared" si="3"/>
        <v>0.01872795764</v>
      </c>
      <c r="I7" s="9"/>
      <c r="J7" s="14">
        <v>2000.0</v>
      </c>
      <c r="K7" s="35">
        <v>7.98617434501648</v>
      </c>
      <c r="L7" s="36">
        <v>11.7927379608154</v>
      </c>
      <c r="M7" s="36">
        <v>26.4098229408264</v>
      </c>
      <c r="N7" s="38">
        <f t="shared" si="4"/>
        <v>479880000000</v>
      </c>
      <c r="O7" s="39">
        <f t="shared" si="5"/>
        <v>40.69284008</v>
      </c>
      <c r="P7" s="39">
        <f t="shared" si="6"/>
        <v>18.17051182</v>
      </c>
      <c r="Q7" s="9"/>
      <c r="R7" s="12">
        <v>1.0</v>
      </c>
      <c r="S7" s="40">
        <v>5000.0</v>
      </c>
      <c r="T7" s="41">
        <v>30.0</v>
      </c>
      <c r="U7" s="36">
        <v>5.29838228225708</v>
      </c>
      <c r="V7" s="36">
        <v>173.493591308594</v>
      </c>
      <c r="W7" s="36">
        <v>114.738710403442</v>
      </c>
      <c r="X7" s="38">
        <f t="shared" si="7"/>
        <v>7499250000000</v>
      </c>
      <c r="Y7" s="39">
        <f t="shared" si="8"/>
        <v>43.22493957</v>
      </c>
      <c r="Z7" s="39">
        <f t="shared" si="9"/>
        <v>65.35937151</v>
      </c>
      <c r="AB7" s="18">
        <v>1.0</v>
      </c>
      <c r="AC7" s="20">
        <v>6.0</v>
      </c>
      <c r="AD7" s="17">
        <v>5.0</v>
      </c>
      <c r="AE7" s="20">
        <f t="shared" si="10"/>
        <v>30718080000000</v>
      </c>
      <c r="AF7" s="20">
        <v>0.730651140213013</v>
      </c>
      <c r="AG7" s="20">
        <v>231.793410778046</v>
      </c>
      <c r="AH7" s="20">
        <v>28.477891</v>
      </c>
      <c r="AI7" s="20">
        <v>1322.138752</v>
      </c>
      <c r="AJ7" s="20">
        <v>1312.1253528595</v>
      </c>
      <c r="AK7" s="20">
        <v>1099.26378583908</v>
      </c>
      <c r="AL7" s="20">
        <f t="shared" si="11"/>
        <v>132.1071021</v>
      </c>
      <c r="AM7" s="20">
        <f t="shared" si="12"/>
        <v>22.74374461</v>
      </c>
      <c r="AN7" s="20">
        <f t="shared" si="13"/>
        <v>23.41093397</v>
      </c>
      <c r="AO7" s="20">
        <f t="shared" si="14"/>
        <v>27.94422994</v>
      </c>
      <c r="AQ7" s="18">
        <v>1.0</v>
      </c>
      <c r="AR7" s="20">
        <v>1.0</v>
      </c>
      <c r="AS7" s="20">
        <v>1.0</v>
      </c>
      <c r="AT7" s="20">
        <f t="shared" si="15"/>
        <v>31249375000000</v>
      </c>
      <c r="AU7" s="20">
        <v>0.22006368637085</v>
      </c>
      <c r="AV7" s="20">
        <v>224.881351232529</v>
      </c>
      <c r="AW7" s="20">
        <v>0.613142</v>
      </c>
      <c r="AX7" s="20">
        <v>223.406086</v>
      </c>
      <c r="AY7" s="20">
        <v>223.070122480392</v>
      </c>
      <c r="AZ7" s="20">
        <v>156.177476167679</v>
      </c>
      <c r="BA7" s="20">
        <f t="shared" si="16"/>
        <v>138.8235388</v>
      </c>
      <c r="BB7" s="20">
        <f t="shared" si="17"/>
        <v>139.4941643</v>
      </c>
      <c r="BC7" s="20">
        <f t="shared" si="18"/>
        <v>140.0876758</v>
      </c>
      <c r="BD7" s="20">
        <f t="shared" si="19"/>
        <v>200.0888718</v>
      </c>
    </row>
    <row r="8">
      <c r="A8" s="9"/>
      <c r="B8" s="14">
        <v>10.0</v>
      </c>
      <c r="C8" s="35">
        <v>1.40155887603759</v>
      </c>
      <c r="D8" s="36">
        <v>52.5947964191436</v>
      </c>
      <c r="E8" s="36">
        <v>363.147557735443</v>
      </c>
      <c r="F8" s="36">
        <f t="shared" si="1"/>
        <v>6747750000</v>
      </c>
      <c r="G8" s="37">
        <f t="shared" si="2"/>
        <v>0.1282969126</v>
      </c>
      <c r="H8" s="37">
        <f t="shared" si="3"/>
        <v>0.01858128977</v>
      </c>
      <c r="I8" s="9"/>
      <c r="J8" s="14">
        <v>2000.0</v>
      </c>
      <c r="K8" s="35">
        <v>7.97112512588501</v>
      </c>
      <c r="L8" s="36">
        <v>12.8319716453552</v>
      </c>
      <c r="M8" s="36">
        <v>27.9493865966797</v>
      </c>
      <c r="N8" s="38">
        <f t="shared" si="4"/>
        <v>479880000000</v>
      </c>
      <c r="O8" s="39">
        <f t="shared" si="5"/>
        <v>37.39721481</v>
      </c>
      <c r="P8" s="39">
        <f t="shared" si="6"/>
        <v>17.16960758</v>
      </c>
      <c r="Q8" s="9"/>
      <c r="R8" s="12">
        <v>1.0</v>
      </c>
      <c r="S8" s="40">
        <v>5000.0</v>
      </c>
      <c r="T8" s="41">
        <v>30.0</v>
      </c>
      <c r="U8" s="36">
        <v>5.32563233375549</v>
      </c>
      <c r="V8" s="36">
        <v>172.532238006592</v>
      </c>
      <c r="W8" s="36">
        <v>114.943954229355</v>
      </c>
      <c r="X8" s="38">
        <f t="shared" si="7"/>
        <v>7499250000000</v>
      </c>
      <c r="Y8" s="39">
        <f t="shared" si="8"/>
        <v>43.46578985</v>
      </c>
      <c r="Z8" s="39">
        <f t="shared" si="9"/>
        <v>65.24266587</v>
      </c>
      <c r="AB8" s="24">
        <v>2.0</v>
      </c>
      <c r="AC8" s="12">
        <v>6.0</v>
      </c>
      <c r="AD8" s="14">
        <v>5.0</v>
      </c>
      <c r="AE8" s="12">
        <f t="shared" si="10"/>
        <v>61436160000000</v>
      </c>
      <c r="AF8" s="12">
        <v>1.63276100158691</v>
      </c>
      <c r="AG8" s="12">
        <v>236.507541418076</v>
      </c>
      <c r="AH8" s="12">
        <v>94.89295</v>
      </c>
      <c r="AI8" s="12">
        <v>2507.948165</v>
      </c>
      <c r="AJ8" s="12">
        <v>2458.09659028053</v>
      </c>
      <c r="AK8" s="12">
        <v>2013.64008116722</v>
      </c>
      <c r="AL8" s="12">
        <f t="shared" si="11"/>
        <v>257.9830435</v>
      </c>
      <c r="AM8" s="12">
        <f t="shared" si="12"/>
        <v>23.6034999</v>
      </c>
      <c r="AN8" s="12">
        <f t="shared" si="13"/>
        <v>24.99338726</v>
      </c>
      <c r="AO8" s="12">
        <f t="shared" si="14"/>
        <v>30.51000056</v>
      </c>
      <c r="AQ8" s="24">
        <v>2.0</v>
      </c>
      <c r="AR8" s="12">
        <v>1.0</v>
      </c>
      <c r="AS8" s="12">
        <v>1.0</v>
      </c>
      <c r="AT8" s="12">
        <f t="shared" si="15"/>
        <v>62498750000000</v>
      </c>
      <c r="AU8" s="12">
        <v>0.216244697570801</v>
      </c>
      <c r="AV8" s="12">
        <v>231.482186317444</v>
      </c>
      <c r="AW8" s="12">
        <v>1.78875</v>
      </c>
      <c r="AX8" s="12">
        <v>456.454638</v>
      </c>
      <c r="AY8" s="12">
        <v>454.980114221573</v>
      </c>
      <c r="AZ8" s="12">
        <v>317.167801141739</v>
      </c>
      <c r="BA8" s="12">
        <f t="shared" si="16"/>
        <v>269.7417921</v>
      </c>
      <c r="BB8" s="12">
        <f t="shared" si="17"/>
        <v>136.3876744</v>
      </c>
      <c r="BC8" s="12">
        <f t="shared" si="18"/>
        <v>137.3658937</v>
      </c>
      <c r="BD8" s="12">
        <f t="shared" si="19"/>
        <v>197.052632</v>
      </c>
    </row>
    <row r="9">
      <c r="A9" s="9"/>
      <c r="B9" s="17">
        <v>100.0</v>
      </c>
      <c r="C9" s="19">
        <v>1.58669972419738</v>
      </c>
      <c r="D9" s="21">
        <v>51.2019062042236</v>
      </c>
      <c r="E9" s="21">
        <v>349.778196573257</v>
      </c>
      <c r="F9" s="21">
        <f t="shared" si="1"/>
        <v>6747750000</v>
      </c>
      <c r="G9" s="22">
        <f t="shared" si="2"/>
        <v>0.1317870857</v>
      </c>
      <c r="H9" s="22">
        <f t="shared" si="3"/>
        <v>0.01929151121</v>
      </c>
      <c r="I9" s="9"/>
      <c r="J9" s="17">
        <v>3000.0</v>
      </c>
      <c r="K9" s="19">
        <v>8.02637314796448</v>
      </c>
      <c r="L9" s="21">
        <v>24.4189071655273</v>
      </c>
      <c r="M9" s="21">
        <v>84.8066856861115</v>
      </c>
      <c r="N9" s="23">
        <f t="shared" si="4"/>
        <v>1619730000000</v>
      </c>
      <c r="O9" s="25">
        <f t="shared" si="5"/>
        <v>66.33097825</v>
      </c>
      <c r="P9" s="25">
        <f t="shared" si="6"/>
        <v>19.09908384</v>
      </c>
      <c r="Q9" s="9"/>
      <c r="R9" s="20">
        <v>1.0</v>
      </c>
      <c r="S9" s="26">
        <v>10000.0</v>
      </c>
      <c r="T9" s="27">
        <v>30.0</v>
      </c>
      <c r="U9" s="21">
        <v>5.5786</v>
      </c>
      <c r="V9" s="21">
        <v>655.5005</v>
      </c>
      <c r="W9" s="21">
        <v>597.354</v>
      </c>
      <c r="X9" s="23">
        <f t="shared" si="7"/>
        <v>59997000000000</v>
      </c>
      <c r="Y9" s="25">
        <f t="shared" si="8"/>
        <v>91.5285343</v>
      </c>
      <c r="Z9" s="25">
        <f t="shared" si="9"/>
        <v>100.4379313</v>
      </c>
      <c r="AB9" s="24">
        <v>2.0</v>
      </c>
      <c r="AC9" s="12">
        <v>6.0</v>
      </c>
      <c r="AD9" s="14">
        <v>5.0</v>
      </c>
      <c r="AE9" s="12">
        <f t="shared" si="10"/>
        <v>61436160000000</v>
      </c>
      <c r="AF9" s="12">
        <v>1.01791191101074</v>
      </c>
      <c r="AG9" s="12">
        <v>225.341902971268</v>
      </c>
      <c r="AH9" s="12">
        <v>82.447205</v>
      </c>
      <c r="AI9" s="12">
        <v>2445.97974</v>
      </c>
      <c r="AJ9" s="12">
        <v>2418.49170660973</v>
      </c>
      <c r="AK9" s="12">
        <v>1973.30598378181</v>
      </c>
      <c r="AL9" s="12">
        <f t="shared" si="11"/>
        <v>271.4093048</v>
      </c>
      <c r="AM9" s="12">
        <f t="shared" si="12"/>
        <v>24.29817485</v>
      </c>
      <c r="AN9" s="12">
        <f t="shared" si="13"/>
        <v>25.40267549</v>
      </c>
      <c r="AO9" s="12">
        <f t="shared" si="14"/>
        <v>31.13362069</v>
      </c>
      <c r="AQ9" s="24">
        <v>2.0</v>
      </c>
      <c r="AR9" s="12">
        <v>1.0</v>
      </c>
      <c r="AS9" s="12">
        <v>1.0</v>
      </c>
      <c r="AT9" s="12">
        <f t="shared" si="15"/>
        <v>62498750000000</v>
      </c>
      <c r="AU9" s="12">
        <v>0.216018438339233</v>
      </c>
      <c r="AV9" s="12">
        <v>227.27805018425</v>
      </c>
      <c r="AW9" s="12">
        <v>1.26325</v>
      </c>
      <c r="AX9" s="12">
        <v>441.682698</v>
      </c>
      <c r="AY9" s="12">
        <v>441.044838428497</v>
      </c>
      <c r="AZ9" s="12">
        <v>309.337008476257</v>
      </c>
      <c r="BA9" s="12">
        <f t="shared" si="16"/>
        <v>274.7269429</v>
      </c>
      <c r="BB9" s="12">
        <f t="shared" si="17"/>
        <v>141.0979156</v>
      </c>
      <c r="BC9" s="12">
        <f t="shared" si="18"/>
        <v>141.7061137</v>
      </c>
      <c r="BD9" s="12">
        <f t="shared" si="19"/>
        <v>202.0409724</v>
      </c>
    </row>
    <row r="10">
      <c r="A10" s="9"/>
      <c r="B10" s="17">
        <v>100.0</v>
      </c>
      <c r="C10" s="19">
        <v>1.47858309745788</v>
      </c>
      <c r="D10" s="21">
        <v>52.132004737854</v>
      </c>
      <c r="E10" s="21">
        <v>355.713106393814</v>
      </c>
      <c r="F10" s="21">
        <f t="shared" si="1"/>
        <v>6747750000</v>
      </c>
      <c r="G10" s="22">
        <f t="shared" si="2"/>
        <v>0.1294358434</v>
      </c>
      <c r="H10" s="22">
        <f t="shared" si="3"/>
        <v>0.0189696412</v>
      </c>
      <c r="I10" s="9"/>
      <c r="J10" s="17">
        <v>3000.0</v>
      </c>
      <c r="K10" s="19">
        <v>7.94503116607666</v>
      </c>
      <c r="L10" s="21">
        <v>22.7562761306763</v>
      </c>
      <c r="M10" s="21">
        <v>83.1393604278565</v>
      </c>
      <c r="N10" s="23">
        <f t="shared" si="4"/>
        <v>1619730000000</v>
      </c>
      <c r="O10" s="25">
        <f t="shared" si="5"/>
        <v>71.17728712</v>
      </c>
      <c r="P10" s="25">
        <f t="shared" si="6"/>
        <v>19.48210801</v>
      </c>
      <c r="Q10" s="9"/>
      <c r="R10" s="20">
        <v>1.0</v>
      </c>
      <c r="S10" s="26">
        <v>20000.0</v>
      </c>
      <c r="T10" s="27">
        <v>1.0</v>
      </c>
      <c r="U10" s="21">
        <v>0.163460254669189</v>
      </c>
      <c r="V10" s="21">
        <v>119.579216480255</v>
      </c>
      <c r="W10" s="21">
        <v>117.556961297988</v>
      </c>
      <c r="X10" s="23">
        <f t="shared" si="7"/>
        <v>15999600000000</v>
      </c>
      <c r="Y10" s="25">
        <f t="shared" si="8"/>
        <v>133.7991707</v>
      </c>
      <c r="Z10" s="25">
        <f t="shared" si="9"/>
        <v>136.10083</v>
      </c>
      <c r="AB10" s="24">
        <v>2.0</v>
      </c>
      <c r="AC10" s="12">
        <v>6.0</v>
      </c>
      <c r="AD10" s="14">
        <v>5.0</v>
      </c>
      <c r="AE10" s="12">
        <f t="shared" si="10"/>
        <v>61436160000000</v>
      </c>
      <c r="AF10" s="12">
        <v>1.22090983390808</v>
      </c>
      <c r="AG10" s="12">
        <v>233.351094722748</v>
      </c>
      <c r="AH10" s="12">
        <v>87.270071</v>
      </c>
      <c r="AI10" s="12">
        <v>2446.604365</v>
      </c>
      <c r="AJ10" s="12">
        <v>2417.36880373955</v>
      </c>
      <c r="AK10" s="12">
        <v>1970.34110951424</v>
      </c>
      <c r="AL10" s="12">
        <f t="shared" si="11"/>
        <v>261.907469</v>
      </c>
      <c r="AM10" s="12">
        <f t="shared" si="12"/>
        <v>24.24593702</v>
      </c>
      <c r="AN10" s="12">
        <f t="shared" si="13"/>
        <v>25.4144754</v>
      </c>
      <c r="AO10" s="12">
        <f t="shared" si="14"/>
        <v>31.18046906</v>
      </c>
      <c r="AQ10" s="24">
        <v>2.0</v>
      </c>
      <c r="AR10" s="12">
        <v>1.0</v>
      </c>
      <c r="AS10" s="12">
        <v>1.0</v>
      </c>
      <c r="AT10" s="12">
        <f t="shared" si="15"/>
        <v>62498750000000</v>
      </c>
      <c r="AU10" s="12">
        <v>0.215097188949585</v>
      </c>
      <c r="AV10" s="12">
        <v>227.220787763596</v>
      </c>
      <c r="AW10" s="12">
        <v>1.548902</v>
      </c>
      <c r="AX10" s="12">
        <v>442.523202</v>
      </c>
      <c r="AY10" s="12">
        <v>441.365887403488</v>
      </c>
      <c r="AZ10" s="12">
        <v>309.856294631958</v>
      </c>
      <c r="BA10" s="12">
        <f t="shared" si="16"/>
        <v>274.7972248</v>
      </c>
      <c r="BB10" s="12">
        <f t="shared" si="17"/>
        <v>140.7400948</v>
      </c>
      <c r="BC10" s="12">
        <f t="shared" si="18"/>
        <v>141.6030368</v>
      </c>
      <c r="BD10" s="12">
        <f t="shared" si="19"/>
        <v>201.7023733</v>
      </c>
    </row>
    <row r="11">
      <c r="A11" s="9"/>
      <c r="B11" s="17">
        <v>100.0</v>
      </c>
      <c r="C11" s="19">
        <v>1.62246251106262</v>
      </c>
      <c r="D11" s="21">
        <v>52.3785469532012</v>
      </c>
      <c r="E11" s="21">
        <v>364.601833820343</v>
      </c>
      <c r="F11" s="21">
        <f t="shared" si="1"/>
        <v>6747750000</v>
      </c>
      <c r="G11" s="22">
        <f t="shared" si="2"/>
        <v>0.1288265978</v>
      </c>
      <c r="H11" s="22">
        <f t="shared" si="3"/>
        <v>0.01850717515</v>
      </c>
      <c r="I11" s="9"/>
      <c r="J11" s="17">
        <v>3000.0</v>
      </c>
      <c r="K11" s="19">
        <v>7.16193342208862</v>
      </c>
      <c r="L11" s="21">
        <v>21.5581619739532</v>
      </c>
      <c r="M11" s="21">
        <v>77.6527018547058</v>
      </c>
      <c r="N11" s="23">
        <f t="shared" si="4"/>
        <v>1619730000000</v>
      </c>
      <c r="O11" s="25">
        <f t="shared" si="5"/>
        <v>75.13302859</v>
      </c>
      <c r="P11" s="25">
        <f t="shared" si="6"/>
        <v>20.85864318</v>
      </c>
      <c r="Q11" s="9"/>
      <c r="R11" s="20">
        <v>1.0</v>
      </c>
      <c r="S11" s="26">
        <v>25000.0</v>
      </c>
      <c r="T11" s="27">
        <v>1.0</v>
      </c>
      <c r="U11" s="21">
        <v>0.254958629608154</v>
      </c>
      <c r="V11" s="21">
        <v>219.569576978683</v>
      </c>
      <c r="W11" s="21">
        <v>217.341305255889</v>
      </c>
      <c r="X11" s="23">
        <f t="shared" si="7"/>
        <v>31249375000000</v>
      </c>
      <c r="Y11" s="25">
        <f t="shared" si="8"/>
        <v>142.3210603</v>
      </c>
      <c r="Z11" s="25">
        <f t="shared" si="9"/>
        <v>143.7801938</v>
      </c>
      <c r="AB11" s="24">
        <v>2.0</v>
      </c>
      <c r="AC11" s="12">
        <v>6.0</v>
      </c>
      <c r="AD11" s="14">
        <v>5.0</v>
      </c>
      <c r="AE11" s="12">
        <f t="shared" si="10"/>
        <v>61436160000000</v>
      </c>
      <c r="AF11" s="12">
        <v>1.2238461971283</v>
      </c>
      <c r="AG11" s="12">
        <v>230.572989463806</v>
      </c>
      <c r="AH11" s="12">
        <v>99.025544</v>
      </c>
      <c r="AI11" s="12">
        <v>2420.707125</v>
      </c>
      <c r="AJ11" s="12">
        <v>2394.51919221878</v>
      </c>
      <c r="AK11" s="12">
        <v>1949.86281347275</v>
      </c>
      <c r="AL11" s="12">
        <f t="shared" si="11"/>
        <v>265.043135</v>
      </c>
      <c r="AM11" s="12">
        <f t="shared" si="12"/>
        <v>24.38201511</v>
      </c>
      <c r="AN11" s="12">
        <f t="shared" si="13"/>
        <v>25.6569921</v>
      </c>
      <c r="AO11" s="12">
        <f t="shared" si="14"/>
        <v>31.50793973</v>
      </c>
      <c r="AQ11" s="24">
        <v>2.0</v>
      </c>
      <c r="AR11" s="12">
        <v>1.0</v>
      </c>
      <c r="AS11" s="12">
        <v>1.0</v>
      </c>
      <c r="AT11" s="12">
        <f t="shared" si="15"/>
        <v>62498750000000</v>
      </c>
      <c r="AU11" s="12">
        <v>0.3164963722229</v>
      </c>
      <c r="AV11" s="12">
        <v>223.927616119385</v>
      </c>
      <c r="AW11" s="12">
        <v>1.285941</v>
      </c>
      <c r="AX11" s="12">
        <v>442.67547</v>
      </c>
      <c r="AY11" s="12">
        <v>441.831805229187</v>
      </c>
      <c r="AZ11" s="12">
        <v>309.119814395905</v>
      </c>
      <c r="BA11" s="12">
        <f t="shared" si="16"/>
        <v>278.7085436</v>
      </c>
      <c r="BB11" s="12">
        <f t="shared" si="17"/>
        <v>140.7751855</v>
      </c>
      <c r="BC11" s="12">
        <f t="shared" si="18"/>
        <v>141.4537144</v>
      </c>
      <c r="BD11" s="12">
        <f t="shared" si="19"/>
        <v>202.1829307</v>
      </c>
    </row>
    <row r="12">
      <c r="A12" s="9"/>
      <c r="B12" s="14">
        <v>1000.0</v>
      </c>
      <c r="C12" s="35">
        <v>1.47449111938476</v>
      </c>
      <c r="D12" s="36">
        <v>52.0916888713836</v>
      </c>
      <c r="E12" s="36">
        <v>361.662631273269</v>
      </c>
      <c r="F12" s="36">
        <f t="shared" si="1"/>
        <v>6747750000</v>
      </c>
      <c r="G12" s="37">
        <f t="shared" si="2"/>
        <v>0.129536019</v>
      </c>
      <c r="H12" s="37">
        <f t="shared" si="3"/>
        <v>0.01865758145</v>
      </c>
      <c r="I12" s="9"/>
      <c r="J12" s="14">
        <v>4000.0</v>
      </c>
      <c r="K12" s="35">
        <v>8.06183743476868</v>
      </c>
      <c r="L12" s="36">
        <v>40.9719767570496</v>
      </c>
      <c r="M12" s="36">
        <v>188.686538934708</v>
      </c>
      <c r="N12" s="38">
        <f t="shared" si="4"/>
        <v>3839520000000</v>
      </c>
      <c r="O12" s="39">
        <f t="shared" si="5"/>
        <v>93.71088007</v>
      </c>
      <c r="P12" s="39">
        <f t="shared" si="6"/>
        <v>20.34866939</v>
      </c>
      <c r="Q12" s="9"/>
      <c r="R12" s="12">
        <v>1.0</v>
      </c>
      <c r="S12" s="40">
        <v>25000.0</v>
      </c>
      <c r="T12" s="41">
        <v>1.0</v>
      </c>
      <c r="U12" s="36">
        <v>0.192555904388427</v>
      </c>
      <c r="V12" s="36">
        <v>218.48746562004</v>
      </c>
      <c r="W12" s="36">
        <v>216.320520162582</v>
      </c>
      <c r="X12" s="38">
        <f t="shared" si="7"/>
        <v>31249375000000</v>
      </c>
      <c r="Y12" s="39">
        <f t="shared" si="8"/>
        <v>143.0259393</v>
      </c>
      <c r="Z12" s="39">
        <f t="shared" si="9"/>
        <v>144.4586717</v>
      </c>
      <c r="AB12" s="24">
        <v>2.0</v>
      </c>
      <c r="AC12" s="12">
        <v>6.0</v>
      </c>
      <c r="AD12" s="14">
        <v>5.0</v>
      </c>
      <c r="AE12" s="12">
        <f t="shared" si="10"/>
        <v>61436160000000</v>
      </c>
      <c r="AF12" s="12">
        <v>1.32587194442749</v>
      </c>
      <c r="AG12" s="12">
        <v>220.841868877411</v>
      </c>
      <c r="AH12" s="12">
        <v>88.331226</v>
      </c>
      <c r="AI12" s="12">
        <v>2417.718719</v>
      </c>
      <c r="AJ12" s="12">
        <v>2395.40089201927</v>
      </c>
      <c r="AK12" s="12">
        <v>1959.09431624413</v>
      </c>
      <c r="AL12" s="12">
        <f t="shared" si="11"/>
        <v>276.530516</v>
      </c>
      <c r="AM12" s="12">
        <f t="shared" si="12"/>
        <v>24.51513791</v>
      </c>
      <c r="AN12" s="12">
        <f t="shared" si="13"/>
        <v>25.64754827</v>
      </c>
      <c r="AO12" s="12">
        <f t="shared" si="14"/>
        <v>31.35947029</v>
      </c>
      <c r="AQ12" s="24">
        <v>2.0</v>
      </c>
      <c r="AR12" s="12">
        <v>1.0</v>
      </c>
      <c r="AS12" s="12">
        <v>1.0</v>
      </c>
      <c r="AT12" s="12">
        <f t="shared" si="15"/>
        <v>62498750000000</v>
      </c>
      <c r="AU12" s="12">
        <v>0.213188409805298</v>
      </c>
      <c r="AV12" s="12">
        <v>228.039045333862</v>
      </c>
      <c r="AW12" s="12">
        <v>1.34333</v>
      </c>
      <c r="AX12" s="12">
        <v>441.929202</v>
      </c>
      <c r="AY12" s="12">
        <v>441.189506292343</v>
      </c>
      <c r="AZ12" s="12">
        <v>309.451615810394</v>
      </c>
      <c r="BA12" s="12">
        <f t="shared" si="16"/>
        <v>273.8144069</v>
      </c>
      <c r="BB12" s="12">
        <f t="shared" si="17"/>
        <v>140.9939608</v>
      </c>
      <c r="BC12" s="12">
        <f t="shared" si="18"/>
        <v>141.6596476</v>
      </c>
      <c r="BD12" s="12">
        <f t="shared" si="19"/>
        <v>201.9661453</v>
      </c>
    </row>
    <row r="13">
      <c r="A13" s="9"/>
      <c r="B13" s="14">
        <v>1000.0</v>
      </c>
      <c r="C13" s="35">
        <v>1.51977515220642</v>
      </c>
      <c r="D13" s="36">
        <v>52.2446031570434</v>
      </c>
      <c r="E13" s="36">
        <v>357.098524808883</v>
      </c>
      <c r="F13" s="36">
        <f t="shared" si="1"/>
        <v>6747750000</v>
      </c>
      <c r="G13" s="37">
        <f t="shared" si="2"/>
        <v>0.1291568811</v>
      </c>
      <c r="H13" s="37">
        <f t="shared" si="3"/>
        <v>0.01889604558</v>
      </c>
      <c r="I13" s="9"/>
      <c r="J13" s="14">
        <v>4000.0</v>
      </c>
      <c r="K13" s="35">
        <v>8.20973181724548</v>
      </c>
      <c r="L13" s="36">
        <v>39.571480512619</v>
      </c>
      <c r="M13" s="36">
        <v>194.425496578217</v>
      </c>
      <c r="N13" s="38">
        <f t="shared" si="4"/>
        <v>3839520000000</v>
      </c>
      <c r="O13" s="39">
        <f t="shared" si="5"/>
        <v>97.02745387</v>
      </c>
      <c r="P13" s="39">
        <f t="shared" si="6"/>
        <v>19.74802723</v>
      </c>
      <c r="Q13" s="9"/>
      <c r="R13" s="12">
        <v>1.0</v>
      </c>
      <c r="S13" s="40">
        <v>25000.0</v>
      </c>
      <c r="T13" s="41">
        <v>1.0</v>
      </c>
      <c r="U13" s="36">
        <v>0.18508243560791</v>
      </c>
      <c r="V13" s="36">
        <v>215.000137329101</v>
      </c>
      <c r="W13" s="36">
        <v>152.278082609176</v>
      </c>
      <c r="X13" s="38">
        <f t="shared" si="7"/>
        <v>31249375000000</v>
      </c>
      <c r="Y13" s="39">
        <f t="shared" si="8"/>
        <v>145.3458374</v>
      </c>
      <c r="Z13" s="39">
        <f t="shared" si="9"/>
        <v>205.2125589</v>
      </c>
      <c r="AB13" s="20">
        <v>3.0</v>
      </c>
      <c r="AC13" s="20">
        <v>6.0</v>
      </c>
      <c r="AD13" s="17">
        <v>5.0</v>
      </c>
      <c r="AE13" s="20">
        <f t="shared" si="10"/>
        <v>92154240000000</v>
      </c>
      <c r="AF13" s="20">
        <v>1.5228443145752</v>
      </c>
      <c r="AG13" s="20">
        <v>221.407285690308</v>
      </c>
      <c r="AH13" s="20">
        <v>120.89518</v>
      </c>
      <c r="AI13" s="20">
        <v>3436.197187</v>
      </c>
      <c r="AJ13" s="20">
        <v>3402.81824374199</v>
      </c>
      <c r="AK13" s="20">
        <v>2735.10363698006</v>
      </c>
      <c r="AL13" s="20">
        <f t="shared" si="11"/>
        <v>413.3772317</v>
      </c>
      <c r="AM13" s="20">
        <f t="shared" si="12"/>
        <v>25.90718218</v>
      </c>
      <c r="AN13" s="20">
        <f t="shared" si="13"/>
        <v>27.08174031</v>
      </c>
      <c r="AO13" s="20">
        <f t="shared" si="14"/>
        <v>33.69314375</v>
      </c>
      <c r="AQ13" s="20">
        <v>3.0</v>
      </c>
      <c r="AR13" s="20">
        <v>1.0</v>
      </c>
      <c r="AS13" s="20">
        <v>1.0</v>
      </c>
      <c r="AT13" s="20">
        <f t="shared" si="15"/>
        <v>93748125000000</v>
      </c>
      <c r="AU13" s="20">
        <v>0.214975118637085</v>
      </c>
      <c r="AV13" s="20">
        <v>231.738026618958</v>
      </c>
      <c r="AW13" s="20">
        <v>2.514919</v>
      </c>
      <c r="AX13" s="20">
        <v>681.759699</v>
      </c>
      <c r="AY13" s="20">
        <v>680.583407640457</v>
      </c>
      <c r="AZ13" s="20">
        <v>477.686732530594</v>
      </c>
      <c r="BA13" s="20">
        <f t="shared" si="16"/>
        <v>404.1686217</v>
      </c>
      <c r="BB13" s="20">
        <f t="shared" si="17"/>
        <v>137.0036569</v>
      </c>
      <c r="BC13" s="20">
        <f t="shared" si="18"/>
        <v>137.7467096</v>
      </c>
      <c r="BD13" s="20">
        <f t="shared" si="19"/>
        <v>196.254404</v>
      </c>
    </row>
    <row r="14">
      <c r="A14" s="9"/>
      <c r="B14" s="14">
        <v>1000.0</v>
      </c>
      <c r="C14" s="35">
        <v>1.56850695610046</v>
      </c>
      <c r="D14" s="36">
        <v>51.2910013198852</v>
      </c>
      <c r="E14" s="36">
        <v>349.26991200447</v>
      </c>
      <c r="F14" s="36">
        <f t="shared" si="1"/>
        <v>6747750000</v>
      </c>
      <c r="G14" s="37">
        <f t="shared" si="2"/>
        <v>0.1315581647</v>
      </c>
      <c r="H14" s="37">
        <f t="shared" si="3"/>
        <v>0.01931958571</v>
      </c>
      <c r="I14" s="9"/>
      <c r="J14" s="14">
        <v>4000.0</v>
      </c>
      <c r="K14" s="35">
        <v>8.18143391609192</v>
      </c>
      <c r="L14" s="36">
        <v>39.8181209564209</v>
      </c>
      <c r="M14" s="36">
        <v>182.354482650757</v>
      </c>
      <c r="N14" s="38">
        <f t="shared" si="4"/>
        <v>3839520000000</v>
      </c>
      <c r="O14" s="39">
        <f t="shared" si="5"/>
        <v>96.42644876</v>
      </c>
      <c r="P14" s="39">
        <f t="shared" si="6"/>
        <v>21.05525427</v>
      </c>
      <c r="Q14" s="9"/>
      <c r="R14" s="12">
        <v>1.0</v>
      </c>
      <c r="S14" s="40"/>
      <c r="T14" s="41"/>
      <c r="U14" s="36"/>
      <c r="V14" s="36"/>
      <c r="W14" s="36"/>
      <c r="X14" s="38">
        <f t="shared" si="7"/>
        <v>0</v>
      </c>
      <c r="Y14" s="39" t="str">
        <f t="shared" si="8"/>
        <v>#DIV/0!</v>
      </c>
      <c r="Z14" s="39" t="str">
        <f t="shared" si="9"/>
        <v>#DIV/0!</v>
      </c>
      <c r="AB14" s="20">
        <v>3.0</v>
      </c>
      <c r="AC14" s="20">
        <v>6.0</v>
      </c>
      <c r="AD14" s="17">
        <v>5.0</v>
      </c>
      <c r="AE14" s="20">
        <f t="shared" si="10"/>
        <v>92154240000000</v>
      </c>
      <c r="AF14" s="20">
        <v>1.52387642860413</v>
      </c>
      <c r="AG14" s="20">
        <v>216.997486829758</v>
      </c>
      <c r="AH14" s="20">
        <v>105.046435</v>
      </c>
      <c r="AI14" s="20">
        <v>3495.372749</v>
      </c>
      <c r="AJ14" s="20">
        <v>3462.78119730949</v>
      </c>
      <c r="AK14" s="20">
        <v>2798.36635065079</v>
      </c>
      <c r="AL14" s="20">
        <f t="shared" si="11"/>
        <v>421.7173032</v>
      </c>
      <c r="AM14" s="20">
        <f t="shared" si="12"/>
        <v>25.59541967</v>
      </c>
      <c r="AN14" s="20">
        <f t="shared" si="13"/>
        <v>26.61278168</v>
      </c>
      <c r="AO14" s="20">
        <f t="shared" si="14"/>
        <v>32.9314423</v>
      </c>
      <c r="AQ14" s="20">
        <v>3.0</v>
      </c>
      <c r="AR14" s="20">
        <v>1.0</v>
      </c>
      <c r="AS14" s="20">
        <v>1.0</v>
      </c>
      <c r="AT14" s="20">
        <f t="shared" si="15"/>
        <v>93748125000000</v>
      </c>
      <c r="AU14" s="20">
        <v>0.319150686264038</v>
      </c>
      <c r="AV14" s="20">
        <v>225.528859138489</v>
      </c>
      <c r="AW14" s="20">
        <v>2.061544</v>
      </c>
      <c r="AX14" s="20">
        <v>657.897734</v>
      </c>
      <c r="AY14" s="20">
        <v>656.932424068451</v>
      </c>
      <c r="AZ14" s="20">
        <v>461.538208961487</v>
      </c>
      <c r="BA14" s="20">
        <f t="shared" si="16"/>
        <v>415.0938725</v>
      </c>
      <c r="BB14" s="20">
        <f t="shared" si="17"/>
        <v>142.0513782</v>
      </c>
      <c r="BC14" s="20">
        <f t="shared" si="18"/>
        <v>142.7058881</v>
      </c>
      <c r="BD14" s="20">
        <f t="shared" si="19"/>
        <v>203.1210487</v>
      </c>
    </row>
    <row r="15">
      <c r="A15" s="9"/>
      <c r="B15" s="17">
        <v>10000.0</v>
      </c>
      <c r="C15" s="19">
        <v>1.58178162574768</v>
      </c>
      <c r="D15" s="21">
        <v>51.8143925666809</v>
      </c>
      <c r="E15" s="21">
        <v>361.104493618011</v>
      </c>
      <c r="F15" s="21">
        <f t="shared" si="1"/>
        <v>6747750000</v>
      </c>
      <c r="G15" s="22">
        <f t="shared" si="2"/>
        <v>0.13022926</v>
      </c>
      <c r="H15" s="22">
        <f t="shared" si="3"/>
        <v>0.01868641936</v>
      </c>
      <c r="I15" s="9"/>
      <c r="J15" s="17">
        <v>5000.0</v>
      </c>
      <c r="K15" s="19">
        <v>8.21271228790283</v>
      </c>
      <c r="L15" s="21">
        <v>71.2599594593048</v>
      </c>
      <c r="M15" s="21">
        <v>350.603452682495</v>
      </c>
      <c r="N15" s="23">
        <f t="shared" si="4"/>
        <v>7499250000000</v>
      </c>
      <c r="O15" s="25">
        <f t="shared" si="5"/>
        <v>105.2379212</v>
      </c>
      <c r="P15" s="25">
        <f t="shared" si="6"/>
        <v>21.38954977</v>
      </c>
      <c r="Q15" s="9"/>
      <c r="R15" s="9"/>
      <c r="S15" s="43"/>
      <c r="T15" s="43"/>
      <c r="U15" s="43"/>
      <c r="V15" s="43"/>
      <c r="W15" s="43"/>
      <c r="X15" s="33"/>
      <c r="Y15" s="33"/>
      <c r="Z15" s="33"/>
      <c r="AB15" s="20">
        <v>3.0</v>
      </c>
      <c r="AC15" s="20">
        <v>6.0</v>
      </c>
      <c r="AD15" s="17">
        <v>5.0</v>
      </c>
      <c r="AE15" s="20">
        <f t="shared" si="10"/>
        <v>92154240000000</v>
      </c>
      <c r="AF15" s="20">
        <v>1.82772731781006</v>
      </c>
      <c r="AG15" s="20">
        <v>214.627709627151</v>
      </c>
      <c r="AH15" s="20">
        <v>95.910294</v>
      </c>
      <c r="AI15" s="20">
        <v>3460.763679</v>
      </c>
      <c r="AJ15" s="20">
        <v>3430.80017662048</v>
      </c>
      <c r="AK15" s="20">
        <v>2768.87159204483</v>
      </c>
      <c r="AL15" s="20">
        <f t="shared" si="11"/>
        <v>425.7423205</v>
      </c>
      <c r="AM15" s="20">
        <f t="shared" si="12"/>
        <v>25.91022981</v>
      </c>
      <c r="AN15" s="20">
        <f t="shared" si="13"/>
        <v>26.86085906</v>
      </c>
      <c r="AO15" s="20">
        <f t="shared" si="14"/>
        <v>33.2822368</v>
      </c>
      <c r="AQ15" s="20">
        <v>3.0</v>
      </c>
      <c r="AR15" s="20">
        <v>1.0</v>
      </c>
      <c r="AS15" s="20">
        <v>1.0</v>
      </c>
      <c r="AT15" s="20">
        <f t="shared" si="15"/>
        <v>93748125000000</v>
      </c>
      <c r="AU15" s="20">
        <v>0.315501689910889</v>
      </c>
      <c r="AV15" s="20">
        <v>221.686748504639</v>
      </c>
      <c r="AW15" s="20">
        <v>1.850853</v>
      </c>
      <c r="AX15" s="20">
        <v>653.53648</v>
      </c>
      <c r="AY15" s="20">
        <v>652.302876234055</v>
      </c>
      <c r="AZ15" s="20">
        <v>458.287831544876</v>
      </c>
      <c r="BA15" s="20">
        <f t="shared" si="16"/>
        <v>422.2845711</v>
      </c>
      <c r="BB15" s="20">
        <f t="shared" si="17"/>
        <v>143.0423206</v>
      </c>
      <c r="BC15" s="20">
        <f t="shared" si="18"/>
        <v>143.7187056</v>
      </c>
      <c r="BD15" s="20">
        <f t="shared" si="19"/>
        <v>204.5616718</v>
      </c>
    </row>
    <row r="16">
      <c r="A16" s="9"/>
      <c r="B16" s="17">
        <v>10000.0</v>
      </c>
      <c r="C16" s="19">
        <v>1.63260412216186</v>
      </c>
      <c r="D16" s="21">
        <v>51.9615724086761</v>
      </c>
      <c r="E16" s="21">
        <v>361.049678087234</v>
      </c>
      <c r="F16" s="21">
        <f t="shared" si="1"/>
        <v>6747750000</v>
      </c>
      <c r="G16" s="22">
        <f t="shared" si="2"/>
        <v>0.1298603889</v>
      </c>
      <c r="H16" s="22">
        <f t="shared" si="3"/>
        <v>0.01868925638</v>
      </c>
      <c r="I16" s="9"/>
      <c r="J16" s="17">
        <v>5000.0</v>
      </c>
      <c r="K16" s="19">
        <v>7.99954175949097</v>
      </c>
      <c r="L16" s="21">
        <v>71.4601321220398</v>
      </c>
      <c r="M16" s="21">
        <v>346.280340671539</v>
      </c>
      <c r="N16" s="23">
        <f t="shared" si="4"/>
        <v>7499250000000</v>
      </c>
      <c r="O16" s="25">
        <f t="shared" si="5"/>
        <v>104.9431309</v>
      </c>
      <c r="P16" s="25">
        <f t="shared" si="6"/>
        <v>21.65658606</v>
      </c>
      <c r="Q16" s="9"/>
      <c r="R16" s="9"/>
      <c r="S16" s="43"/>
      <c r="T16" s="43"/>
      <c r="U16" s="43"/>
      <c r="V16" s="43"/>
      <c r="W16" s="43"/>
      <c r="X16" s="33"/>
      <c r="Y16" s="33"/>
      <c r="Z16" s="33"/>
      <c r="AB16" s="20">
        <v>3.0</v>
      </c>
      <c r="AC16" s="20">
        <v>6.0</v>
      </c>
      <c r="AD16" s="17">
        <v>5.0</v>
      </c>
      <c r="AE16" s="20">
        <f t="shared" si="10"/>
        <v>92154240000000</v>
      </c>
      <c r="AF16" s="20">
        <v>1.62413144111633</v>
      </c>
      <c r="AG16" s="20">
        <v>219.313764810562</v>
      </c>
      <c r="AH16" s="20">
        <v>114.042073</v>
      </c>
      <c r="AI16" s="20">
        <v>3512.842831</v>
      </c>
      <c r="AJ16" s="20">
        <v>3478.15777373314</v>
      </c>
      <c r="AK16" s="20">
        <v>2810.39959335327</v>
      </c>
      <c r="AL16" s="20">
        <f t="shared" si="11"/>
        <v>417.1047229</v>
      </c>
      <c r="AM16" s="20">
        <f t="shared" si="12"/>
        <v>25.40864749</v>
      </c>
      <c r="AN16" s="20">
        <f t="shared" si="13"/>
        <v>26.49512932</v>
      </c>
      <c r="AO16" s="20">
        <f t="shared" si="14"/>
        <v>32.79044027</v>
      </c>
      <c r="AQ16" s="20">
        <v>3.0</v>
      </c>
      <c r="AR16" s="20">
        <v>1.0</v>
      </c>
      <c r="AS16" s="20">
        <v>1.0</v>
      </c>
      <c r="AT16" s="20">
        <f t="shared" si="15"/>
        <v>93748125000000</v>
      </c>
      <c r="AU16" s="20">
        <v>0.314202070236206</v>
      </c>
      <c r="AV16" s="20">
        <v>223.848121166229</v>
      </c>
      <c r="AW16" s="20">
        <v>3.12364</v>
      </c>
      <c r="AX16" s="20">
        <v>648.823628</v>
      </c>
      <c r="AY16" s="20">
        <v>647.884339809418</v>
      </c>
      <c r="AZ16" s="20">
        <v>455.105970382691</v>
      </c>
      <c r="BA16" s="20">
        <f t="shared" si="16"/>
        <v>418.2153524</v>
      </c>
      <c r="BB16" s="20">
        <f t="shared" si="17"/>
        <v>143.7970977</v>
      </c>
      <c r="BC16" s="20">
        <f t="shared" si="18"/>
        <v>144.6988594</v>
      </c>
      <c r="BD16" s="20">
        <f t="shared" si="19"/>
        <v>205.9918593</v>
      </c>
    </row>
    <row r="17">
      <c r="A17" s="9"/>
      <c r="B17" s="17">
        <v>10000.0</v>
      </c>
      <c r="C17" s="19">
        <v>1.43181848526</v>
      </c>
      <c r="D17" s="21">
        <v>51.2403962612152</v>
      </c>
      <c r="E17" s="21">
        <v>353.412676811218</v>
      </c>
      <c r="F17" s="21">
        <f t="shared" si="1"/>
        <v>6747750000</v>
      </c>
      <c r="G17" s="22">
        <f t="shared" si="2"/>
        <v>0.1316880917</v>
      </c>
      <c r="H17" s="22">
        <f t="shared" si="3"/>
        <v>0.01909311817</v>
      </c>
      <c r="I17" s="9"/>
      <c r="J17" s="17">
        <v>5000.0</v>
      </c>
      <c r="K17" s="19">
        <v>8.19367361068726</v>
      </c>
      <c r="L17" s="21">
        <v>65.8722519874573</v>
      </c>
      <c r="M17" s="21">
        <v>352.576724290848</v>
      </c>
      <c r="N17" s="23">
        <f t="shared" si="4"/>
        <v>7499250000000</v>
      </c>
      <c r="O17" s="25">
        <f t="shared" si="5"/>
        <v>113.8453563</v>
      </c>
      <c r="P17" s="25">
        <f t="shared" si="6"/>
        <v>21.26983854</v>
      </c>
      <c r="Q17" s="9"/>
      <c r="R17" s="1" t="s">
        <v>45</v>
      </c>
      <c r="AB17" s="20">
        <v>3.0</v>
      </c>
      <c r="AC17" s="20">
        <v>6.0</v>
      </c>
      <c r="AD17" s="17">
        <v>5.0</v>
      </c>
      <c r="AE17" s="20">
        <f t="shared" si="10"/>
        <v>92154240000000</v>
      </c>
      <c r="AF17" s="20">
        <v>1.81923413276672</v>
      </c>
      <c r="AG17" s="20">
        <v>225.570209026337</v>
      </c>
      <c r="AH17" s="20">
        <v>96.9847399999999</v>
      </c>
      <c r="AI17" s="20">
        <v>3458.182351</v>
      </c>
      <c r="AJ17" s="20">
        <v>3423.50086712837</v>
      </c>
      <c r="AK17" s="20">
        <v>2761.51329231262</v>
      </c>
      <c r="AL17" s="20">
        <f t="shared" si="11"/>
        <v>405.2705294</v>
      </c>
      <c r="AM17" s="20">
        <f t="shared" si="12"/>
        <v>25.92121204</v>
      </c>
      <c r="AN17" s="20">
        <f t="shared" si="13"/>
        <v>26.91812959</v>
      </c>
      <c r="AO17" s="20">
        <f t="shared" si="14"/>
        <v>33.37092031</v>
      </c>
      <c r="AQ17" s="20">
        <v>3.0</v>
      </c>
      <c r="AR17" s="20">
        <v>1.0</v>
      </c>
      <c r="AS17" s="20">
        <v>1.0</v>
      </c>
      <c r="AT17" s="20">
        <f t="shared" si="15"/>
        <v>93748125000000</v>
      </c>
      <c r="AU17" s="20">
        <v>0.216479778289795</v>
      </c>
      <c r="AV17" s="20">
        <v>222.926849126816</v>
      </c>
      <c r="AW17" s="20">
        <v>4.066689</v>
      </c>
      <c r="AX17" s="20">
        <v>650.387804</v>
      </c>
      <c r="AY17" s="20">
        <v>649.400375127792</v>
      </c>
      <c r="AZ17" s="20">
        <v>456.903960227966</v>
      </c>
      <c r="BA17" s="20">
        <f t="shared" si="16"/>
        <v>420.1251521</v>
      </c>
      <c r="BB17" s="20">
        <f t="shared" si="17"/>
        <v>143.2462089</v>
      </c>
      <c r="BC17" s="20">
        <f t="shared" si="18"/>
        <v>144.3610577</v>
      </c>
      <c r="BD17" s="20">
        <f t="shared" si="19"/>
        <v>205.1812485</v>
      </c>
    </row>
    <row r="18">
      <c r="I18" s="9"/>
      <c r="J18" s="44">
        <v>6000.0</v>
      </c>
      <c r="K18" s="35">
        <v>8.33326840400696</v>
      </c>
      <c r="L18" s="36">
        <v>102.46259188652</v>
      </c>
      <c r="M18" s="36">
        <v>582.373502254486</v>
      </c>
      <c r="N18" s="38">
        <f t="shared" si="4"/>
        <v>12958920000000</v>
      </c>
      <c r="O18" s="39">
        <f t="shared" si="5"/>
        <v>126.4746456</v>
      </c>
      <c r="P18" s="39">
        <f t="shared" si="6"/>
        <v>22.25190526</v>
      </c>
      <c r="Q18" s="9"/>
      <c r="R18" s="12">
        <v>1.0</v>
      </c>
      <c r="S18" s="40">
        <v>25000.0</v>
      </c>
      <c r="T18" s="41">
        <v>1.0</v>
      </c>
      <c r="U18" s="36">
        <v>0.18508243560791</v>
      </c>
      <c r="V18" s="36">
        <v>215.000137329101</v>
      </c>
      <c r="W18" s="36">
        <v>152.278082609176</v>
      </c>
      <c r="X18" s="38">
        <f>((2*S18^3) - (S18^2)) * T18</f>
        <v>31249375000000</v>
      </c>
      <c r="Y18" s="39">
        <f>(X18/V18)/1000000000</f>
        <v>145.3458374</v>
      </c>
      <c r="Z18" s="39">
        <f>(X18/W18)/1000000000</f>
        <v>205.2125589</v>
      </c>
      <c r="AB18" s="12">
        <v>5.0</v>
      </c>
      <c r="AC18" s="12">
        <v>6.0</v>
      </c>
      <c r="AD18" s="14">
        <v>5.0</v>
      </c>
      <c r="AE18" s="12">
        <f t="shared" si="10"/>
        <v>153590400000000</v>
      </c>
      <c r="AF18" s="12">
        <v>2.32654666900635</v>
      </c>
      <c r="AG18" s="12">
        <v>242.475415229797</v>
      </c>
      <c r="AH18" s="12">
        <v>257.613476</v>
      </c>
      <c r="AI18" s="12">
        <v>5918.55153</v>
      </c>
      <c r="AJ18" s="12">
        <v>5854.02591967583</v>
      </c>
      <c r="AK18" s="12">
        <v>4728.09556365013</v>
      </c>
      <c r="AL18" s="12">
        <f t="shared" si="11"/>
        <v>627.4067365</v>
      </c>
      <c r="AM18" s="12">
        <f t="shared" si="12"/>
        <v>24.8682475</v>
      </c>
      <c r="AN18" s="12">
        <f t="shared" si="13"/>
        <v>26.23671335</v>
      </c>
      <c r="AO18" s="12">
        <f t="shared" si="14"/>
        <v>32.4846226</v>
      </c>
      <c r="AQ18" s="12">
        <v>5.0</v>
      </c>
      <c r="AR18" s="12">
        <v>1.0</v>
      </c>
      <c r="AS18" s="12">
        <v>1.0</v>
      </c>
      <c r="AT18" s="12">
        <f t="shared" si="15"/>
        <v>156246875000000</v>
      </c>
      <c r="AU18" s="12">
        <v>0.317535877227783</v>
      </c>
      <c r="AV18" s="12">
        <v>232.676104545593</v>
      </c>
      <c r="AW18" s="12">
        <v>3.486321</v>
      </c>
      <c r="AX18" s="12">
        <v>1114.596694</v>
      </c>
      <c r="AY18" s="12">
        <v>1110.14945840836</v>
      </c>
      <c r="AZ18" s="12">
        <v>779.593269348145</v>
      </c>
      <c r="BA18" s="12">
        <f t="shared" si="16"/>
        <v>670.6057501</v>
      </c>
      <c r="BB18" s="12">
        <f t="shared" si="17"/>
        <v>139.7453256</v>
      </c>
      <c r="BC18" s="12">
        <f t="shared" si="18"/>
        <v>140.7439997</v>
      </c>
      <c r="BD18" s="12">
        <f t="shared" si="19"/>
        <v>200.4210159</v>
      </c>
    </row>
    <row r="19">
      <c r="I19" s="9"/>
      <c r="J19" s="44">
        <v>6000.0</v>
      </c>
      <c r="K19" s="35">
        <v>8.08537554740906</v>
      </c>
      <c r="L19" s="36">
        <v>103.108509540558</v>
      </c>
      <c r="M19" s="36">
        <v>586.262495756149</v>
      </c>
      <c r="N19" s="38">
        <f t="shared" si="4"/>
        <v>12958920000000</v>
      </c>
      <c r="O19" s="39">
        <f t="shared" si="5"/>
        <v>125.6823521</v>
      </c>
      <c r="P19" s="39">
        <f t="shared" si="6"/>
        <v>22.10429644</v>
      </c>
      <c r="Q19" s="9"/>
      <c r="R19" s="9"/>
      <c r="S19" s="43"/>
      <c r="T19" s="43"/>
      <c r="U19" s="43"/>
      <c r="V19" s="43"/>
      <c r="W19" s="43"/>
      <c r="X19" s="33"/>
      <c r="Y19" s="33"/>
      <c r="Z19" s="33"/>
      <c r="AB19" s="12">
        <v>5.0</v>
      </c>
      <c r="AC19" s="12">
        <v>6.0</v>
      </c>
      <c r="AD19" s="14">
        <v>5.0</v>
      </c>
      <c r="AE19" s="12">
        <f t="shared" si="10"/>
        <v>153590400000000</v>
      </c>
      <c r="AF19" s="12">
        <v>3.33919978141785</v>
      </c>
      <c r="AG19" s="12">
        <v>223.257401704788</v>
      </c>
      <c r="AH19" s="12">
        <v>205.860822</v>
      </c>
      <c r="AI19" s="12">
        <v>5786.078966</v>
      </c>
      <c r="AJ19" s="12">
        <v>5729.05900239944</v>
      </c>
      <c r="AK19" s="12">
        <v>4617.16092205048</v>
      </c>
      <c r="AL19" s="12">
        <f t="shared" si="11"/>
        <v>677.8142258</v>
      </c>
      <c r="AM19" s="12">
        <f t="shared" si="12"/>
        <v>25.63283435</v>
      </c>
      <c r="AN19" s="12">
        <f t="shared" si="13"/>
        <v>26.80900999</v>
      </c>
      <c r="AO19" s="12">
        <f t="shared" si="14"/>
        <v>33.26511737</v>
      </c>
      <c r="AQ19" s="12">
        <v>5.0</v>
      </c>
      <c r="AR19" s="12">
        <v>1.0</v>
      </c>
      <c r="AS19" s="12">
        <v>1.0</v>
      </c>
      <c r="AT19" s="12">
        <f t="shared" si="15"/>
        <v>156246875000000</v>
      </c>
      <c r="AU19" s="12">
        <v>0.321799516677856</v>
      </c>
      <c r="AV19" s="12">
        <v>227.33865404129</v>
      </c>
      <c r="AW19" s="12">
        <v>4.286616</v>
      </c>
      <c r="AX19" s="12">
        <v>1092.829115</v>
      </c>
      <c r="AY19" s="12">
        <v>1090.8496389389</v>
      </c>
      <c r="AZ19" s="12">
        <v>765.418779850006</v>
      </c>
      <c r="BA19" s="12">
        <f t="shared" si="16"/>
        <v>686.3153989</v>
      </c>
      <c r="BB19" s="12">
        <f t="shared" si="17"/>
        <v>142.4160374</v>
      </c>
      <c r="BC19" s="12">
        <f t="shared" si="18"/>
        <v>143.234108</v>
      </c>
      <c r="BD19" s="12">
        <f t="shared" si="19"/>
        <v>204.1325339</v>
      </c>
    </row>
    <row r="20">
      <c r="I20" s="9"/>
      <c r="J20" s="44">
        <v>6000.0</v>
      </c>
      <c r="K20" s="35">
        <v>7.97645115852356</v>
      </c>
      <c r="L20" s="36">
        <v>105.480126142502</v>
      </c>
      <c r="M20" s="36">
        <v>587.013786077499</v>
      </c>
      <c r="N20" s="38">
        <f t="shared" si="4"/>
        <v>12958920000000</v>
      </c>
      <c r="O20" s="39">
        <f t="shared" si="5"/>
        <v>122.8565084</v>
      </c>
      <c r="P20" s="39">
        <f t="shared" si="6"/>
        <v>22.07600623</v>
      </c>
      <c r="Q20" s="9"/>
      <c r="R20" s="9"/>
      <c r="S20" s="43"/>
      <c r="T20" s="43"/>
      <c r="U20" s="43"/>
      <c r="V20" s="43"/>
      <c r="W20" s="43"/>
      <c r="X20" s="33"/>
      <c r="Y20" s="33"/>
      <c r="Z20" s="33"/>
      <c r="AB20" s="12">
        <v>5.0</v>
      </c>
      <c r="AC20" s="12">
        <v>6.0</v>
      </c>
      <c r="AD20" s="14">
        <v>5.0</v>
      </c>
      <c r="AE20" s="12">
        <f t="shared" si="10"/>
        <v>153590400000000</v>
      </c>
      <c r="AF20" s="12">
        <v>2.83287501335144</v>
      </c>
      <c r="AG20" s="12">
        <v>219.20130944252</v>
      </c>
      <c r="AH20" s="12">
        <v>196.546265</v>
      </c>
      <c r="AI20" s="12">
        <v>5880.565908</v>
      </c>
      <c r="AJ20" s="12">
        <v>5828.79728031158</v>
      </c>
      <c r="AK20" s="12">
        <v>4720.78471636772</v>
      </c>
      <c r="AL20" s="12">
        <f t="shared" si="11"/>
        <v>691.7421314</v>
      </c>
      <c r="AM20" s="12">
        <f t="shared" si="12"/>
        <v>25.27358318</v>
      </c>
      <c r="AN20" s="12">
        <f t="shared" si="13"/>
        <v>26.35027307</v>
      </c>
      <c r="AO20" s="12">
        <f t="shared" si="14"/>
        <v>32.53492994</v>
      </c>
      <c r="AQ20" s="12">
        <v>5.0</v>
      </c>
      <c r="AR20" s="12">
        <v>1.0</v>
      </c>
      <c r="AS20" s="12">
        <v>1.0</v>
      </c>
      <c r="AT20" s="12">
        <f t="shared" si="15"/>
        <v>156246875000000</v>
      </c>
      <c r="AU20" s="12">
        <v>0.314771413803101</v>
      </c>
      <c r="AV20" s="12">
        <v>225.32563328743</v>
      </c>
      <c r="AW20" s="12">
        <v>3.620695</v>
      </c>
      <c r="AX20" s="12">
        <v>1090.499671</v>
      </c>
      <c r="AY20" s="12">
        <v>1088.72343707085</v>
      </c>
      <c r="AZ20" s="12">
        <v>768.248496770859</v>
      </c>
      <c r="BA20" s="12">
        <f t="shared" si="16"/>
        <v>692.4596471</v>
      </c>
      <c r="BB20" s="12">
        <f t="shared" si="17"/>
        <v>142.8059287</v>
      </c>
      <c r="BC20" s="12">
        <f t="shared" si="18"/>
        <v>143.5138343</v>
      </c>
      <c r="BD20" s="12">
        <f t="shared" si="19"/>
        <v>203.3806453</v>
      </c>
    </row>
    <row r="21">
      <c r="I21" s="9"/>
      <c r="J21" s="45">
        <v>7000.0</v>
      </c>
      <c r="K21" s="19">
        <v>8.17523717880249</v>
      </c>
      <c r="L21" s="21">
        <v>160.677552700043</v>
      </c>
      <c r="M21" s="21">
        <v>917.731429338455</v>
      </c>
      <c r="N21" s="23">
        <f t="shared" si="4"/>
        <v>20578530000000</v>
      </c>
      <c r="O21" s="25">
        <f t="shared" si="5"/>
        <v>128.0734593</v>
      </c>
      <c r="P21" s="25">
        <f t="shared" si="6"/>
        <v>22.42325951</v>
      </c>
      <c r="Q21" s="9"/>
      <c r="R21" s="9"/>
      <c r="S21" s="43"/>
      <c r="T21" s="43"/>
      <c r="U21" s="43"/>
      <c r="V21" s="43"/>
      <c r="W21" s="43"/>
      <c r="X21" s="33"/>
      <c r="Y21" s="33"/>
      <c r="Z21" s="33"/>
      <c r="AB21" s="12">
        <v>5.0</v>
      </c>
      <c r="AC21" s="12">
        <v>6.0</v>
      </c>
      <c r="AD21" s="14">
        <v>5.0</v>
      </c>
      <c r="AE21" s="12">
        <f t="shared" si="10"/>
        <v>153590400000000</v>
      </c>
      <c r="AF21" s="12">
        <v>4.33513116836548</v>
      </c>
      <c r="AG21" s="12">
        <v>215.318839550018</v>
      </c>
      <c r="AH21" s="12">
        <v>175.474638</v>
      </c>
      <c r="AI21" s="12">
        <v>5798.701556</v>
      </c>
      <c r="AJ21" s="12">
        <v>5742.20373225212</v>
      </c>
      <c r="AK21" s="12">
        <v>4632.62846827507</v>
      </c>
      <c r="AL21" s="12">
        <f t="shared" si="11"/>
        <v>699.2379855</v>
      </c>
      <c r="AM21" s="12">
        <f t="shared" si="12"/>
        <v>25.70905092</v>
      </c>
      <c r="AN21" s="12">
        <f t="shared" si="13"/>
        <v>26.74764031</v>
      </c>
      <c r="AO21" s="12">
        <f t="shared" si="14"/>
        <v>33.15405089</v>
      </c>
      <c r="AQ21" s="12">
        <v>5.0</v>
      </c>
      <c r="AR21" s="12">
        <v>1.0</v>
      </c>
      <c r="AS21" s="12">
        <v>1.0</v>
      </c>
      <c r="AT21" s="12">
        <f t="shared" si="15"/>
        <v>156246875000000</v>
      </c>
      <c r="AU21" s="12">
        <v>0.523054122924805</v>
      </c>
      <c r="AV21" s="12">
        <v>222.00389790535</v>
      </c>
      <c r="AW21" s="12">
        <v>4.207042</v>
      </c>
      <c r="AX21" s="12">
        <v>1086.046331</v>
      </c>
      <c r="AY21" s="12">
        <v>1084.41570496559</v>
      </c>
      <c r="AZ21" s="12">
        <v>763.467165708542</v>
      </c>
      <c r="BA21" s="12">
        <f t="shared" si="16"/>
        <v>702.148093</v>
      </c>
      <c r="BB21" s="12">
        <f t="shared" si="17"/>
        <v>143.3124436</v>
      </c>
      <c r="BC21" s="12">
        <f t="shared" si="18"/>
        <v>144.0839286</v>
      </c>
      <c r="BD21" s="12">
        <f t="shared" si="19"/>
        <v>204.654348</v>
      </c>
    </row>
    <row r="22">
      <c r="I22" s="9"/>
      <c r="J22" s="45">
        <v>7000.0</v>
      </c>
      <c r="K22" s="19">
        <v>8.37198257446289</v>
      </c>
      <c r="L22" s="21">
        <v>161.777161836624</v>
      </c>
      <c r="M22" s="21">
        <v>909.421348810196</v>
      </c>
      <c r="N22" s="23">
        <f t="shared" si="4"/>
        <v>20578530000000</v>
      </c>
      <c r="O22" s="25">
        <f t="shared" si="5"/>
        <v>127.2029362</v>
      </c>
      <c r="P22" s="25">
        <f t="shared" si="6"/>
        <v>22.62815803</v>
      </c>
      <c r="Q22" s="9"/>
      <c r="R22" s="9"/>
      <c r="S22" s="43"/>
      <c r="T22" s="43"/>
      <c r="U22" s="43"/>
      <c r="V22" s="43"/>
      <c r="W22" s="43"/>
      <c r="X22" s="33"/>
      <c r="Y22" s="33"/>
      <c r="Z22" s="33"/>
      <c r="AB22" s="12">
        <v>5.0</v>
      </c>
      <c r="AC22" s="12">
        <v>6.0</v>
      </c>
      <c r="AD22" s="14">
        <v>5.0</v>
      </c>
      <c r="AE22" s="12">
        <f t="shared" si="10"/>
        <v>153590400000000</v>
      </c>
      <c r="AF22" s="12">
        <v>4.14258098602295</v>
      </c>
      <c r="AG22" s="12">
        <v>222.31036233902</v>
      </c>
      <c r="AH22" s="12">
        <v>219.917909</v>
      </c>
      <c r="AI22" s="12">
        <v>5802.040275</v>
      </c>
      <c r="AJ22" s="12">
        <v>5744.41556334496</v>
      </c>
      <c r="AK22" s="12">
        <v>4631.04760527611</v>
      </c>
      <c r="AL22" s="12">
        <f t="shared" si="11"/>
        <v>678.2442204</v>
      </c>
      <c r="AM22" s="12">
        <f t="shared" si="12"/>
        <v>25.5050592</v>
      </c>
      <c r="AN22" s="12">
        <f t="shared" si="13"/>
        <v>26.73734139</v>
      </c>
      <c r="AO22" s="12">
        <f t="shared" si="14"/>
        <v>33.16536842</v>
      </c>
      <c r="AQ22" s="12">
        <v>5.0</v>
      </c>
      <c r="AR22" s="12">
        <v>1.0</v>
      </c>
      <c r="AS22" s="12">
        <v>1.0</v>
      </c>
      <c r="AT22" s="12">
        <f t="shared" si="15"/>
        <v>156246875000000</v>
      </c>
      <c r="AU22" s="12">
        <v>0.219314813613892</v>
      </c>
      <c r="AV22" s="12">
        <v>227.206567049026</v>
      </c>
      <c r="AW22" s="12">
        <v>3.477361</v>
      </c>
      <c r="AX22" s="12">
        <v>1094.621596</v>
      </c>
      <c r="AY22" s="12">
        <v>1092.5540895462</v>
      </c>
      <c r="AZ22" s="12">
        <v>768.881605148316</v>
      </c>
      <c r="BA22" s="12">
        <f t="shared" si="16"/>
        <v>687.0232786</v>
      </c>
      <c r="BB22" s="12">
        <f t="shared" si="17"/>
        <v>142.2885196</v>
      </c>
      <c r="BC22" s="12">
        <f t="shared" si="18"/>
        <v>143.0106541</v>
      </c>
      <c r="BD22" s="12">
        <f t="shared" si="19"/>
        <v>203.2131787</v>
      </c>
    </row>
    <row r="23">
      <c r="I23" s="9"/>
      <c r="J23" s="45">
        <v>7000.0</v>
      </c>
      <c r="K23" s="19">
        <v>8.34519219398499</v>
      </c>
      <c r="L23" s="21">
        <v>162.039115905762</v>
      </c>
      <c r="M23" s="21">
        <v>915.114819526672</v>
      </c>
      <c r="N23" s="23">
        <f t="shared" si="4"/>
        <v>20578530000000</v>
      </c>
      <c r="O23" s="25">
        <f t="shared" si="5"/>
        <v>126.9972987</v>
      </c>
      <c r="P23" s="25">
        <f t="shared" si="6"/>
        <v>22.48737487</v>
      </c>
      <c r="Q23" s="9"/>
      <c r="R23" s="9"/>
      <c r="S23" s="43"/>
      <c r="T23" s="43"/>
      <c r="U23" s="43"/>
      <c r="V23" s="43"/>
      <c r="W23" s="43"/>
      <c r="X23" s="33"/>
      <c r="Y23" s="33"/>
      <c r="Z23" s="33"/>
      <c r="AB23" s="20">
        <v>8.0</v>
      </c>
      <c r="AC23" s="20">
        <v>6.0</v>
      </c>
      <c r="AD23" s="17">
        <v>5.0</v>
      </c>
      <c r="AE23" s="20">
        <f t="shared" si="10"/>
        <v>245744640000000</v>
      </c>
      <c r="AF23" s="20">
        <v>6.34463548660278</v>
      </c>
      <c r="AG23" s="20">
        <v>217.39085650444</v>
      </c>
      <c r="AH23" s="20">
        <v>287.975356</v>
      </c>
      <c r="AI23" s="20">
        <v>9233.672638</v>
      </c>
      <c r="AJ23" s="20">
        <v>9154.77717852592</v>
      </c>
      <c r="AK23" s="20">
        <v>7431.53562283516</v>
      </c>
      <c r="AL23" s="20">
        <f t="shared" si="11"/>
        <v>1098.371286</v>
      </c>
      <c r="AM23" s="20">
        <f t="shared" si="12"/>
        <v>25.80904484</v>
      </c>
      <c r="AN23" s="20">
        <f t="shared" si="13"/>
        <v>26.84332291</v>
      </c>
      <c r="AO23" s="20">
        <f t="shared" si="14"/>
        <v>33.06781431</v>
      </c>
      <c r="AQ23" s="20">
        <v>8.0</v>
      </c>
      <c r="AR23" s="20">
        <v>1.0</v>
      </c>
      <c r="AS23" s="20">
        <v>1.0</v>
      </c>
      <c r="AT23" s="20">
        <f t="shared" si="15"/>
        <v>249995000000000</v>
      </c>
      <c r="AU23" s="20">
        <v>0.422025680541992</v>
      </c>
      <c r="AV23" s="20">
        <v>243.243320941925</v>
      </c>
      <c r="AW23" s="20">
        <v>8.050468</v>
      </c>
      <c r="AX23" s="20">
        <v>1858.381364</v>
      </c>
      <c r="AY23" s="20">
        <v>1840.81483817101</v>
      </c>
      <c r="AZ23" s="20">
        <v>1260.28651857376</v>
      </c>
      <c r="BA23" s="20">
        <f t="shared" si="16"/>
        <v>1025.97683</v>
      </c>
      <c r="BB23" s="20">
        <f t="shared" si="17"/>
        <v>133.9427434</v>
      </c>
      <c r="BC23" s="20">
        <f t="shared" si="18"/>
        <v>135.8067063</v>
      </c>
      <c r="BD23" s="20">
        <f t="shared" si="19"/>
        <v>198.3636231</v>
      </c>
    </row>
    <row r="24">
      <c r="I24" s="9"/>
      <c r="J24" s="14">
        <v>8000.0</v>
      </c>
      <c r="K24" s="35">
        <v>8.55387306213379</v>
      </c>
      <c r="L24" s="36">
        <v>230.485503911972</v>
      </c>
      <c r="M24" s="36">
        <v>1332.52524638176</v>
      </c>
      <c r="N24" s="38">
        <f t="shared" si="4"/>
        <v>30718080000000</v>
      </c>
      <c r="O24" s="39">
        <f t="shared" si="5"/>
        <v>133.27554</v>
      </c>
      <c r="P24" s="39">
        <f t="shared" si="6"/>
        <v>23.05253134</v>
      </c>
      <c r="Q24" s="9"/>
      <c r="R24" s="9"/>
      <c r="S24" s="43"/>
      <c r="T24" s="43"/>
      <c r="U24" s="43"/>
      <c r="V24" s="43"/>
      <c r="W24" s="43"/>
      <c r="X24" s="33"/>
      <c r="Y24" s="33"/>
      <c r="Z24" s="33"/>
      <c r="AB24" s="20">
        <v>8.0</v>
      </c>
      <c r="AC24" s="20">
        <v>6.0</v>
      </c>
      <c r="AD24" s="17">
        <v>5.0</v>
      </c>
      <c r="AE24" s="20">
        <f t="shared" si="10"/>
        <v>245744640000000</v>
      </c>
      <c r="AF24" s="20">
        <v>6.44641017913818</v>
      </c>
      <c r="AG24" s="20">
        <v>225.179484844208</v>
      </c>
      <c r="AH24" s="20">
        <v>343.875485</v>
      </c>
      <c r="AI24" s="20">
        <v>9202.876399</v>
      </c>
      <c r="AJ24" s="20">
        <v>9116.49840188026</v>
      </c>
      <c r="AK24" s="20">
        <v>7410.16132593155</v>
      </c>
      <c r="AL24" s="20">
        <f t="shared" si="11"/>
        <v>1060.954951</v>
      </c>
      <c r="AM24" s="20">
        <f t="shared" si="12"/>
        <v>25.74117805</v>
      </c>
      <c r="AN24" s="20">
        <f t="shared" si="13"/>
        <v>26.9560339</v>
      </c>
      <c r="AO24" s="20">
        <f t="shared" si="14"/>
        <v>33.16319702</v>
      </c>
      <c r="AQ24" s="20">
        <v>8.0</v>
      </c>
      <c r="AR24" s="20">
        <v>1.0</v>
      </c>
      <c r="AS24" s="20">
        <v>1.0</v>
      </c>
      <c r="AT24" s="20">
        <f t="shared" si="15"/>
        <v>249995000000000</v>
      </c>
      <c r="AU24" s="20">
        <v>0.521453619003296</v>
      </c>
      <c r="AV24" s="20">
        <v>224.144245147705</v>
      </c>
      <c r="AW24" s="20">
        <v>7.924378</v>
      </c>
      <c r="AX24" s="20">
        <v>1718.454208</v>
      </c>
      <c r="AY24" s="20">
        <v>1716.23344159126</v>
      </c>
      <c r="AZ24" s="20">
        <v>1209.3548681736</v>
      </c>
      <c r="BA24" s="20">
        <f t="shared" si="16"/>
        <v>1112.742183</v>
      </c>
      <c r="BB24" s="20">
        <f t="shared" si="17"/>
        <v>144.8089093</v>
      </c>
      <c r="BC24" s="20">
        <f t="shared" si="18"/>
        <v>145.6649159</v>
      </c>
      <c r="BD24" s="20">
        <f t="shared" si="19"/>
        <v>206.717653</v>
      </c>
    </row>
    <row r="25">
      <c r="I25" s="9"/>
      <c r="J25" s="14">
        <v>8000.0</v>
      </c>
      <c r="K25" s="35">
        <v>8.38448596000671</v>
      </c>
      <c r="L25" s="36">
        <v>234.404068946838</v>
      </c>
      <c r="M25" s="36">
        <v>1352.14817690849</v>
      </c>
      <c r="N25" s="38">
        <f t="shared" si="4"/>
        <v>30718080000000</v>
      </c>
      <c r="O25" s="39">
        <f t="shared" si="5"/>
        <v>131.0475545</v>
      </c>
      <c r="P25" s="39">
        <f t="shared" si="6"/>
        <v>22.71798352</v>
      </c>
      <c r="Q25" s="9"/>
      <c r="R25" s="9"/>
      <c r="S25" s="43"/>
      <c r="T25" s="43"/>
      <c r="U25" s="43"/>
      <c r="V25" s="43"/>
      <c r="W25" s="43"/>
      <c r="X25" s="33"/>
      <c r="Y25" s="33"/>
      <c r="Z25" s="33"/>
      <c r="AB25" s="20">
        <v>8.0</v>
      </c>
      <c r="AC25" s="20">
        <v>6.0</v>
      </c>
      <c r="AD25" s="17">
        <v>5.0</v>
      </c>
      <c r="AE25" s="20">
        <f t="shared" si="10"/>
        <v>245744640000000</v>
      </c>
      <c r="AF25" s="20">
        <v>6.94980883598328</v>
      </c>
      <c r="AG25" s="20">
        <v>211.201058149338</v>
      </c>
      <c r="AH25" s="20">
        <v>261.916365</v>
      </c>
      <c r="AI25" s="20">
        <v>9248.34553300001</v>
      </c>
      <c r="AJ25" s="20">
        <v>9165.45587563515</v>
      </c>
      <c r="AK25" s="20">
        <v>7467.538408041</v>
      </c>
      <c r="AL25" s="20">
        <f t="shared" si="11"/>
        <v>1126.489403</v>
      </c>
      <c r="AM25" s="20">
        <f t="shared" si="12"/>
        <v>25.83994454</v>
      </c>
      <c r="AN25" s="20">
        <f t="shared" si="13"/>
        <v>26.81204769</v>
      </c>
      <c r="AO25" s="20">
        <f t="shared" si="14"/>
        <v>32.90838648</v>
      </c>
      <c r="AQ25" s="20">
        <v>8.0</v>
      </c>
      <c r="AR25" s="20">
        <v>1.0</v>
      </c>
      <c r="AS25" s="20">
        <v>1.0</v>
      </c>
      <c r="AT25" s="20">
        <f t="shared" si="15"/>
        <v>249995000000000</v>
      </c>
      <c r="AU25" s="20">
        <v>0.316569089889526</v>
      </c>
      <c r="AV25" s="20">
        <v>224.408602237701</v>
      </c>
      <c r="AW25" s="20">
        <v>5.622164</v>
      </c>
      <c r="AX25" s="20">
        <v>1727.096348</v>
      </c>
      <c r="AY25" s="20">
        <v>1724.63681578636</v>
      </c>
      <c r="AZ25" s="20">
        <v>1219.46635389328</v>
      </c>
      <c r="BA25" s="20">
        <f t="shared" si="16"/>
        <v>1112.4477</v>
      </c>
      <c r="BB25" s="20">
        <f t="shared" si="17"/>
        <v>144.2790611</v>
      </c>
      <c r="BC25" s="20">
        <f t="shared" si="18"/>
        <v>144.9551568</v>
      </c>
      <c r="BD25" s="20">
        <f t="shared" si="19"/>
        <v>205.003606</v>
      </c>
    </row>
    <row r="26">
      <c r="I26" s="9"/>
      <c r="J26" s="14">
        <v>8000.0</v>
      </c>
      <c r="K26" s="35">
        <v>8.10542345046997</v>
      </c>
      <c r="L26" s="36">
        <v>230.102468967438</v>
      </c>
      <c r="M26" s="36">
        <v>1334.51465702057</v>
      </c>
      <c r="N26" s="38">
        <f t="shared" si="4"/>
        <v>30718080000000</v>
      </c>
      <c r="O26" s="39">
        <f t="shared" si="5"/>
        <v>133.4973942</v>
      </c>
      <c r="P26" s="39">
        <f t="shared" si="6"/>
        <v>23.01816607</v>
      </c>
      <c r="Q26" s="9"/>
      <c r="R26" s="9"/>
      <c r="S26" s="43"/>
      <c r="T26" s="43"/>
      <c r="U26" s="43"/>
      <c r="V26" s="43"/>
      <c r="W26" s="43"/>
      <c r="X26" s="33"/>
      <c r="Y26" s="33"/>
      <c r="Z26" s="33"/>
      <c r="AB26" s="20">
        <v>8.0</v>
      </c>
      <c r="AC26" s="20">
        <v>6.0</v>
      </c>
      <c r="AD26" s="17">
        <v>5.0</v>
      </c>
      <c r="AE26" s="20">
        <f t="shared" si="10"/>
        <v>245744640000000</v>
      </c>
      <c r="AF26" s="20">
        <v>7.5595281124115</v>
      </c>
      <c r="AG26" s="20">
        <v>214.860337018967</v>
      </c>
      <c r="AH26" s="20">
        <v>258.644203</v>
      </c>
      <c r="AI26" s="20">
        <v>9208.867995</v>
      </c>
      <c r="AJ26" s="20">
        <v>9126.12553739548</v>
      </c>
      <c r="AK26" s="20">
        <v>7423.18966674805</v>
      </c>
      <c r="AL26" s="20">
        <f t="shared" si="11"/>
        <v>1104.868218</v>
      </c>
      <c r="AM26" s="20">
        <f t="shared" si="12"/>
        <v>25.95662249</v>
      </c>
      <c r="AN26" s="20">
        <f t="shared" si="13"/>
        <v>26.92759803</v>
      </c>
      <c r="AO26" s="20">
        <f t="shared" si="14"/>
        <v>33.10499274</v>
      </c>
      <c r="AQ26" s="20">
        <v>8.0</v>
      </c>
      <c r="AR26" s="20">
        <v>1.0</v>
      </c>
      <c r="AS26" s="20">
        <v>1.0</v>
      </c>
      <c r="AT26" s="20">
        <f t="shared" si="15"/>
        <v>249995000000000</v>
      </c>
      <c r="AU26" s="20">
        <v>0.320831060409546</v>
      </c>
      <c r="AV26" s="20">
        <v>221.805812597275</v>
      </c>
      <c r="AW26" s="20">
        <v>6.199014</v>
      </c>
      <c r="AX26" s="20">
        <v>1718.606693</v>
      </c>
      <c r="AY26" s="20">
        <v>1716.32128024101</v>
      </c>
      <c r="AZ26" s="20">
        <v>1216.01527571678</v>
      </c>
      <c r="BA26" s="20">
        <f t="shared" si="16"/>
        <v>1125.461565</v>
      </c>
      <c r="BB26" s="20">
        <f t="shared" si="17"/>
        <v>144.9409629</v>
      </c>
      <c r="BC26" s="20">
        <f t="shared" si="18"/>
        <v>145.657461</v>
      </c>
      <c r="BD26" s="20">
        <f t="shared" si="19"/>
        <v>205.5854108</v>
      </c>
    </row>
    <row r="27">
      <c r="I27" s="9"/>
      <c r="J27" s="17">
        <v>9000.0</v>
      </c>
      <c r="K27" s="19">
        <v>8.31996250152588</v>
      </c>
      <c r="L27" s="21">
        <v>324.033349990845</v>
      </c>
      <c r="M27" s="21">
        <v>1890.85714793205</v>
      </c>
      <c r="N27" s="23">
        <f t="shared" si="4"/>
        <v>43737570000000</v>
      </c>
      <c r="O27" s="25">
        <f t="shared" si="5"/>
        <v>134.9786064</v>
      </c>
      <c r="P27" s="25">
        <f t="shared" si="6"/>
        <v>23.13108108</v>
      </c>
      <c r="Q27" s="9"/>
      <c r="R27" s="9"/>
      <c r="S27" s="43"/>
      <c r="T27" s="43"/>
      <c r="U27" s="43"/>
      <c r="V27" s="43"/>
      <c r="W27" s="43"/>
      <c r="X27" s="33"/>
      <c r="Y27" s="33"/>
      <c r="Z27" s="33"/>
      <c r="AB27" s="20">
        <v>8.0</v>
      </c>
      <c r="AC27" s="20">
        <v>6.0</v>
      </c>
      <c r="AD27" s="17">
        <v>5.0</v>
      </c>
      <c r="AE27" s="20">
        <f t="shared" si="10"/>
        <v>245744640000000</v>
      </c>
      <c r="AF27" s="20">
        <v>8.7621705532074</v>
      </c>
      <c r="AG27" s="20">
        <v>209.804823637009</v>
      </c>
      <c r="AH27" s="20">
        <v>252.206104</v>
      </c>
      <c r="AI27" s="20">
        <v>9275.40152699999</v>
      </c>
      <c r="AJ27" s="20">
        <v>9188.02327680588</v>
      </c>
      <c r="AK27" s="20">
        <v>7493.80611085892</v>
      </c>
      <c r="AL27" s="20">
        <f t="shared" si="11"/>
        <v>1124.344693</v>
      </c>
      <c r="AM27" s="20">
        <f t="shared" si="12"/>
        <v>25.79290096</v>
      </c>
      <c r="AN27" s="20">
        <f t="shared" si="13"/>
        <v>26.74619258</v>
      </c>
      <c r="AO27" s="20">
        <f t="shared" si="14"/>
        <v>32.79303419</v>
      </c>
      <c r="AQ27" s="20">
        <v>8.0</v>
      </c>
      <c r="AR27" s="20">
        <v>1.0</v>
      </c>
      <c r="AS27" s="20">
        <v>1.0</v>
      </c>
      <c r="AT27" s="20">
        <f t="shared" si="15"/>
        <v>249995000000000</v>
      </c>
      <c r="AU27" s="20">
        <v>0.422183513641357</v>
      </c>
      <c r="AV27" s="20">
        <v>225.845209121704</v>
      </c>
      <c r="AW27" s="20">
        <v>7.108449</v>
      </c>
      <c r="AX27" s="20">
        <v>1728.860358</v>
      </c>
      <c r="AY27" s="20">
        <v>1726.16445708275</v>
      </c>
      <c r="AZ27" s="20">
        <v>1220.45281720161</v>
      </c>
      <c r="BA27" s="20">
        <f t="shared" si="16"/>
        <v>1104.865341</v>
      </c>
      <c r="BB27" s="20">
        <f t="shared" si="17"/>
        <v>144.008924</v>
      </c>
      <c r="BC27" s="20">
        <f t="shared" si="18"/>
        <v>144.8268727</v>
      </c>
      <c r="BD27" s="20">
        <f t="shared" si="19"/>
        <v>204.8379065</v>
      </c>
    </row>
    <row r="28">
      <c r="I28" s="9"/>
      <c r="J28" s="17">
        <v>9000.0</v>
      </c>
      <c r="K28" s="19">
        <v>8.42177057266235</v>
      </c>
      <c r="L28" s="21">
        <v>316.874124765396</v>
      </c>
      <c r="M28" s="21">
        <v>1863.03638267517</v>
      </c>
      <c r="N28" s="23">
        <f t="shared" si="4"/>
        <v>43737570000000</v>
      </c>
      <c r="O28" s="25">
        <f t="shared" si="5"/>
        <v>138.0282156</v>
      </c>
      <c r="P28" s="25">
        <f t="shared" si="6"/>
        <v>23.47649805</v>
      </c>
      <c r="Q28" s="9"/>
      <c r="R28" s="9"/>
      <c r="S28" s="43"/>
      <c r="T28" s="43"/>
      <c r="U28" s="43"/>
      <c r="V28" s="43"/>
      <c r="W28" s="43"/>
      <c r="X28" s="33"/>
      <c r="Y28" s="33"/>
      <c r="Z28" s="33"/>
      <c r="AB28" s="12">
        <v>13.0</v>
      </c>
      <c r="AC28" s="12">
        <v>6.0</v>
      </c>
      <c r="AD28" s="14">
        <v>5.0</v>
      </c>
      <c r="AE28" s="12">
        <f t="shared" si="10"/>
        <v>399335040000000</v>
      </c>
      <c r="AF28" s="12">
        <v>8.58744359016418</v>
      </c>
      <c r="AG28" s="12">
        <v>224.527708292007</v>
      </c>
      <c r="AH28" s="12">
        <v>484.219802</v>
      </c>
      <c r="AI28" s="12">
        <v>14965.25821</v>
      </c>
      <c r="AJ28" s="12">
        <v>14822.7421317101</v>
      </c>
      <c r="AK28" s="12">
        <v>12022.8597874641</v>
      </c>
      <c r="AL28" s="12">
        <f t="shared" si="11"/>
        <v>1713.037684</v>
      </c>
      <c r="AM28" s="12">
        <f t="shared" si="12"/>
        <v>25.84780144</v>
      </c>
      <c r="AN28" s="12">
        <f t="shared" si="13"/>
        <v>26.9406994</v>
      </c>
      <c r="AO28" s="12">
        <f t="shared" si="14"/>
        <v>33.21464669</v>
      </c>
      <c r="AQ28" s="12">
        <v>13.0</v>
      </c>
      <c r="AR28" s="12">
        <v>1.0</v>
      </c>
      <c r="AS28" s="12">
        <v>1.0</v>
      </c>
      <c r="AT28" s="12">
        <f t="shared" si="15"/>
        <v>406241875000000</v>
      </c>
      <c r="AU28" s="12">
        <v>0.520865201950073</v>
      </c>
      <c r="AV28" s="12">
        <v>247.057860851288</v>
      </c>
      <c r="AW28" s="12">
        <v>13.215921</v>
      </c>
      <c r="AX28" s="12">
        <v>2998.341225</v>
      </c>
      <c r="AY28" s="12">
        <v>2949.23044657707</v>
      </c>
      <c r="AZ28" s="12">
        <v>2026.46938252449</v>
      </c>
      <c r="BA28" s="12">
        <f t="shared" si="16"/>
        <v>1640.85938</v>
      </c>
      <c r="BB28" s="12">
        <f t="shared" si="17"/>
        <v>134.894294</v>
      </c>
      <c r="BC28" s="12">
        <f t="shared" si="18"/>
        <v>137.7450431</v>
      </c>
      <c r="BD28" s="12">
        <f t="shared" si="19"/>
        <v>200.467808</v>
      </c>
    </row>
    <row r="29">
      <c r="I29" s="9"/>
      <c r="J29" s="17">
        <v>9000.0</v>
      </c>
      <c r="K29" s="19">
        <v>8.45498037338257</v>
      </c>
      <c r="L29" s="21">
        <v>319.267504930496</v>
      </c>
      <c r="M29" s="21">
        <v>1878.63501191139</v>
      </c>
      <c r="N29" s="23">
        <f t="shared" si="4"/>
        <v>43737570000000</v>
      </c>
      <c r="O29" s="25">
        <f t="shared" si="5"/>
        <v>136.9934908</v>
      </c>
      <c r="P29" s="25">
        <f t="shared" si="6"/>
        <v>23.28156865</v>
      </c>
      <c r="Q29" s="9"/>
      <c r="R29" s="9"/>
      <c r="S29" s="43"/>
      <c r="T29" s="43"/>
      <c r="U29" s="43"/>
      <c r="V29" s="43"/>
      <c r="W29" s="43"/>
      <c r="X29" s="33"/>
      <c r="Y29" s="33"/>
      <c r="Z29" s="33"/>
      <c r="AB29" s="12">
        <v>13.0</v>
      </c>
      <c r="AC29" s="12">
        <v>6.0</v>
      </c>
      <c r="AD29" s="14">
        <v>5.0</v>
      </c>
      <c r="AE29" s="12">
        <f t="shared" si="10"/>
        <v>399335040000000</v>
      </c>
      <c r="AF29" s="12">
        <v>7.25300192832947</v>
      </c>
      <c r="AG29" s="12">
        <v>224.126212358475</v>
      </c>
      <c r="AH29" s="12">
        <v>528.99552</v>
      </c>
      <c r="AI29" s="12">
        <v>14909.302783</v>
      </c>
      <c r="AJ29" s="12">
        <v>14774.6863541603</v>
      </c>
      <c r="AK29" s="12">
        <v>12021.5354146957</v>
      </c>
      <c r="AL29" s="12">
        <f t="shared" si="11"/>
        <v>1725.889861</v>
      </c>
      <c r="AM29" s="12">
        <f t="shared" si="12"/>
        <v>25.86651923</v>
      </c>
      <c r="AN29" s="12">
        <f t="shared" si="13"/>
        <v>27.02832605</v>
      </c>
      <c r="AO29" s="12">
        <f t="shared" si="14"/>
        <v>33.21830583</v>
      </c>
      <c r="AQ29" s="12">
        <v>13.0</v>
      </c>
      <c r="AR29" s="12">
        <v>1.0</v>
      </c>
      <c r="AS29" s="12">
        <v>1.0</v>
      </c>
      <c r="AT29" s="12">
        <f t="shared" si="15"/>
        <v>406241875000000</v>
      </c>
      <c r="AU29" s="12">
        <v>0.520116329193115</v>
      </c>
      <c r="AV29" s="12">
        <v>226.367934465408</v>
      </c>
      <c r="AW29" s="12">
        <v>9.784187</v>
      </c>
      <c r="AX29" s="12">
        <v>2794.783578</v>
      </c>
      <c r="AY29" s="12">
        <v>2790.99757003784</v>
      </c>
      <c r="AZ29" s="12">
        <v>1966.50865721703</v>
      </c>
      <c r="BA29" s="12">
        <f t="shared" si="16"/>
        <v>1790.494799</v>
      </c>
      <c r="BB29" s="12">
        <f t="shared" si="17"/>
        <v>144.8500835</v>
      </c>
      <c r="BC29" s="12">
        <f t="shared" si="18"/>
        <v>145.5543636</v>
      </c>
      <c r="BD29" s="12">
        <f t="shared" si="19"/>
        <v>206.5802627</v>
      </c>
    </row>
    <row r="30">
      <c r="I30" s="9"/>
      <c r="J30" s="14">
        <v>10000.0</v>
      </c>
      <c r="K30" s="35">
        <v>8.48799991607666</v>
      </c>
      <c r="L30" s="36">
        <v>443.217694997788</v>
      </c>
      <c r="M30" s="36">
        <v>2613.74686789513</v>
      </c>
      <c r="N30" s="38">
        <f t="shared" si="4"/>
        <v>59997000000000</v>
      </c>
      <c r="O30" s="39">
        <f t="shared" si="5"/>
        <v>135.3668878</v>
      </c>
      <c r="P30" s="39">
        <f t="shared" si="6"/>
        <v>22.9544034</v>
      </c>
      <c r="Q30" s="9"/>
      <c r="R30" s="9"/>
      <c r="S30" s="43"/>
      <c r="T30" s="43"/>
      <c r="U30" s="43"/>
      <c r="V30" s="43"/>
      <c r="W30" s="43"/>
      <c r="X30" s="33"/>
      <c r="Y30" s="33"/>
      <c r="Z30" s="33"/>
      <c r="AB30" s="12">
        <v>13.0</v>
      </c>
      <c r="AC30" s="12">
        <v>6.0</v>
      </c>
      <c r="AD30" s="14">
        <v>5.0</v>
      </c>
      <c r="AE30" s="12">
        <f t="shared" si="10"/>
        <v>399335040000000</v>
      </c>
      <c r="AF30" s="12">
        <v>8.9765636920929</v>
      </c>
      <c r="AG30" s="12">
        <v>218.923010587692</v>
      </c>
      <c r="AH30" s="12">
        <v>499.469221</v>
      </c>
      <c r="AI30" s="12">
        <v>14838.393365</v>
      </c>
      <c r="AJ30" s="12">
        <v>14699.3000776768</v>
      </c>
      <c r="AK30" s="12">
        <v>11942.702319622</v>
      </c>
      <c r="AL30" s="12">
        <f t="shared" si="11"/>
        <v>1752.241272</v>
      </c>
      <c r="AM30" s="12">
        <f t="shared" si="12"/>
        <v>26.03589892</v>
      </c>
      <c r="AN30" s="12">
        <f t="shared" si="13"/>
        <v>27.1669425</v>
      </c>
      <c r="AO30" s="12">
        <f t="shared" si="14"/>
        <v>33.43757797</v>
      </c>
      <c r="AQ30" s="12">
        <v>13.0</v>
      </c>
      <c r="AR30" s="12">
        <v>1.0</v>
      </c>
      <c r="AS30" s="12">
        <v>1.0</v>
      </c>
      <c r="AT30" s="12">
        <f t="shared" si="15"/>
        <v>406241875000000</v>
      </c>
      <c r="AU30" s="12">
        <v>0.416349649429321</v>
      </c>
      <c r="AV30" s="12">
        <v>227.360053539276</v>
      </c>
      <c r="AW30" s="12">
        <v>9.388186</v>
      </c>
      <c r="AX30" s="12">
        <v>2773.111484</v>
      </c>
      <c r="AY30" s="12">
        <v>2767.83474493027</v>
      </c>
      <c r="AZ30" s="12">
        <v>1945.47449493408</v>
      </c>
      <c r="BA30" s="12">
        <f t="shared" si="16"/>
        <v>1783.511678</v>
      </c>
      <c r="BB30" s="12">
        <f t="shared" si="17"/>
        <v>145.9988942</v>
      </c>
      <c r="BC30" s="12">
        <f t="shared" si="18"/>
        <v>146.7724458</v>
      </c>
      <c r="BD30" s="12">
        <f t="shared" si="19"/>
        <v>208.8137758</v>
      </c>
    </row>
    <row r="31">
      <c r="I31" s="9"/>
      <c r="J31" s="14">
        <v>10000.0</v>
      </c>
      <c r="K31" s="35">
        <v>8.58527636528015</v>
      </c>
      <c r="L31" s="36">
        <v>437.832884550095</v>
      </c>
      <c r="M31" s="36">
        <v>2582.69512009621</v>
      </c>
      <c r="N31" s="38">
        <f t="shared" si="4"/>
        <v>59997000000000</v>
      </c>
      <c r="O31" s="39">
        <f t="shared" si="5"/>
        <v>137.0317354</v>
      </c>
      <c r="P31" s="39">
        <f t="shared" si="6"/>
        <v>23.23038423</v>
      </c>
      <c r="Q31" s="9"/>
      <c r="R31" s="9"/>
      <c r="S31" s="43"/>
      <c r="T31" s="43"/>
      <c r="U31" s="43"/>
      <c r="V31" s="43"/>
      <c r="W31" s="43"/>
      <c r="X31" s="33"/>
      <c r="Y31" s="33"/>
      <c r="Z31" s="33"/>
      <c r="AB31" s="12">
        <v>13.0</v>
      </c>
      <c r="AC31" s="12">
        <v>6.0</v>
      </c>
      <c r="AD31" s="14">
        <v>5.0</v>
      </c>
      <c r="AE31" s="12">
        <f t="shared" si="10"/>
        <v>399335040000000</v>
      </c>
      <c r="AF31" s="12">
        <v>10.6711614131928</v>
      </c>
      <c r="AG31" s="12">
        <v>223.907329559326</v>
      </c>
      <c r="AH31" s="12">
        <v>483.677036</v>
      </c>
      <c r="AI31" s="12">
        <v>14903.565808</v>
      </c>
      <c r="AJ31" s="12">
        <v>14763.2978014946</v>
      </c>
      <c r="AK31" s="12">
        <v>11983.8863222599</v>
      </c>
      <c r="AL31" s="12">
        <f t="shared" si="11"/>
        <v>1702.351475</v>
      </c>
      <c r="AM31" s="12">
        <f t="shared" si="12"/>
        <v>25.95234533</v>
      </c>
      <c r="AN31" s="12">
        <f t="shared" si="13"/>
        <v>27.04917596</v>
      </c>
      <c r="AO31" s="12">
        <f t="shared" si="14"/>
        <v>33.32266589</v>
      </c>
      <c r="AQ31" s="12">
        <v>13.0</v>
      </c>
      <c r="AR31" s="12">
        <v>1.0</v>
      </c>
      <c r="AS31" s="12">
        <v>1.0</v>
      </c>
      <c r="AT31" s="12">
        <f t="shared" si="15"/>
        <v>406241875000000</v>
      </c>
      <c r="AU31" s="12">
        <v>0.42251467704773</v>
      </c>
      <c r="AV31" s="12">
        <v>222.445809841156</v>
      </c>
      <c r="AW31" s="12">
        <v>9.359492</v>
      </c>
      <c r="AX31" s="12">
        <v>2764.369457</v>
      </c>
      <c r="AY31" s="12">
        <v>2760.39226603508</v>
      </c>
      <c r="AZ31" s="12">
        <v>1950.97886776924</v>
      </c>
      <c r="BA31" s="12">
        <f t="shared" si="16"/>
        <v>1822.788752</v>
      </c>
      <c r="BB31" s="12">
        <f t="shared" si="17"/>
        <v>146.4605527</v>
      </c>
      <c r="BC31" s="12">
        <f t="shared" si="18"/>
        <v>147.1681688</v>
      </c>
      <c r="BD31" s="12">
        <f t="shared" si="19"/>
        <v>208.2246413</v>
      </c>
    </row>
    <row r="32">
      <c r="I32" s="9"/>
      <c r="J32" s="14">
        <v>10000.0</v>
      </c>
      <c r="K32" s="35">
        <v>8.41895890235901</v>
      </c>
      <c r="L32" s="36">
        <v>434.097683191299</v>
      </c>
      <c r="M32" s="36">
        <v>2552.44533348083</v>
      </c>
      <c r="N32" s="38">
        <f t="shared" si="4"/>
        <v>59997000000000</v>
      </c>
      <c r="O32" s="39">
        <f t="shared" si="5"/>
        <v>138.2108275</v>
      </c>
      <c r="P32" s="39">
        <f t="shared" si="6"/>
        <v>23.50569441</v>
      </c>
      <c r="Q32" s="9"/>
      <c r="R32" s="9"/>
      <c r="S32" s="43"/>
      <c r="T32" s="43"/>
      <c r="U32" s="43"/>
      <c r="V32" s="43"/>
      <c r="W32" s="43"/>
      <c r="X32" s="33"/>
      <c r="Y32" s="33"/>
      <c r="Z32" s="33"/>
      <c r="AB32" s="12">
        <v>13.0</v>
      </c>
      <c r="AC32" s="12">
        <v>6.0</v>
      </c>
      <c r="AD32" s="14">
        <v>5.0</v>
      </c>
      <c r="AE32" s="12">
        <f t="shared" si="10"/>
        <v>399335040000000</v>
      </c>
      <c r="AF32" s="12">
        <v>11.1690363883972</v>
      </c>
      <c r="AG32" s="12">
        <v>217.943753242493</v>
      </c>
      <c r="AH32" s="12">
        <v>423.244294</v>
      </c>
      <c r="AI32" s="12">
        <v>14877.423159</v>
      </c>
      <c r="AJ32" s="12">
        <v>14739.6393175125</v>
      </c>
      <c r="AK32" s="12">
        <v>11951.5207393169</v>
      </c>
      <c r="AL32" s="12">
        <f t="shared" si="11"/>
        <v>1742.962672</v>
      </c>
      <c r="AM32" s="12">
        <f t="shared" si="12"/>
        <v>26.09919085</v>
      </c>
      <c r="AN32" s="12">
        <f t="shared" si="13"/>
        <v>27.09259239</v>
      </c>
      <c r="AO32" s="12">
        <f t="shared" si="14"/>
        <v>33.41290608</v>
      </c>
      <c r="AQ32" s="12">
        <v>13.0</v>
      </c>
      <c r="AR32" s="12">
        <v>1.0</v>
      </c>
      <c r="AS32" s="12">
        <v>1.0</v>
      </c>
      <c r="AT32" s="12">
        <f t="shared" si="15"/>
        <v>406241875000000</v>
      </c>
      <c r="AU32" s="12">
        <v>0.412563562393189</v>
      </c>
      <c r="AV32" s="12">
        <v>224.427074432373</v>
      </c>
      <c r="AW32" s="12">
        <v>9.009678</v>
      </c>
      <c r="AX32" s="12">
        <v>2770.584832</v>
      </c>
      <c r="AY32" s="12">
        <v>2767.06060576439</v>
      </c>
      <c r="AZ32" s="12">
        <v>1956.15929532051</v>
      </c>
      <c r="BA32" s="12">
        <f t="shared" si="16"/>
        <v>1806.807192</v>
      </c>
      <c r="BB32" s="12">
        <f t="shared" si="17"/>
        <v>146.1514885</v>
      </c>
      <c r="BC32" s="12">
        <f t="shared" si="18"/>
        <v>146.8135082</v>
      </c>
      <c r="BD32" s="12">
        <f t="shared" si="19"/>
        <v>207.6732074</v>
      </c>
    </row>
    <row r="33">
      <c r="AB33" s="20">
        <v>21.0</v>
      </c>
      <c r="AC33" s="20">
        <v>6.0</v>
      </c>
      <c r="AD33" s="17">
        <v>5.0</v>
      </c>
      <c r="AE33" s="20">
        <f t="shared" si="10"/>
        <v>645079680000000</v>
      </c>
      <c r="AF33" s="20">
        <v>11.218968629837</v>
      </c>
      <c r="AG33" s="20">
        <v>207.981929302216</v>
      </c>
      <c r="AH33" s="20">
        <v>760.202710000001</v>
      </c>
      <c r="AI33" s="20">
        <v>23833.547534</v>
      </c>
      <c r="AJ33" s="20">
        <v>23606.8015363216</v>
      </c>
      <c r="AK33" s="20">
        <v>19154.7801418304</v>
      </c>
      <c r="AL33" s="20">
        <f t="shared" si="11"/>
        <v>2942.869697</v>
      </c>
      <c r="AM33" s="20">
        <f t="shared" si="12"/>
        <v>26.22941494</v>
      </c>
      <c r="AN33" s="20">
        <f t="shared" si="13"/>
        <v>27.32600937</v>
      </c>
      <c r="AO33" s="20">
        <f t="shared" si="14"/>
        <v>33.67721661</v>
      </c>
      <c r="AQ33" s="20">
        <v>21.0</v>
      </c>
      <c r="AR33" s="20">
        <v>1.0</v>
      </c>
      <c r="AS33" s="20">
        <v>1.0</v>
      </c>
      <c r="AT33" s="20">
        <f t="shared" si="15"/>
        <v>656236875000000</v>
      </c>
      <c r="AU33" s="20">
        <v>0.83026123046875</v>
      </c>
      <c r="AV33" s="20">
        <v>250.840329408646</v>
      </c>
      <c r="AW33" s="20">
        <v>20.654085</v>
      </c>
      <c r="AX33" s="20">
        <v>4706.473789</v>
      </c>
      <c r="AY33" s="20">
        <v>4662.76657962799</v>
      </c>
      <c r="AZ33" s="20">
        <v>3226.07306623459</v>
      </c>
      <c r="BA33" s="20">
        <f t="shared" si="16"/>
        <v>2607.523085</v>
      </c>
      <c r="BB33" s="20">
        <f t="shared" si="17"/>
        <v>138.8235928</v>
      </c>
      <c r="BC33" s="20">
        <f t="shared" si="18"/>
        <v>140.7398084</v>
      </c>
      <c r="BD33" s="20">
        <f t="shared" si="19"/>
        <v>203.4166188</v>
      </c>
    </row>
    <row r="34">
      <c r="J34" s="1" t="s">
        <v>58</v>
      </c>
      <c r="AB34" s="20">
        <v>21.0</v>
      </c>
      <c r="AC34" s="20">
        <v>6.0</v>
      </c>
      <c r="AD34" s="17">
        <v>5.0</v>
      </c>
      <c r="AE34" s="20">
        <f t="shared" si="10"/>
        <v>645079680000000</v>
      </c>
      <c r="AF34" s="20">
        <v>12.3857574462891</v>
      </c>
      <c r="AG34" s="20">
        <v>222.611965179443</v>
      </c>
      <c r="AH34" s="20">
        <v>764.081335</v>
      </c>
      <c r="AI34" s="20">
        <v>23973.265834</v>
      </c>
      <c r="AJ34" s="20">
        <v>23765.6589369774</v>
      </c>
      <c r="AK34" s="20">
        <v>19326.7128200531</v>
      </c>
      <c r="AL34" s="20">
        <f t="shared" si="11"/>
        <v>2745.046517</v>
      </c>
      <c r="AM34" s="20">
        <f t="shared" si="12"/>
        <v>26.07715676</v>
      </c>
      <c r="AN34" s="20">
        <f t="shared" si="13"/>
        <v>27.14335343</v>
      </c>
      <c r="AO34" s="20">
        <f t="shared" si="14"/>
        <v>33.37762019</v>
      </c>
      <c r="AQ34" s="20">
        <v>21.0</v>
      </c>
      <c r="AR34" s="20">
        <v>1.0</v>
      </c>
      <c r="AS34" s="20">
        <v>1.0</v>
      </c>
      <c r="AT34" s="20">
        <f t="shared" si="15"/>
        <v>656236875000000</v>
      </c>
      <c r="AU34" s="20">
        <v>0.523576021194458</v>
      </c>
      <c r="AV34" s="20">
        <v>226.271276950836</v>
      </c>
      <c r="AW34" s="20">
        <v>19.704201</v>
      </c>
      <c r="AX34" s="20">
        <v>4433.28689</v>
      </c>
      <c r="AY34" s="20">
        <v>4427.44798278809</v>
      </c>
      <c r="AZ34" s="20">
        <v>3134.72958683968</v>
      </c>
      <c r="BA34" s="20">
        <f t="shared" si="16"/>
        <v>2893.526314</v>
      </c>
      <c r="BB34" s="20">
        <f t="shared" si="17"/>
        <v>147.3699052</v>
      </c>
      <c r="BC34" s="20">
        <f t="shared" si="18"/>
        <v>148.2201208</v>
      </c>
      <c r="BD34" s="20">
        <f t="shared" si="19"/>
        <v>209.3440142</v>
      </c>
    </row>
    <row r="35">
      <c r="I35" s="58"/>
      <c r="J35" s="17">
        <v>9000.0</v>
      </c>
      <c r="K35" s="19">
        <v>5.26709151268005</v>
      </c>
      <c r="L35" s="21">
        <v>327.131360292435</v>
      </c>
      <c r="M35" s="21">
        <v>1625.70214724541</v>
      </c>
      <c r="N35" s="23">
        <f t="shared" ref="N35:N36" si="20">((2*J35*J35*J35) - (J35*J35)) * 30</f>
        <v>43737570000000</v>
      </c>
      <c r="O35" s="25">
        <f t="shared" ref="O35:O36" si="21">(N35/L35)/1000000000</f>
        <v>133.7003275</v>
      </c>
      <c r="P35" s="25">
        <f t="shared" ref="P35:P36" si="22">(N35/M35)/1000000000</f>
        <v>26.90380281</v>
      </c>
      <c r="Q35" s="58"/>
      <c r="R35" s="9"/>
      <c r="S35" s="43"/>
      <c r="T35" s="43"/>
      <c r="U35" s="43"/>
      <c r="V35" s="43"/>
      <c r="W35" s="43"/>
      <c r="X35" s="33"/>
      <c r="Y35" s="33"/>
      <c r="Z35" s="33"/>
      <c r="AB35" s="20">
        <v>21.0</v>
      </c>
      <c r="AC35" s="20">
        <v>6.0</v>
      </c>
      <c r="AD35" s="17">
        <v>5.0</v>
      </c>
      <c r="AE35" s="20">
        <f t="shared" si="10"/>
        <v>645079680000000</v>
      </c>
      <c r="AF35" s="20">
        <v>17.399158000946</v>
      </c>
      <c r="AG35" s="20">
        <v>207.3234770298</v>
      </c>
      <c r="AH35" s="20">
        <v>675.556545</v>
      </c>
      <c r="AI35" s="20">
        <v>23846.21985</v>
      </c>
      <c r="AJ35" s="20">
        <v>23630.0552017689</v>
      </c>
      <c r="AK35" s="20">
        <v>19180.8105554581</v>
      </c>
      <c r="AL35" s="20">
        <f t="shared" si="11"/>
        <v>2870.559434</v>
      </c>
      <c r="AM35" s="20">
        <f t="shared" si="12"/>
        <v>26.30640087</v>
      </c>
      <c r="AN35" s="20">
        <f t="shared" si="13"/>
        <v>27.29911862</v>
      </c>
      <c r="AO35" s="20">
        <f t="shared" si="14"/>
        <v>33.63151302</v>
      </c>
      <c r="AQ35" s="20">
        <v>21.0</v>
      </c>
      <c r="AR35" s="20">
        <v>1.0</v>
      </c>
      <c r="AS35" s="20">
        <v>1.0</v>
      </c>
      <c r="AT35" s="20">
        <f t="shared" si="15"/>
        <v>656236875000000</v>
      </c>
      <c r="AU35" s="20">
        <v>0.621555328369141</v>
      </c>
      <c r="AV35" s="20">
        <v>223.526313304901</v>
      </c>
      <c r="AW35" s="20">
        <v>14.510635</v>
      </c>
      <c r="AX35" s="20">
        <v>4435.685808</v>
      </c>
      <c r="AY35" s="20">
        <v>4429.04621624947</v>
      </c>
      <c r="AZ35" s="20">
        <v>3135.40298223495</v>
      </c>
      <c r="BA35" s="20">
        <f t="shared" si="16"/>
        <v>2927.696252</v>
      </c>
      <c r="BB35" s="20">
        <f t="shared" si="17"/>
        <v>147.462451</v>
      </c>
      <c r="BC35" s="20">
        <f t="shared" si="18"/>
        <v>148.1666352</v>
      </c>
      <c r="BD35" s="20">
        <f t="shared" si="19"/>
        <v>209.299053</v>
      </c>
    </row>
    <row r="36">
      <c r="J36" s="17">
        <v>9000.0</v>
      </c>
      <c r="K36" s="19">
        <v>5.27939438819885</v>
      </c>
      <c r="L36" s="21">
        <v>323.955074310303</v>
      </c>
      <c r="M36" s="21">
        <v>1606.67922329903</v>
      </c>
      <c r="N36" s="23">
        <f t="shared" si="20"/>
        <v>43737570000000</v>
      </c>
      <c r="O36" s="25">
        <f t="shared" si="21"/>
        <v>135.0112206</v>
      </c>
      <c r="P36" s="25">
        <f t="shared" si="22"/>
        <v>27.22234119</v>
      </c>
      <c r="R36" s="9"/>
      <c r="S36" s="43"/>
      <c r="T36" s="43"/>
      <c r="U36" s="43"/>
      <c r="V36" s="43"/>
      <c r="W36" s="43"/>
      <c r="X36" s="33"/>
      <c r="Y36" s="33"/>
      <c r="Z36" s="33"/>
      <c r="AB36" s="20">
        <v>21.0</v>
      </c>
      <c r="AC36" s="20">
        <v>6.0</v>
      </c>
      <c r="AD36" s="17">
        <v>5.0</v>
      </c>
      <c r="AE36" s="20">
        <f t="shared" si="10"/>
        <v>645079680000000</v>
      </c>
      <c r="AF36" s="20">
        <v>20.6164495944977</v>
      </c>
      <c r="AG36" s="20">
        <v>211.323961734772</v>
      </c>
      <c r="AH36" s="20">
        <v>625.039519999999</v>
      </c>
      <c r="AI36" s="20">
        <v>23838.063305</v>
      </c>
      <c r="AJ36" s="20">
        <v>23630.2350661755</v>
      </c>
      <c r="AK36" s="20">
        <v>19200.6147763729</v>
      </c>
      <c r="AL36" s="20">
        <f t="shared" si="11"/>
        <v>2781.230215</v>
      </c>
      <c r="AM36" s="20">
        <f t="shared" si="12"/>
        <v>26.36949551</v>
      </c>
      <c r="AN36" s="20">
        <f t="shared" si="13"/>
        <v>27.29891083</v>
      </c>
      <c r="AO36" s="20">
        <f t="shared" si="14"/>
        <v>33.59682424</v>
      </c>
      <c r="AQ36" s="20">
        <v>21.0</v>
      </c>
      <c r="AR36" s="20">
        <v>1.0</v>
      </c>
      <c r="AS36" s="20">
        <v>1.0</v>
      </c>
      <c r="AT36" s="20">
        <f t="shared" si="15"/>
        <v>656236875000000</v>
      </c>
      <c r="AU36" s="20">
        <v>0.520744800567627</v>
      </c>
      <c r="AV36" s="20">
        <v>223.221158504486</v>
      </c>
      <c r="AW36" s="20">
        <v>18.223113</v>
      </c>
      <c r="AX36" s="20">
        <v>4408.731943</v>
      </c>
      <c r="AY36" s="20">
        <v>4402.34849143028</v>
      </c>
      <c r="AZ36" s="20">
        <v>3135.03916811943</v>
      </c>
      <c r="BA36" s="20">
        <f t="shared" si="16"/>
        <v>2933.008369</v>
      </c>
      <c r="BB36" s="20">
        <f t="shared" si="17"/>
        <v>148.2366247</v>
      </c>
      <c r="BC36" s="20">
        <f t="shared" si="18"/>
        <v>149.0651811</v>
      </c>
      <c r="BD36" s="20">
        <f t="shared" si="19"/>
        <v>209.3233417</v>
      </c>
    </row>
    <row r="37">
      <c r="J37" s="9"/>
      <c r="K37" s="43"/>
      <c r="L37" s="43"/>
      <c r="M37" s="43"/>
      <c r="N37" s="33"/>
      <c r="O37" s="33"/>
      <c r="P37" s="33"/>
      <c r="S37" s="43"/>
      <c r="T37" s="43"/>
      <c r="U37" s="43"/>
      <c r="V37" s="43"/>
      <c r="W37" s="43"/>
      <c r="X37" s="33"/>
      <c r="Y37" s="33"/>
      <c r="Z37" s="33"/>
      <c r="AB37" s="20">
        <v>21.0</v>
      </c>
      <c r="AC37" s="20">
        <v>6.0</v>
      </c>
      <c r="AD37" s="17">
        <v>5.0</v>
      </c>
      <c r="AE37" s="20">
        <f t="shared" si="10"/>
        <v>645079680000000</v>
      </c>
      <c r="AF37" s="20">
        <v>26.1490685939789</v>
      </c>
      <c r="AG37" s="20">
        <v>540.266288757324</v>
      </c>
      <c r="AH37" s="20">
        <v>598.417969</v>
      </c>
      <c r="AI37" s="20">
        <v>13499.334791</v>
      </c>
      <c r="AJ37" s="20">
        <v>13318.9051878452</v>
      </c>
      <c r="AK37" s="20">
        <v>9101.94137263298</v>
      </c>
      <c r="AL37" s="20">
        <f t="shared" si="11"/>
        <v>1138.880985</v>
      </c>
      <c r="AM37" s="20">
        <f t="shared" si="12"/>
        <v>45.75762471</v>
      </c>
      <c r="AN37" s="20">
        <f t="shared" si="13"/>
        <v>48.4333863</v>
      </c>
      <c r="AO37" s="20">
        <f t="shared" si="14"/>
        <v>70.8727571</v>
      </c>
      <c r="AQ37" s="20">
        <v>21.0</v>
      </c>
      <c r="AR37" s="20">
        <v>1.0</v>
      </c>
      <c r="AS37" s="20">
        <v>1.0</v>
      </c>
      <c r="AT37" s="20">
        <f t="shared" si="15"/>
        <v>656236875000000</v>
      </c>
      <c r="AU37" s="20">
        <v>0.720163822174072</v>
      </c>
      <c r="AV37" s="20">
        <v>226.92739367485</v>
      </c>
      <c r="AW37" s="20">
        <v>17.764503</v>
      </c>
      <c r="AX37" s="20">
        <v>4425.838123</v>
      </c>
      <c r="AY37" s="20">
        <v>4419.89756608009</v>
      </c>
      <c r="AZ37" s="20">
        <v>3142.37300896645</v>
      </c>
      <c r="BA37" s="20">
        <f t="shared" si="16"/>
        <v>2882.687968</v>
      </c>
      <c r="BB37" s="20">
        <f t="shared" si="17"/>
        <v>147.6812691</v>
      </c>
      <c r="BC37" s="20">
        <f t="shared" si="18"/>
        <v>148.4733221</v>
      </c>
      <c r="BD37" s="20">
        <f t="shared" si="19"/>
        <v>208.8348115</v>
      </c>
    </row>
    <row r="38">
      <c r="I38" s="65"/>
      <c r="J38" s="9"/>
      <c r="K38" s="43"/>
      <c r="L38" s="43"/>
      <c r="M38" s="43"/>
      <c r="N38" s="33"/>
      <c r="O38" s="33"/>
      <c r="P38" s="33"/>
      <c r="Q38" s="65"/>
      <c r="S38" s="43"/>
      <c r="T38" s="43"/>
      <c r="U38" s="43"/>
      <c r="V38" s="43"/>
      <c r="W38" s="43"/>
      <c r="X38" s="33"/>
      <c r="Y38" s="33"/>
      <c r="Z38" s="33"/>
      <c r="AA38" s="65"/>
      <c r="AB38" s="12">
        <v>34.0</v>
      </c>
      <c r="AC38" s="12">
        <v>6.0</v>
      </c>
      <c r="AD38" s="14">
        <v>5.0</v>
      </c>
      <c r="AE38" s="12">
        <f t="shared" si="10"/>
        <v>1.04441E+15</v>
      </c>
      <c r="AF38" s="12"/>
      <c r="AG38" s="12"/>
      <c r="AH38" s="12"/>
      <c r="AI38" s="12"/>
      <c r="AJ38" s="12"/>
      <c r="AK38" s="12"/>
      <c r="AL38" s="12" t="str">
        <f t="shared" si="11"/>
        <v>#DIV/0!</v>
      </c>
      <c r="AM38" s="12" t="str">
        <f t="shared" si="12"/>
        <v>#DIV/0!</v>
      </c>
      <c r="AN38" s="12" t="str">
        <f t="shared" si="13"/>
        <v>#DIV/0!</v>
      </c>
      <c r="AO38" s="12" t="str">
        <f t="shared" si="14"/>
        <v>#DIV/0!</v>
      </c>
      <c r="AQ38" s="12">
        <v>34.0</v>
      </c>
      <c r="AR38" s="12">
        <v>1.0</v>
      </c>
      <c r="AS38" s="12">
        <v>1.0</v>
      </c>
      <c r="AT38" s="12">
        <f t="shared" si="15"/>
        <v>1.06248E+15</v>
      </c>
      <c r="AU38" s="12">
        <v>0.822404146194458</v>
      </c>
      <c r="AV38" s="12">
        <v>246.999347448349</v>
      </c>
      <c r="AW38" s="12">
        <v>48.724302</v>
      </c>
      <c r="AX38" s="12">
        <v>7468.457716</v>
      </c>
      <c r="AY38" s="12">
        <v>7357.94286775589</v>
      </c>
      <c r="AZ38" s="12">
        <v>5158.46302270889</v>
      </c>
      <c r="BA38" s="12">
        <f t="shared" si="16"/>
        <v>4287.269956</v>
      </c>
      <c r="BB38" s="12">
        <f t="shared" si="17"/>
        <v>141.3400324</v>
      </c>
      <c r="BC38" s="12">
        <f t="shared" si="18"/>
        <v>144.3988855</v>
      </c>
      <c r="BD38" s="12">
        <f t="shared" si="19"/>
        <v>205.9680849</v>
      </c>
    </row>
    <row r="39">
      <c r="J39" s="9"/>
      <c r="K39" s="43"/>
      <c r="L39" s="43"/>
      <c r="M39" s="43"/>
      <c r="N39" s="33"/>
      <c r="O39" s="33"/>
      <c r="P39" s="33"/>
      <c r="R39" s="9"/>
      <c r="S39" s="43"/>
      <c r="T39" s="43"/>
      <c r="U39" s="43"/>
      <c r="V39" s="43"/>
      <c r="W39" s="43"/>
      <c r="X39" s="33"/>
      <c r="Y39" s="33"/>
      <c r="Z39" s="33"/>
      <c r="AB39" s="12">
        <v>34.0</v>
      </c>
      <c r="AC39" s="12">
        <v>6.0</v>
      </c>
      <c r="AD39" s="14">
        <v>5.0</v>
      </c>
      <c r="AE39" s="12">
        <f t="shared" si="10"/>
        <v>1.04441E+15</v>
      </c>
      <c r="AF39" s="12"/>
      <c r="AG39" s="12"/>
      <c r="AH39" s="12"/>
      <c r="AI39" s="12"/>
      <c r="AJ39" s="12"/>
      <c r="AK39" s="12"/>
      <c r="AL39" s="12" t="str">
        <f t="shared" si="11"/>
        <v>#DIV/0!</v>
      </c>
      <c r="AM39" s="12" t="str">
        <f t="shared" si="12"/>
        <v>#DIV/0!</v>
      </c>
      <c r="AN39" s="12" t="str">
        <f t="shared" si="13"/>
        <v>#DIV/0!</v>
      </c>
      <c r="AO39" s="12" t="str">
        <f t="shared" si="14"/>
        <v>#DIV/0!</v>
      </c>
      <c r="AQ39" s="12">
        <v>34.0</v>
      </c>
      <c r="AR39" s="12">
        <v>1.0</v>
      </c>
      <c r="AS39" s="12">
        <v>1.0</v>
      </c>
      <c r="AT39" s="12">
        <f t="shared" si="15"/>
        <v>1.06248E+15</v>
      </c>
      <c r="AU39" s="12">
        <v>0.916694641113281</v>
      </c>
      <c r="AV39" s="12">
        <v>222.601904630661</v>
      </c>
      <c r="AW39" s="12">
        <v>24.984436</v>
      </c>
      <c r="AX39" s="12">
        <v>7028.246268</v>
      </c>
      <c r="AY39" s="12">
        <v>7019.12453937531</v>
      </c>
      <c r="AZ39" s="12">
        <v>5009.94545984268</v>
      </c>
      <c r="BA39" s="12">
        <f t="shared" si="16"/>
        <v>4753.424339</v>
      </c>
      <c r="BB39" s="12">
        <f t="shared" si="17"/>
        <v>150.6371753</v>
      </c>
      <c r="BC39" s="12">
        <f t="shared" si="18"/>
        <v>151.3691265</v>
      </c>
      <c r="BD39" s="12">
        <f t="shared" si="19"/>
        <v>212.0739155</v>
      </c>
    </row>
    <row r="40">
      <c r="J40" s="9"/>
      <c r="K40" s="43"/>
      <c r="L40" s="43"/>
      <c r="M40" s="43"/>
      <c r="N40" s="33"/>
      <c r="O40" s="33"/>
      <c r="P40" s="33"/>
      <c r="R40" s="9"/>
      <c r="S40" s="43"/>
      <c r="T40" s="43"/>
      <c r="U40" s="43"/>
      <c r="V40" s="43"/>
      <c r="W40" s="43"/>
      <c r="X40" s="33"/>
      <c r="Y40" s="33"/>
      <c r="Z40" s="33"/>
      <c r="AB40" s="12">
        <v>34.0</v>
      </c>
      <c r="AC40" s="12">
        <v>6.0</v>
      </c>
      <c r="AD40" s="14">
        <v>5.0</v>
      </c>
      <c r="AE40" s="12">
        <f t="shared" si="10"/>
        <v>1.04441E+15</v>
      </c>
      <c r="AF40" s="12"/>
      <c r="AG40" s="12"/>
      <c r="AH40" s="12"/>
      <c r="AI40" s="12"/>
      <c r="AJ40" s="12"/>
      <c r="AK40" s="12"/>
      <c r="AL40" s="12" t="str">
        <f t="shared" si="11"/>
        <v>#DIV/0!</v>
      </c>
      <c r="AM40" s="12" t="str">
        <f t="shared" si="12"/>
        <v>#DIV/0!</v>
      </c>
      <c r="AN40" s="12" t="str">
        <f t="shared" si="13"/>
        <v>#DIV/0!</v>
      </c>
      <c r="AO40" s="12" t="str">
        <f t="shared" si="14"/>
        <v>#DIV/0!</v>
      </c>
      <c r="AQ40" s="12">
        <v>34.0</v>
      </c>
      <c r="AR40" s="12">
        <v>1.0</v>
      </c>
      <c r="AS40" s="12">
        <v>1.0</v>
      </c>
      <c r="AT40" s="12">
        <f t="shared" si="15"/>
        <v>1.06248E+15</v>
      </c>
      <c r="AU40" s="12">
        <v>0.819091796875</v>
      </c>
      <c r="AV40" s="12">
        <v>223.589645624161</v>
      </c>
      <c r="AW40" s="12">
        <v>25.06903</v>
      </c>
      <c r="AX40" s="12">
        <v>7030.170364</v>
      </c>
      <c r="AY40" s="12">
        <v>7019.14890265465</v>
      </c>
      <c r="AZ40" s="12">
        <v>5016.80110526085</v>
      </c>
      <c r="BA40" s="12">
        <f t="shared" si="16"/>
        <v>4734.569439</v>
      </c>
      <c r="BB40" s="12">
        <f t="shared" si="17"/>
        <v>150.5942875</v>
      </c>
      <c r="BC40" s="12">
        <f t="shared" si="18"/>
        <v>151.3686011</v>
      </c>
      <c r="BD40" s="12">
        <f t="shared" si="19"/>
        <v>211.7841086</v>
      </c>
    </row>
    <row r="41">
      <c r="AB41" s="12">
        <v>34.0</v>
      </c>
      <c r="AC41" s="12">
        <v>6.0</v>
      </c>
      <c r="AD41" s="14">
        <v>5.0</v>
      </c>
      <c r="AE41" s="12">
        <f t="shared" si="10"/>
        <v>1.04441E+15</v>
      </c>
      <c r="AF41" s="12"/>
      <c r="AG41" s="12"/>
      <c r="AH41" s="12"/>
      <c r="AI41" s="12"/>
      <c r="AJ41" s="12"/>
      <c r="AK41" s="12"/>
      <c r="AL41" s="12" t="str">
        <f t="shared" si="11"/>
        <v>#DIV/0!</v>
      </c>
      <c r="AM41" s="12" t="str">
        <f t="shared" si="12"/>
        <v>#DIV/0!</v>
      </c>
      <c r="AN41" s="12" t="str">
        <f t="shared" si="13"/>
        <v>#DIV/0!</v>
      </c>
      <c r="AO41" s="12" t="str">
        <f t="shared" si="14"/>
        <v>#DIV/0!</v>
      </c>
      <c r="AQ41" s="12">
        <v>34.0</v>
      </c>
      <c r="AR41" s="12">
        <v>1.0</v>
      </c>
      <c r="AS41" s="12">
        <v>1.0</v>
      </c>
      <c r="AT41" s="12">
        <f t="shared" si="15"/>
        <v>1.06248E+15</v>
      </c>
      <c r="AU41" s="12">
        <v>0.823097229003906</v>
      </c>
      <c r="AV41" s="12">
        <v>221.85765004158</v>
      </c>
      <c r="AW41" s="12">
        <v>23.801391</v>
      </c>
      <c r="AX41" s="12">
        <v>7020.592158</v>
      </c>
      <c r="AY41" s="12">
        <v>7010.9447748661</v>
      </c>
      <c r="AZ41" s="12">
        <v>5011.47572493553</v>
      </c>
      <c r="BA41" s="12">
        <f t="shared" si="16"/>
        <v>4771.309433</v>
      </c>
      <c r="BB41" s="12">
        <f t="shared" si="17"/>
        <v>150.8261489</v>
      </c>
      <c r="BC41" s="12">
        <f t="shared" si="18"/>
        <v>151.5457309</v>
      </c>
      <c r="BD41" s="12">
        <f t="shared" si="19"/>
        <v>212.0091582</v>
      </c>
    </row>
    <row r="42">
      <c r="AB42" s="12">
        <v>34.0</v>
      </c>
      <c r="AC42" s="12">
        <v>6.0</v>
      </c>
      <c r="AD42" s="14">
        <v>5.0</v>
      </c>
      <c r="AE42" s="12">
        <f t="shared" si="10"/>
        <v>1.04441E+15</v>
      </c>
      <c r="AF42" s="12"/>
      <c r="AG42" s="12"/>
      <c r="AH42" s="12"/>
      <c r="AI42" s="12"/>
      <c r="AJ42" s="12"/>
      <c r="AK42" s="12"/>
      <c r="AL42" s="12" t="str">
        <f t="shared" si="11"/>
        <v>#DIV/0!</v>
      </c>
      <c r="AM42" s="12" t="str">
        <f t="shared" si="12"/>
        <v>#DIV/0!</v>
      </c>
      <c r="AN42" s="12" t="str">
        <f t="shared" si="13"/>
        <v>#DIV/0!</v>
      </c>
      <c r="AO42" s="12" t="str">
        <f t="shared" si="14"/>
        <v>#DIV/0!</v>
      </c>
      <c r="AQ42" s="12">
        <v>34.0</v>
      </c>
      <c r="AR42" s="12">
        <v>1.0</v>
      </c>
      <c r="AS42" s="12">
        <v>1.0</v>
      </c>
      <c r="AT42" s="12">
        <f t="shared" si="15"/>
        <v>1.06248E+15</v>
      </c>
      <c r="AU42" s="12">
        <v>1.12543797492981</v>
      </c>
      <c r="AV42" s="12">
        <v>228.714809179306</v>
      </c>
      <c r="AW42" s="12">
        <v>24.282647</v>
      </c>
      <c r="AX42" s="12">
        <v>7053.774451</v>
      </c>
      <c r="AY42" s="12">
        <v>7044.45581293106</v>
      </c>
      <c r="AZ42" s="12">
        <v>5037.51539921761</v>
      </c>
      <c r="BA42" s="12">
        <f t="shared" si="16"/>
        <v>4622.683639</v>
      </c>
      <c r="BB42" s="12">
        <f t="shared" si="17"/>
        <v>150.1088131</v>
      </c>
      <c r="BC42" s="12">
        <f t="shared" si="18"/>
        <v>150.8248157</v>
      </c>
      <c r="BD42" s="12">
        <f t="shared" si="19"/>
        <v>210.913251</v>
      </c>
    </row>
    <row r="43">
      <c r="AB43" s="20">
        <v>55.0</v>
      </c>
      <c r="AC43" s="20">
        <v>6.0</v>
      </c>
      <c r="AD43" s="17">
        <v>5.0</v>
      </c>
      <c r="AE43" s="20">
        <f t="shared" si="10"/>
        <v>1.68949E+15</v>
      </c>
      <c r="AF43" s="20">
        <v>31.8435337543487</v>
      </c>
      <c r="AG43" s="20">
        <v>206.899816036224</v>
      </c>
      <c r="AH43" s="20">
        <v>1512.179328</v>
      </c>
      <c r="AI43" s="20">
        <v>57767.7030959999</v>
      </c>
      <c r="AJ43" s="20">
        <v>56982.2637286186</v>
      </c>
      <c r="AK43" s="20">
        <v>44793.9162285327</v>
      </c>
      <c r="AL43" s="20">
        <f t="shared" si="11"/>
        <v>7076.613449</v>
      </c>
      <c r="AM43" s="20">
        <f t="shared" si="12"/>
        <v>28.50029944</v>
      </c>
      <c r="AN43" s="20">
        <f t="shared" si="13"/>
        <v>29.64947844</v>
      </c>
      <c r="AO43" s="20">
        <f t="shared" si="14"/>
        <v>37.71705049</v>
      </c>
      <c r="AQ43" s="20">
        <v>55.0</v>
      </c>
      <c r="AR43" s="20">
        <v>1.0</v>
      </c>
      <c r="AS43" s="20">
        <v>1.0</v>
      </c>
      <c r="AT43" s="20">
        <f t="shared" si="15"/>
        <v>1.71872E+15</v>
      </c>
      <c r="AU43" s="20">
        <v>1.03144836425781</v>
      </c>
      <c r="AV43" s="20">
        <v>266.645451307297</v>
      </c>
      <c r="AW43" s="20">
        <v>54.616303</v>
      </c>
      <c r="AX43" s="20">
        <v>11999.248708</v>
      </c>
      <c r="AY43" s="20">
        <v>11887.9281053543</v>
      </c>
      <c r="AZ43" s="20">
        <v>8375.98563742638</v>
      </c>
      <c r="BA43" s="20">
        <f t="shared" si="16"/>
        <v>6420.85898</v>
      </c>
      <c r="BB43" s="20">
        <f t="shared" si="17"/>
        <v>142.5862678</v>
      </c>
      <c r="BC43" s="20">
        <f t="shared" si="18"/>
        <v>144.5765494</v>
      </c>
      <c r="BD43" s="20">
        <f t="shared" si="19"/>
        <v>205.195627</v>
      </c>
    </row>
    <row r="44">
      <c r="AB44" s="20">
        <v>55.0</v>
      </c>
      <c r="AC44" s="20">
        <v>6.0</v>
      </c>
      <c r="AD44" s="17">
        <v>5.0</v>
      </c>
      <c r="AE44" s="20">
        <f t="shared" si="10"/>
        <v>1.68949E+15</v>
      </c>
      <c r="AF44" s="20"/>
      <c r="AG44" s="20"/>
      <c r="AH44" s="20"/>
      <c r="AI44" s="20"/>
      <c r="AJ44" s="20"/>
      <c r="AK44" s="20"/>
      <c r="AL44" s="20" t="str">
        <f t="shared" si="11"/>
        <v>#DIV/0!</v>
      </c>
      <c r="AM44" s="20" t="str">
        <f t="shared" si="12"/>
        <v>#DIV/0!</v>
      </c>
      <c r="AN44" s="20" t="str">
        <f t="shared" si="13"/>
        <v>#DIV/0!</v>
      </c>
      <c r="AO44" s="20" t="str">
        <f t="shared" si="14"/>
        <v>#DIV/0!</v>
      </c>
      <c r="AQ44" s="20">
        <v>55.0</v>
      </c>
      <c r="AR44" s="20">
        <v>1.0</v>
      </c>
      <c r="AS44" s="20">
        <v>1.0</v>
      </c>
      <c r="AT44" s="20">
        <f t="shared" si="15"/>
        <v>1.71872E+15</v>
      </c>
      <c r="AU44" s="20">
        <v>1.32995057106018</v>
      </c>
      <c r="AV44" s="20">
        <v>248.416435718536</v>
      </c>
      <c r="AW44" s="20">
        <v>42.829694</v>
      </c>
      <c r="AX44" s="20">
        <v>11399.808299</v>
      </c>
      <c r="AY44" s="20">
        <v>11383.5574743748</v>
      </c>
      <c r="AZ44" s="20">
        <v>8157.17090058327</v>
      </c>
      <c r="BA44" s="20">
        <f t="shared" si="16"/>
        <v>6881.84382</v>
      </c>
      <c r="BB44" s="20">
        <f t="shared" si="17"/>
        <v>150.202744</v>
      </c>
      <c r="BC44" s="20">
        <f t="shared" si="18"/>
        <v>150.9822943</v>
      </c>
      <c r="BD44" s="20">
        <f t="shared" si="19"/>
        <v>210.6999652</v>
      </c>
    </row>
    <row r="45">
      <c r="AB45" s="20">
        <v>55.0</v>
      </c>
      <c r="AC45" s="20">
        <v>6.0</v>
      </c>
      <c r="AD45" s="17">
        <v>5.0</v>
      </c>
      <c r="AE45" s="20">
        <f t="shared" si="10"/>
        <v>1.68949E+15</v>
      </c>
      <c r="AF45" s="20"/>
      <c r="AG45" s="20"/>
      <c r="AH45" s="20"/>
      <c r="AI45" s="20"/>
      <c r="AJ45" s="20"/>
      <c r="AK45" s="20"/>
      <c r="AL45" s="20" t="str">
        <f t="shared" si="11"/>
        <v>#DIV/0!</v>
      </c>
      <c r="AM45" s="20" t="str">
        <f t="shared" si="12"/>
        <v>#DIV/0!</v>
      </c>
      <c r="AN45" s="20" t="str">
        <f t="shared" si="13"/>
        <v>#DIV/0!</v>
      </c>
      <c r="AO45" s="20" t="str">
        <f t="shared" si="14"/>
        <v>#DIV/0!</v>
      </c>
      <c r="AQ45" s="20">
        <v>55.0</v>
      </c>
      <c r="AR45" s="20">
        <v>1.0</v>
      </c>
      <c r="AS45" s="20">
        <v>1.0</v>
      </c>
      <c r="AT45" s="20">
        <f t="shared" si="15"/>
        <v>1.71872E+15</v>
      </c>
      <c r="AU45" s="20">
        <v>1.02541184425354</v>
      </c>
      <c r="AV45" s="20">
        <v>253.226756334305</v>
      </c>
      <c r="AW45" s="20">
        <v>50.687916</v>
      </c>
      <c r="AX45" s="20">
        <v>11421.671825</v>
      </c>
      <c r="AY45" s="20">
        <v>11405.1166565418</v>
      </c>
      <c r="AZ45" s="20">
        <v>8170.07568454742</v>
      </c>
      <c r="BA45" s="20">
        <f t="shared" si="16"/>
        <v>6759.885815</v>
      </c>
      <c r="BB45" s="20">
        <f t="shared" si="17"/>
        <v>149.8136097</v>
      </c>
      <c r="BC45" s="20">
        <f t="shared" si="18"/>
        <v>150.6968913</v>
      </c>
      <c r="BD45" s="20">
        <f t="shared" si="19"/>
        <v>210.3671608</v>
      </c>
    </row>
    <row r="46">
      <c r="AB46" s="20">
        <v>55.0</v>
      </c>
      <c r="AC46" s="20">
        <v>6.0</v>
      </c>
      <c r="AD46" s="17">
        <v>5.0</v>
      </c>
      <c r="AE46" s="20">
        <f t="shared" si="10"/>
        <v>1.68949E+15</v>
      </c>
      <c r="AF46" s="20"/>
      <c r="AG46" s="20"/>
      <c r="AH46" s="20"/>
      <c r="AI46" s="20"/>
      <c r="AJ46" s="20"/>
      <c r="AK46" s="20"/>
      <c r="AL46" s="20" t="str">
        <f t="shared" si="11"/>
        <v>#DIV/0!</v>
      </c>
      <c r="AM46" s="20" t="str">
        <f t="shared" si="12"/>
        <v>#DIV/0!</v>
      </c>
      <c r="AN46" s="20" t="str">
        <f t="shared" si="13"/>
        <v>#DIV/0!</v>
      </c>
      <c r="AO46" s="20" t="str">
        <f t="shared" si="14"/>
        <v>#DIV/0!</v>
      </c>
      <c r="AQ46" s="20">
        <v>55.0</v>
      </c>
      <c r="AR46" s="20">
        <v>1.0</v>
      </c>
      <c r="AS46" s="20">
        <v>1.0</v>
      </c>
      <c r="AT46" s="20">
        <f t="shared" si="15"/>
        <v>1.71872E+15</v>
      </c>
      <c r="AU46" s="20">
        <v>1.03319883346558</v>
      </c>
      <c r="AV46" s="20">
        <v>245.745512962341</v>
      </c>
      <c r="AW46" s="20">
        <v>41.556372</v>
      </c>
      <c r="AX46" s="20">
        <v>11330.617919</v>
      </c>
      <c r="AY46" s="20">
        <v>11313.5742282867</v>
      </c>
      <c r="AZ46" s="20">
        <v>8108.15091085434</v>
      </c>
      <c r="BA46" s="20">
        <f t="shared" si="16"/>
        <v>6964.602467</v>
      </c>
      <c r="BB46" s="20">
        <f t="shared" si="17"/>
        <v>151.1334228</v>
      </c>
      <c r="BC46" s="20">
        <f t="shared" si="18"/>
        <v>151.9162371</v>
      </c>
      <c r="BD46" s="20">
        <f t="shared" si="19"/>
        <v>211.9738081</v>
      </c>
    </row>
    <row r="47">
      <c r="AB47" s="20">
        <v>55.0</v>
      </c>
      <c r="AC47" s="20">
        <v>6.0</v>
      </c>
      <c r="AD47" s="17">
        <v>5.0</v>
      </c>
      <c r="AE47" s="20">
        <f t="shared" si="10"/>
        <v>1.68949E+15</v>
      </c>
      <c r="AF47" s="20"/>
      <c r="AG47" s="20"/>
      <c r="AH47" s="20"/>
      <c r="AI47" s="20"/>
      <c r="AJ47" s="20"/>
      <c r="AK47" s="20"/>
      <c r="AL47" s="20" t="str">
        <f t="shared" si="11"/>
        <v>#DIV/0!</v>
      </c>
      <c r="AM47" s="20" t="str">
        <f t="shared" si="12"/>
        <v>#DIV/0!</v>
      </c>
      <c r="AN47" s="20" t="str">
        <f t="shared" si="13"/>
        <v>#DIV/0!</v>
      </c>
      <c r="AO47" s="20" t="str">
        <f t="shared" si="14"/>
        <v>#DIV/0!</v>
      </c>
      <c r="AQ47" s="20">
        <v>55.0</v>
      </c>
      <c r="AR47" s="20">
        <v>1.0</v>
      </c>
      <c r="AS47" s="20">
        <v>1.0</v>
      </c>
      <c r="AT47" s="20">
        <f t="shared" si="15"/>
        <v>1.71872E+15</v>
      </c>
      <c r="AU47" s="20">
        <v>1.52396440505981</v>
      </c>
      <c r="AV47" s="20">
        <v>242.96399140358</v>
      </c>
      <c r="AW47" s="20">
        <v>56.416222</v>
      </c>
      <c r="AX47" s="20">
        <v>11358.731784</v>
      </c>
      <c r="AY47" s="20">
        <v>11340.7459113598</v>
      </c>
      <c r="AZ47" s="20">
        <v>8128.47757220268</v>
      </c>
      <c r="BA47" s="20">
        <f t="shared" si="16"/>
        <v>7029.858053</v>
      </c>
      <c r="BB47" s="20">
        <f t="shared" si="17"/>
        <v>150.5644626</v>
      </c>
      <c r="BC47" s="20">
        <f t="shared" si="18"/>
        <v>151.5522558</v>
      </c>
      <c r="BD47" s="20">
        <f t="shared" si="19"/>
        <v>211.443731</v>
      </c>
    </row>
    <row r="48">
      <c r="AB48" s="12">
        <v>89.0</v>
      </c>
      <c r="AC48" s="12">
        <v>6.0</v>
      </c>
      <c r="AD48" s="14">
        <v>5.0</v>
      </c>
      <c r="AE48" s="12">
        <f t="shared" si="10"/>
        <v>2.73391E+15</v>
      </c>
      <c r="AF48" s="12"/>
      <c r="AG48" s="12"/>
      <c r="AH48" s="12"/>
      <c r="AI48" s="12"/>
      <c r="AJ48" s="12"/>
      <c r="AK48" s="12"/>
      <c r="AL48" s="12" t="str">
        <f t="shared" si="11"/>
        <v>#DIV/0!</v>
      </c>
      <c r="AM48" s="12" t="str">
        <f t="shared" si="12"/>
        <v>#DIV/0!</v>
      </c>
      <c r="AN48" s="12" t="str">
        <f t="shared" si="13"/>
        <v>#DIV/0!</v>
      </c>
      <c r="AO48" s="12" t="str">
        <f t="shared" si="14"/>
        <v>#DIV/0!</v>
      </c>
      <c r="AQ48" s="12">
        <v>89.0</v>
      </c>
      <c r="AR48" s="12">
        <v>1.0</v>
      </c>
      <c r="AS48" s="12">
        <v>1.0</v>
      </c>
      <c r="AT48" s="12">
        <f t="shared" si="15"/>
        <v>2.78119E+15</v>
      </c>
      <c r="AU48" s="12"/>
      <c r="AV48" s="12"/>
      <c r="AW48" s="12"/>
      <c r="AX48" s="12"/>
      <c r="AY48" s="12"/>
      <c r="AZ48" s="12"/>
      <c r="BA48" s="12" t="str">
        <f t="shared" si="16"/>
        <v>#DIV/0!</v>
      </c>
      <c r="BB48" s="12" t="str">
        <f t="shared" si="17"/>
        <v>#DIV/0!</v>
      </c>
      <c r="BC48" s="12" t="str">
        <f t="shared" si="18"/>
        <v>#DIV/0!</v>
      </c>
      <c r="BD48" s="12" t="str">
        <f t="shared" si="19"/>
        <v>#DIV/0!</v>
      </c>
    </row>
    <row r="49">
      <c r="AB49" s="12">
        <v>89.0</v>
      </c>
      <c r="AC49" s="12">
        <v>6.0</v>
      </c>
      <c r="AD49" s="14">
        <v>5.0</v>
      </c>
      <c r="AE49" s="12">
        <f t="shared" si="10"/>
        <v>2.73391E+15</v>
      </c>
      <c r="AF49" s="12"/>
      <c r="AG49" s="12"/>
      <c r="AH49" s="12"/>
      <c r="AI49" s="12"/>
      <c r="AJ49" s="12"/>
      <c r="AK49" s="12"/>
      <c r="AL49" s="12" t="str">
        <f t="shared" si="11"/>
        <v>#DIV/0!</v>
      </c>
      <c r="AM49" s="12" t="str">
        <f t="shared" si="12"/>
        <v>#DIV/0!</v>
      </c>
      <c r="AN49" s="12" t="str">
        <f t="shared" si="13"/>
        <v>#DIV/0!</v>
      </c>
      <c r="AO49" s="12" t="str">
        <f t="shared" si="14"/>
        <v>#DIV/0!</v>
      </c>
      <c r="AQ49" s="12">
        <v>89.0</v>
      </c>
      <c r="AR49" s="12">
        <v>1.0</v>
      </c>
      <c r="AS49" s="12">
        <v>1.0</v>
      </c>
      <c r="AT49" s="12">
        <f t="shared" si="15"/>
        <v>2.78119E+15</v>
      </c>
      <c r="AU49" s="12"/>
      <c r="AV49" s="12"/>
      <c r="AW49" s="12"/>
      <c r="AX49" s="12"/>
      <c r="AY49" s="12"/>
      <c r="AZ49" s="12"/>
      <c r="BA49" s="12" t="str">
        <f t="shared" si="16"/>
        <v>#DIV/0!</v>
      </c>
      <c r="BB49" s="12" t="str">
        <f t="shared" si="17"/>
        <v>#DIV/0!</v>
      </c>
      <c r="BC49" s="12" t="str">
        <f t="shared" si="18"/>
        <v>#DIV/0!</v>
      </c>
      <c r="BD49" s="12" t="str">
        <f t="shared" si="19"/>
        <v>#DIV/0!</v>
      </c>
    </row>
    <row r="50">
      <c r="AB50" s="12">
        <v>89.0</v>
      </c>
      <c r="AC50" s="12">
        <v>6.0</v>
      </c>
      <c r="AD50" s="14">
        <v>5.0</v>
      </c>
      <c r="AE50" s="12">
        <f t="shared" si="10"/>
        <v>2.73391E+15</v>
      </c>
      <c r="AF50" s="12"/>
      <c r="AG50" s="12"/>
      <c r="AH50" s="12"/>
      <c r="AI50" s="12"/>
      <c r="AJ50" s="12"/>
      <c r="AK50" s="12"/>
      <c r="AL50" s="12" t="str">
        <f t="shared" si="11"/>
        <v>#DIV/0!</v>
      </c>
      <c r="AM50" s="12" t="str">
        <f t="shared" si="12"/>
        <v>#DIV/0!</v>
      </c>
      <c r="AN50" s="12" t="str">
        <f t="shared" si="13"/>
        <v>#DIV/0!</v>
      </c>
      <c r="AO50" s="12" t="str">
        <f t="shared" si="14"/>
        <v>#DIV/0!</v>
      </c>
      <c r="AQ50" s="12">
        <v>89.0</v>
      </c>
      <c r="AR50" s="12">
        <v>1.0</v>
      </c>
      <c r="AS50" s="12">
        <v>1.0</v>
      </c>
      <c r="AT50" s="12">
        <f t="shared" si="15"/>
        <v>2.78119E+15</v>
      </c>
      <c r="AU50" s="12"/>
      <c r="AV50" s="12"/>
      <c r="AW50" s="12"/>
      <c r="AX50" s="12"/>
      <c r="AY50" s="12"/>
      <c r="AZ50" s="12"/>
      <c r="BA50" s="12" t="str">
        <f t="shared" si="16"/>
        <v>#DIV/0!</v>
      </c>
      <c r="BB50" s="12" t="str">
        <f t="shared" si="17"/>
        <v>#DIV/0!</v>
      </c>
      <c r="BC50" s="12" t="str">
        <f t="shared" si="18"/>
        <v>#DIV/0!</v>
      </c>
      <c r="BD50" s="12" t="str">
        <f t="shared" si="19"/>
        <v>#DIV/0!</v>
      </c>
    </row>
    <row r="51">
      <c r="AB51" s="12">
        <v>89.0</v>
      </c>
      <c r="AC51" s="12">
        <v>6.0</v>
      </c>
      <c r="AD51" s="14">
        <v>5.0</v>
      </c>
      <c r="AE51" s="12">
        <f t="shared" si="10"/>
        <v>2.73391E+15</v>
      </c>
      <c r="AF51" s="12"/>
      <c r="AG51" s="12"/>
      <c r="AH51" s="12"/>
      <c r="AI51" s="12"/>
      <c r="AJ51" s="12"/>
      <c r="AK51" s="12"/>
      <c r="AL51" s="12" t="str">
        <f t="shared" si="11"/>
        <v>#DIV/0!</v>
      </c>
      <c r="AM51" s="12" t="str">
        <f t="shared" si="12"/>
        <v>#DIV/0!</v>
      </c>
      <c r="AN51" s="12" t="str">
        <f t="shared" si="13"/>
        <v>#DIV/0!</v>
      </c>
      <c r="AO51" s="12" t="str">
        <f t="shared" si="14"/>
        <v>#DIV/0!</v>
      </c>
      <c r="AQ51" s="12">
        <v>89.0</v>
      </c>
      <c r="AR51" s="12">
        <v>1.0</v>
      </c>
      <c r="AS51" s="12">
        <v>1.0</v>
      </c>
      <c r="AT51" s="12">
        <f t="shared" si="15"/>
        <v>2.78119E+15</v>
      </c>
      <c r="AU51" s="12"/>
      <c r="AV51" s="12"/>
      <c r="AW51" s="12"/>
      <c r="AX51" s="12"/>
      <c r="AY51" s="12"/>
      <c r="AZ51" s="12"/>
      <c r="BA51" s="12" t="str">
        <f t="shared" si="16"/>
        <v>#DIV/0!</v>
      </c>
      <c r="BB51" s="12" t="str">
        <f t="shared" si="17"/>
        <v>#DIV/0!</v>
      </c>
      <c r="BC51" s="12" t="str">
        <f t="shared" si="18"/>
        <v>#DIV/0!</v>
      </c>
      <c r="BD51" s="12" t="str">
        <f t="shared" si="19"/>
        <v>#DIV/0!</v>
      </c>
    </row>
    <row r="52">
      <c r="AB52" s="12">
        <v>89.0</v>
      </c>
      <c r="AC52" s="12">
        <v>6.0</v>
      </c>
      <c r="AD52" s="14">
        <v>5.0</v>
      </c>
      <c r="AE52" s="12">
        <f t="shared" si="10"/>
        <v>2.73391E+15</v>
      </c>
      <c r="AF52" s="12"/>
      <c r="AG52" s="12"/>
      <c r="AH52" s="12"/>
      <c r="AI52" s="12"/>
      <c r="AJ52" s="12"/>
      <c r="AK52" s="12"/>
      <c r="AL52" s="12" t="str">
        <f t="shared" si="11"/>
        <v>#DIV/0!</v>
      </c>
      <c r="AM52" s="12" t="str">
        <f t="shared" si="12"/>
        <v>#DIV/0!</v>
      </c>
      <c r="AN52" s="12" t="str">
        <f t="shared" si="13"/>
        <v>#DIV/0!</v>
      </c>
      <c r="AO52" s="12" t="str">
        <f t="shared" si="14"/>
        <v>#DIV/0!</v>
      </c>
      <c r="AQ52" s="12">
        <v>89.0</v>
      </c>
      <c r="AR52" s="12">
        <v>1.0</v>
      </c>
      <c r="AS52" s="12">
        <v>1.0</v>
      </c>
      <c r="AT52" s="12">
        <f t="shared" si="15"/>
        <v>2.78119E+15</v>
      </c>
      <c r="AU52" s="12"/>
      <c r="AV52" s="12"/>
      <c r="AW52" s="12"/>
      <c r="AX52" s="12"/>
      <c r="AY52" s="12"/>
      <c r="AZ52" s="12"/>
      <c r="BA52" s="12" t="str">
        <f t="shared" si="16"/>
        <v>#DIV/0!</v>
      </c>
      <c r="BB52" s="12" t="str">
        <f t="shared" si="17"/>
        <v>#DIV/0!</v>
      </c>
      <c r="BC52" s="12" t="str">
        <f t="shared" si="18"/>
        <v>#DIV/0!</v>
      </c>
      <c r="BD52" s="12" t="str">
        <f t="shared" si="19"/>
        <v>#DIV/0!</v>
      </c>
    </row>
    <row r="76">
      <c r="A76" s="9"/>
      <c r="B76" s="9"/>
      <c r="C76" s="68"/>
      <c r="D76" s="68"/>
      <c r="E76" s="68"/>
      <c r="F76" s="34"/>
      <c r="G76" s="34"/>
      <c r="H76" s="34"/>
    </row>
    <row r="77">
      <c r="A77" s="9"/>
      <c r="B77" s="9"/>
      <c r="C77" s="68"/>
      <c r="D77" s="68"/>
      <c r="E77" s="68"/>
      <c r="F77" s="34"/>
      <c r="G77" s="34"/>
      <c r="H77" s="34"/>
    </row>
    <row r="78">
      <c r="A78" s="9"/>
      <c r="B78" s="9"/>
      <c r="C78" s="68"/>
      <c r="D78" s="68"/>
      <c r="E78" s="68"/>
      <c r="F78" s="34"/>
      <c r="G78" s="34"/>
      <c r="H78" s="34"/>
    </row>
    <row r="79">
      <c r="A79" s="9"/>
      <c r="B79" s="9"/>
      <c r="C79" s="68"/>
      <c r="D79" s="68"/>
      <c r="E79" s="68"/>
      <c r="F79" s="34"/>
      <c r="G79" s="34"/>
      <c r="H79" s="34"/>
    </row>
    <row r="80">
      <c r="A80" s="9"/>
      <c r="B80" s="9"/>
      <c r="C80" s="68"/>
      <c r="D80" s="68"/>
      <c r="E80" s="68"/>
      <c r="F80" s="34"/>
      <c r="G80" s="34"/>
      <c r="H80" s="34"/>
    </row>
    <row r="81">
      <c r="A81" s="9"/>
      <c r="B81" s="9"/>
      <c r="C81" s="68"/>
      <c r="D81" s="68"/>
      <c r="E81" s="68"/>
      <c r="F81" s="34"/>
      <c r="G81" s="34"/>
      <c r="H81" s="34"/>
    </row>
    <row r="82">
      <c r="A82" s="9"/>
      <c r="B82" s="9"/>
      <c r="C82" s="68"/>
      <c r="D82" s="68"/>
      <c r="E82" s="68"/>
      <c r="F82" s="34"/>
      <c r="G82" s="34"/>
      <c r="H82" s="34"/>
    </row>
    <row r="83">
      <c r="A83" s="9"/>
      <c r="B83" s="9"/>
      <c r="C83" s="68"/>
      <c r="D83" s="68"/>
      <c r="E83" s="68"/>
      <c r="F83" s="34"/>
      <c r="G83" s="34"/>
      <c r="H83" s="34"/>
    </row>
    <row r="84">
      <c r="A84" s="9"/>
      <c r="B84" s="9"/>
      <c r="C84" s="68"/>
      <c r="D84" s="68"/>
      <c r="E84" s="68"/>
      <c r="F84" s="34"/>
      <c r="G84" s="34"/>
      <c r="H84" s="34"/>
    </row>
    <row r="85">
      <c r="A85" s="9"/>
      <c r="B85" s="9"/>
      <c r="C85" s="68"/>
      <c r="D85" s="68"/>
      <c r="E85" s="68"/>
      <c r="F85" s="34"/>
      <c r="G85" s="34"/>
      <c r="H85" s="34"/>
    </row>
    <row r="86">
      <c r="A86" s="9"/>
      <c r="B86" s="9"/>
      <c r="C86" s="68"/>
      <c r="D86" s="68"/>
      <c r="E86" s="68"/>
      <c r="F86" s="34"/>
      <c r="G86" s="34"/>
      <c r="H86" s="34"/>
    </row>
    <row r="87">
      <c r="A87" s="9"/>
      <c r="B87" s="9"/>
      <c r="C87" s="68"/>
      <c r="D87" s="68"/>
      <c r="E87" s="68"/>
      <c r="F87" s="34"/>
      <c r="G87" s="34"/>
      <c r="H87" s="34"/>
    </row>
    <row r="92">
      <c r="AA92" s="9"/>
      <c r="AB92" s="9"/>
      <c r="AC92" s="9"/>
      <c r="AD92" s="9"/>
      <c r="AQ92" s="9"/>
    </row>
    <row r="93"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Q93" s="9"/>
      <c r="AR93" s="9"/>
      <c r="AS93" s="9"/>
      <c r="AT93" s="9"/>
      <c r="AU93" s="9"/>
    </row>
    <row r="94">
      <c r="AA94" s="9"/>
      <c r="AB94" s="9"/>
      <c r="AC94" s="9"/>
      <c r="AD94" s="9"/>
      <c r="AE94" s="9"/>
      <c r="AF94" s="9"/>
      <c r="AG94" s="9"/>
      <c r="AH94" s="34"/>
      <c r="AI94" s="34"/>
      <c r="AJ94" s="34"/>
      <c r="AK94" s="34"/>
      <c r="AL94" s="34"/>
      <c r="AM94" s="34"/>
      <c r="AQ94" s="9"/>
      <c r="AR94" s="9"/>
      <c r="AS94" s="9"/>
      <c r="AT94" s="34"/>
      <c r="AU94" s="34"/>
    </row>
    <row r="95">
      <c r="AA95" s="9"/>
      <c r="AB95" s="9"/>
      <c r="AC95" s="9"/>
      <c r="AD95" s="9"/>
      <c r="AE95" s="9"/>
      <c r="AF95" s="9"/>
      <c r="AG95" s="9"/>
      <c r="AH95" s="34"/>
      <c r="AI95" s="34"/>
      <c r="AJ95" s="34"/>
      <c r="AK95" s="34"/>
      <c r="AL95" s="34"/>
      <c r="AM95" s="34"/>
      <c r="AQ95" s="9"/>
      <c r="AR95" s="9"/>
      <c r="AS95" s="9"/>
      <c r="AT95" s="34"/>
      <c r="AU95" s="34"/>
    </row>
    <row r="96">
      <c r="AA96" s="9"/>
      <c r="AB96" s="9"/>
      <c r="AC96" s="9"/>
      <c r="AD96" s="9"/>
      <c r="AE96" s="9"/>
      <c r="AF96" s="9"/>
      <c r="AG96" s="9"/>
      <c r="AH96" s="34"/>
      <c r="AI96" s="34"/>
      <c r="AJ96" s="34"/>
      <c r="AK96" s="34"/>
      <c r="AL96" s="34"/>
      <c r="AM96" s="34"/>
      <c r="AQ96" s="9"/>
      <c r="AR96" s="9"/>
      <c r="AS96" s="9"/>
      <c r="AT96" s="34"/>
      <c r="AU96" s="34"/>
    </row>
    <row r="97">
      <c r="AA97" s="9"/>
      <c r="AB97" s="9"/>
      <c r="AC97" s="9"/>
      <c r="AD97" s="9"/>
      <c r="AE97" s="9"/>
      <c r="AF97" s="9"/>
      <c r="AG97" s="9"/>
      <c r="AH97" s="34"/>
      <c r="AI97" s="34"/>
      <c r="AJ97" s="34"/>
      <c r="AK97" s="34"/>
      <c r="AL97" s="34"/>
      <c r="AM97" s="34"/>
      <c r="AQ97" s="9"/>
      <c r="AR97" s="9"/>
      <c r="AS97" s="9"/>
      <c r="AT97" s="34"/>
      <c r="AU97" s="34"/>
    </row>
    <row r="98">
      <c r="AA98" s="9"/>
      <c r="AB98" s="9"/>
      <c r="AC98" s="9"/>
      <c r="AD98" s="9"/>
      <c r="AE98" s="9"/>
      <c r="AF98" s="9"/>
      <c r="AG98" s="9"/>
      <c r="AH98" s="34"/>
      <c r="AI98" s="34"/>
      <c r="AJ98" s="34"/>
      <c r="AK98" s="34"/>
      <c r="AL98" s="34"/>
      <c r="AM98" s="34"/>
      <c r="AQ98" s="9"/>
      <c r="AR98" s="9"/>
      <c r="AS98" s="9"/>
      <c r="AT98" s="34"/>
      <c r="AU98" s="34"/>
    </row>
    <row r="99">
      <c r="AA99" s="9"/>
      <c r="AB99" s="9"/>
      <c r="AC99" s="9"/>
      <c r="AD99" s="9"/>
      <c r="AE99" s="9"/>
      <c r="AF99" s="9"/>
      <c r="AG99" s="9"/>
      <c r="AH99" s="34"/>
      <c r="AI99" s="34"/>
      <c r="AJ99" s="34"/>
      <c r="AK99" s="34"/>
      <c r="AL99" s="34"/>
      <c r="AM99" s="34"/>
      <c r="AQ99" s="9"/>
      <c r="AR99" s="9"/>
      <c r="AS99" s="9"/>
      <c r="AT99" s="34"/>
      <c r="AU99" s="34"/>
    </row>
    <row r="100">
      <c r="AA100" s="9"/>
      <c r="AB100" s="9"/>
      <c r="AC100" s="9"/>
      <c r="AD100" s="9"/>
      <c r="AE100" s="9"/>
      <c r="AF100" s="9"/>
      <c r="AG100" s="9"/>
      <c r="AH100" s="34"/>
      <c r="AI100" s="34"/>
      <c r="AJ100" s="34"/>
      <c r="AK100" s="34"/>
      <c r="AL100" s="34"/>
      <c r="AM100" s="34"/>
      <c r="AQ100" s="9"/>
      <c r="AR100" s="9"/>
      <c r="AS100" s="9"/>
      <c r="AT100" s="34"/>
      <c r="AU100" s="34"/>
    </row>
    <row r="101">
      <c r="AA101" s="9"/>
      <c r="AB101" s="9"/>
      <c r="AC101" s="9"/>
      <c r="AD101" s="9"/>
      <c r="AE101" s="9"/>
      <c r="AF101" s="9"/>
      <c r="AG101" s="9"/>
      <c r="AH101" s="34"/>
      <c r="AI101" s="34"/>
      <c r="AJ101" s="34"/>
      <c r="AK101" s="34"/>
      <c r="AL101" s="34"/>
      <c r="AM101" s="34"/>
      <c r="AQ101" s="9"/>
      <c r="AR101" s="9"/>
      <c r="AS101" s="9"/>
      <c r="AT101" s="34"/>
      <c r="AU101" s="34"/>
    </row>
    <row r="102">
      <c r="AA102" s="9"/>
      <c r="AB102" s="9"/>
      <c r="AC102" s="9"/>
      <c r="AD102" s="9"/>
      <c r="AE102" s="9"/>
      <c r="AF102" s="9"/>
      <c r="AG102" s="9"/>
      <c r="AH102" s="34"/>
      <c r="AI102" s="34"/>
      <c r="AJ102" s="34"/>
      <c r="AK102" s="34"/>
      <c r="AL102" s="34"/>
      <c r="AM102" s="34"/>
      <c r="AQ102" s="9"/>
      <c r="AR102" s="9"/>
      <c r="AS102" s="9"/>
      <c r="AT102" s="34"/>
      <c r="AU102" s="34"/>
    </row>
    <row r="103">
      <c r="AA103" s="9"/>
      <c r="AB103" s="9"/>
      <c r="AC103" s="9"/>
      <c r="AD103" s="9"/>
      <c r="AE103" s="9"/>
      <c r="AF103" s="9"/>
      <c r="AG103" s="9"/>
      <c r="AH103" s="34"/>
      <c r="AI103" s="34"/>
      <c r="AJ103" s="34"/>
      <c r="AK103" s="34"/>
      <c r="AL103" s="34"/>
      <c r="AM103" s="34"/>
      <c r="AQ103" s="9"/>
      <c r="AR103" s="9"/>
      <c r="AS103" s="9"/>
      <c r="AT103" s="34"/>
      <c r="AU103" s="34"/>
    </row>
    <row r="104">
      <c r="AA104" s="9"/>
      <c r="AB104" s="9"/>
      <c r="AC104" s="9"/>
      <c r="AD104" s="9"/>
      <c r="AE104" s="9"/>
      <c r="AF104" s="9"/>
      <c r="AG104" s="9"/>
      <c r="AH104" s="34"/>
      <c r="AI104" s="34"/>
      <c r="AJ104" s="34"/>
      <c r="AK104" s="34"/>
      <c r="AL104" s="34"/>
      <c r="AM104" s="34"/>
      <c r="AQ104" s="9"/>
      <c r="AR104" s="9"/>
      <c r="AS104" s="9"/>
      <c r="AT104" s="34"/>
      <c r="AU104" s="34"/>
    </row>
    <row r="105">
      <c r="AA105" s="9"/>
      <c r="AB105" s="9"/>
      <c r="AC105" s="9"/>
      <c r="AD105" s="9"/>
      <c r="AE105" s="9"/>
      <c r="AF105" s="9"/>
      <c r="AG105" s="9"/>
      <c r="AH105" s="34"/>
      <c r="AI105" s="34"/>
      <c r="AJ105" s="34"/>
      <c r="AK105" s="34"/>
      <c r="AL105" s="34"/>
      <c r="AM105" s="34"/>
      <c r="AQ105" s="9"/>
      <c r="AR105" s="9"/>
      <c r="AS105" s="9"/>
      <c r="AT105" s="34"/>
      <c r="AU105" s="34"/>
    </row>
    <row r="106">
      <c r="AA106" s="9"/>
      <c r="AB106" s="9"/>
      <c r="AC106" s="9"/>
      <c r="AD106" s="9"/>
      <c r="AE106" s="9"/>
      <c r="AF106" s="9"/>
      <c r="AG106" s="9"/>
      <c r="AH106" s="34"/>
      <c r="AI106" s="34"/>
      <c r="AJ106" s="34"/>
      <c r="AK106" s="34"/>
      <c r="AL106" s="34"/>
      <c r="AM106" s="34"/>
      <c r="AQ106" s="9"/>
      <c r="AR106" s="9"/>
      <c r="AS106" s="9"/>
      <c r="AT106" s="34"/>
      <c r="AU106" s="34"/>
    </row>
    <row r="107">
      <c r="AA107" s="9"/>
      <c r="AB107" s="9"/>
      <c r="AC107" s="9"/>
      <c r="AD107" s="9"/>
      <c r="AE107" s="9"/>
      <c r="AF107" s="9"/>
      <c r="AG107" s="9"/>
      <c r="AH107" s="34"/>
      <c r="AI107" s="34"/>
      <c r="AJ107" s="34"/>
      <c r="AK107" s="34"/>
      <c r="AL107" s="34"/>
      <c r="AM107" s="34"/>
      <c r="AQ107" s="9"/>
      <c r="AR107" s="9"/>
      <c r="AS107" s="9"/>
      <c r="AT107" s="34"/>
      <c r="AU107" s="34"/>
    </row>
    <row r="108">
      <c r="AA108" s="9"/>
      <c r="AB108" s="9"/>
      <c r="AC108" s="9"/>
      <c r="AD108" s="9"/>
      <c r="AE108" s="9"/>
      <c r="AF108" s="9"/>
      <c r="AG108" s="9"/>
      <c r="AH108" s="34"/>
      <c r="AI108" s="34"/>
      <c r="AJ108" s="34"/>
      <c r="AK108" s="34"/>
      <c r="AL108" s="34"/>
      <c r="AM108" s="34"/>
      <c r="AQ108" s="9"/>
      <c r="AR108" s="9"/>
      <c r="AS108" s="9"/>
      <c r="AT108" s="34"/>
      <c r="AU108" s="34"/>
    </row>
    <row r="109">
      <c r="AA109" s="9"/>
      <c r="AB109" s="9"/>
      <c r="AC109" s="9"/>
      <c r="AD109" s="9"/>
      <c r="AE109" s="9"/>
      <c r="AF109" s="9"/>
      <c r="AG109" s="9"/>
      <c r="AH109" s="34"/>
      <c r="AI109" s="34"/>
      <c r="AJ109" s="34"/>
      <c r="AK109" s="34"/>
      <c r="AL109" s="34"/>
      <c r="AM109" s="34"/>
      <c r="AQ109" s="9"/>
      <c r="AR109" s="9"/>
      <c r="AS109" s="9"/>
      <c r="AT109" s="34"/>
      <c r="AU109" s="34"/>
    </row>
    <row r="110">
      <c r="AA110" s="9"/>
      <c r="AB110" s="9"/>
      <c r="AC110" s="9"/>
      <c r="AD110" s="9"/>
      <c r="AE110" s="9"/>
      <c r="AF110" s="9"/>
      <c r="AG110" s="9"/>
      <c r="AH110" s="34"/>
      <c r="AI110" s="34"/>
      <c r="AJ110" s="34"/>
      <c r="AK110" s="34"/>
      <c r="AL110" s="34"/>
      <c r="AM110" s="34"/>
      <c r="AQ110" s="9"/>
      <c r="AR110" s="9"/>
      <c r="AS110" s="9"/>
      <c r="AT110" s="34"/>
      <c r="AU110" s="34"/>
    </row>
    <row r="111">
      <c r="AA111" s="9"/>
      <c r="AB111" s="9"/>
      <c r="AC111" s="9"/>
      <c r="AD111" s="9"/>
      <c r="AE111" s="9"/>
      <c r="AF111" s="9"/>
      <c r="AG111" s="9"/>
      <c r="AH111" s="34"/>
      <c r="AI111" s="34"/>
      <c r="AJ111" s="34"/>
      <c r="AK111" s="34"/>
      <c r="AL111" s="34"/>
      <c r="AM111" s="34"/>
      <c r="AQ111" s="9"/>
      <c r="AR111" s="9"/>
      <c r="AS111" s="9"/>
      <c r="AT111" s="34"/>
      <c r="AU111" s="34"/>
    </row>
    <row r="112">
      <c r="AA112" s="9"/>
      <c r="AB112" s="9"/>
      <c r="AC112" s="9"/>
      <c r="AD112" s="9"/>
      <c r="AE112" s="9"/>
      <c r="AF112" s="9"/>
      <c r="AG112" s="9"/>
      <c r="AH112" s="34"/>
      <c r="AI112" s="34"/>
      <c r="AJ112" s="34"/>
      <c r="AK112" s="34"/>
      <c r="AL112" s="34"/>
      <c r="AM112" s="34"/>
      <c r="AQ112" s="9"/>
      <c r="AR112" s="9"/>
      <c r="AS112" s="9"/>
      <c r="AT112" s="34"/>
      <c r="AU112" s="34"/>
    </row>
    <row r="113">
      <c r="AA113" s="9"/>
      <c r="AB113" s="9"/>
      <c r="AC113" s="9"/>
      <c r="AD113" s="9"/>
      <c r="AE113" s="9"/>
      <c r="AF113" s="9"/>
      <c r="AG113" s="9"/>
      <c r="AH113" s="34"/>
      <c r="AI113" s="34"/>
      <c r="AJ113" s="34"/>
      <c r="AK113" s="34"/>
      <c r="AL113" s="34"/>
      <c r="AM113" s="34"/>
      <c r="AQ113" s="9"/>
      <c r="AR113" s="9"/>
      <c r="AS113" s="9"/>
      <c r="AT113" s="34"/>
      <c r="AU113" s="34"/>
    </row>
    <row r="114">
      <c r="AA114" s="9"/>
      <c r="AB114" s="9"/>
      <c r="AC114" s="9"/>
      <c r="AD114" s="9"/>
      <c r="AE114" s="9"/>
      <c r="AF114" s="9"/>
      <c r="AG114" s="9"/>
      <c r="AH114" s="34"/>
      <c r="AI114" s="34"/>
      <c r="AJ114" s="34"/>
      <c r="AK114" s="34"/>
      <c r="AL114" s="34"/>
      <c r="AM114" s="34"/>
      <c r="AQ114" s="9"/>
      <c r="AR114" s="9"/>
      <c r="AS114" s="9"/>
      <c r="AT114" s="34"/>
      <c r="AU114" s="34"/>
    </row>
    <row r="115">
      <c r="AA115" s="9"/>
      <c r="AB115" s="9"/>
      <c r="AC115" s="9"/>
      <c r="AD115" s="9"/>
      <c r="AE115" s="9"/>
      <c r="AF115" s="9"/>
      <c r="AG115" s="9"/>
      <c r="AH115" s="34"/>
      <c r="AI115" s="34"/>
      <c r="AJ115" s="34"/>
      <c r="AK115" s="34"/>
      <c r="AL115" s="34"/>
      <c r="AM115" s="34"/>
      <c r="AQ115" s="9"/>
      <c r="AR115" s="9"/>
      <c r="AS115" s="9"/>
      <c r="AT115" s="34"/>
      <c r="AU115" s="34"/>
    </row>
    <row r="116">
      <c r="AA116" s="9"/>
      <c r="AB116" s="9"/>
      <c r="AC116" s="9"/>
      <c r="AD116" s="9"/>
      <c r="AE116" s="9"/>
      <c r="AF116" s="9"/>
      <c r="AG116" s="9"/>
      <c r="AH116" s="34"/>
      <c r="AI116" s="34"/>
      <c r="AJ116" s="34"/>
      <c r="AK116" s="34"/>
      <c r="AL116" s="34"/>
      <c r="AM116" s="34"/>
      <c r="AQ116" s="9"/>
      <c r="AR116" s="9"/>
      <c r="AS116" s="9"/>
      <c r="AT116" s="34"/>
      <c r="AU116" s="34"/>
    </row>
    <row r="117">
      <c r="AA117" s="9"/>
      <c r="AB117" s="9"/>
      <c r="AC117" s="9"/>
      <c r="AD117" s="9"/>
      <c r="AE117" s="9"/>
      <c r="AF117" s="9"/>
      <c r="AG117" s="9"/>
      <c r="AH117" s="34"/>
      <c r="AI117" s="34"/>
      <c r="AJ117" s="34"/>
      <c r="AK117" s="34"/>
      <c r="AL117" s="34"/>
      <c r="AM117" s="34"/>
      <c r="AQ117" s="9"/>
      <c r="AR117" s="9"/>
      <c r="AS117" s="9"/>
      <c r="AT117" s="34"/>
      <c r="AU117" s="34"/>
    </row>
    <row r="118">
      <c r="AA118" s="9"/>
      <c r="AB118" s="9"/>
      <c r="AC118" s="9"/>
      <c r="AD118" s="9"/>
      <c r="AE118" s="9"/>
      <c r="AF118" s="9"/>
      <c r="AG118" s="9"/>
      <c r="AH118" s="34"/>
      <c r="AI118" s="34"/>
      <c r="AJ118" s="34"/>
      <c r="AK118" s="34"/>
      <c r="AL118" s="34"/>
      <c r="AM118" s="34"/>
      <c r="AQ118" s="9"/>
      <c r="AR118" s="9"/>
      <c r="AS118" s="9"/>
      <c r="AT118" s="34"/>
      <c r="AU118" s="34"/>
    </row>
    <row r="119">
      <c r="AA119" s="9"/>
      <c r="AB119" s="9"/>
      <c r="AC119" s="9"/>
      <c r="AD119" s="9"/>
      <c r="AE119" s="9"/>
      <c r="AF119" s="9"/>
      <c r="AG119" s="9"/>
      <c r="AH119" s="34"/>
      <c r="AI119" s="34"/>
      <c r="AJ119" s="34"/>
      <c r="AK119" s="34"/>
      <c r="AL119" s="34"/>
      <c r="AM119" s="34"/>
      <c r="AQ119" s="9"/>
      <c r="AR119" s="9"/>
      <c r="AS119" s="9"/>
      <c r="AT119" s="34"/>
      <c r="AU119" s="34"/>
    </row>
    <row r="120">
      <c r="AA120" s="9"/>
      <c r="AB120" s="9"/>
      <c r="AC120" s="9"/>
      <c r="AD120" s="9"/>
      <c r="AE120" s="9"/>
      <c r="AF120" s="9"/>
      <c r="AG120" s="9"/>
      <c r="AH120" s="34"/>
      <c r="AI120" s="34"/>
      <c r="AJ120" s="34"/>
      <c r="AK120" s="34"/>
      <c r="AL120" s="34"/>
      <c r="AM120" s="34"/>
      <c r="AQ120" s="9"/>
      <c r="AR120" s="9"/>
      <c r="AS120" s="9"/>
      <c r="AT120" s="34"/>
      <c r="AU120" s="34"/>
    </row>
    <row r="121">
      <c r="AA121" s="9"/>
      <c r="AB121" s="9"/>
      <c r="AC121" s="9"/>
      <c r="AD121" s="9"/>
      <c r="AE121" s="9"/>
      <c r="AF121" s="9"/>
      <c r="AG121" s="9"/>
      <c r="AH121" s="34"/>
      <c r="AI121" s="34"/>
      <c r="AJ121" s="34"/>
      <c r="AK121" s="34"/>
      <c r="AL121" s="34"/>
      <c r="AM121" s="34"/>
      <c r="AQ121" s="9"/>
      <c r="AR121" s="9"/>
      <c r="AS121" s="9"/>
      <c r="AT121" s="34"/>
      <c r="AU121" s="34"/>
    </row>
    <row r="122">
      <c r="AA122" s="9"/>
      <c r="AB122" s="9"/>
      <c r="AC122" s="9"/>
      <c r="AD122" s="9"/>
      <c r="AE122" s="9"/>
      <c r="AF122" s="9"/>
      <c r="AG122" s="9"/>
      <c r="AH122" s="34"/>
      <c r="AI122" s="34"/>
      <c r="AJ122" s="34"/>
      <c r="AK122" s="34"/>
      <c r="AL122" s="34"/>
      <c r="AM122" s="34"/>
      <c r="AQ122" s="9"/>
      <c r="AR122" s="9"/>
      <c r="AS122" s="9"/>
      <c r="AT122" s="34"/>
      <c r="AU122" s="34"/>
    </row>
    <row r="123">
      <c r="AA123" s="9"/>
      <c r="AB123" s="9"/>
      <c r="AC123" s="9"/>
      <c r="AD123" s="9"/>
      <c r="AE123" s="9"/>
      <c r="AF123" s="9"/>
      <c r="AG123" s="9"/>
      <c r="AH123" s="34"/>
      <c r="AI123" s="34"/>
      <c r="AJ123" s="34"/>
      <c r="AK123" s="34"/>
      <c r="AL123" s="34"/>
      <c r="AM123" s="34"/>
      <c r="AQ123" s="9"/>
      <c r="AR123" s="9"/>
      <c r="AS123" s="9"/>
      <c r="AT123" s="34"/>
      <c r="AU123" s="34"/>
    </row>
    <row r="124">
      <c r="AE124" s="34"/>
      <c r="AF124" s="34"/>
      <c r="AR124" s="34"/>
    </row>
  </sheetData>
  <mergeCells count="5">
    <mergeCell ref="C1:H1"/>
    <mergeCell ref="K1:P1"/>
    <mergeCell ref="U1:Z1"/>
    <mergeCell ref="R17:Z17"/>
    <mergeCell ref="J34:P34"/>
  </mergeCells>
  <drawing r:id="rId1"/>
</worksheet>
</file>