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/Desktop/"/>
    </mc:Choice>
  </mc:AlternateContent>
  <xr:revisionPtr revIDLastSave="0" documentId="13_ncr:1_{333CF0EA-6EF0-C443-8CFB-3782CA5AA26C}" xr6:coauthVersionLast="47" xr6:coauthVersionMax="47" xr10:uidLastSave="{00000000-0000-0000-0000-000000000000}"/>
  <bookViews>
    <workbookView xWindow="280" yWindow="2220" windowWidth="30560" windowHeight="17440" activeTab="1" xr2:uid="{CFD1F812-84B3-E148-A654-A2C50FB36F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I12" i="2" s="1"/>
  <c r="H13" i="2"/>
  <c r="H14" i="2"/>
  <c r="I14" i="2" s="1"/>
  <c r="H15" i="2"/>
  <c r="I15" i="2" s="1"/>
  <c r="H16" i="2"/>
  <c r="H17" i="2"/>
  <c r="H18" i="2"/>
  <c r="H19" i="2"/>
  <c r="H20" i="2"/>
  <c r="H21" i="2"/>
  <c r="H22" i="2"/>
  <c r="I22" i="2" s="1"/>
  <c r="H23" i="2"/>
  <c r="I23" i="2" s="1"/>
  <c r="H24" i="2"/>
  <c r="I24" i="2" s="1"/>
  <c r="H25" i="2"/>
  <c r="I25" i="2" s="1"/>
  <c r="H26" i="2"/>
  <c r="H27" i="2"/>
  <c r="H28" i="2"/>
  <c r="H29" i="2"/>
  <c r="H30" i="2"/>
  <c r="H31" i="2"/>
  <c r="H32" i="2"/>
  <c r="I32" i="2" s="1"/>
  <c r="H33" i="2"/>
  <c r="I33" i="2" s="1"/>
  <c r="H34" i="2"/>
  <c r="I34" i="2" s="1"/>
  <c r="H35" i="2"/>
  <c r="I35" i="2" s="1"/>
  <c r="H36" i="2"/>
  <c r="H37" i="2"/>
  <c r="H38" i="2"/>
  <c r="H39" i="2"/>
  <c r="I39" i="2" s="1"/>
  <c r="H40" i="2"/>
  <c r="H41" i="2"/>
  <c r="H42" i="2"/>
  <c r="I42" i="2" s="1"/>
  <c r="H43" i="2"/>
  <c r="I43" i="2" s="1"/>
  <c r="H44" i="2"/>
  <c r="I44" i="2" s="1"/>
  <c r="H45" i="2"/>
  <c r="I45" i="2" s="1"/>
  <c r="H6" i="2"/>
  <c r="I41" i="2"/>
  <c r="I40" i="2"/>
  <c r="I38" i="2"/>
  <c r="I37" i="2"/>
  <c r="I36" i="2"/>
  <c r="I31" i="2"/>
  <c r="I30" i="2"/>
  <c r="I29" i="2"/>
  <c r="I28" i="2"/>
  <c r="I27" i="2"/>
  <c r="I26" i="2"/>
  <c r="I21" i="2"/>
  <c r="I20" i="2"/>
  <c r="I19" i="2"/>
  <c r="I18" i="2"/>
  <c r="I17" i="2"/>
  <c r="I16" i="2"/>
  <c r="I13" i="2"/>
  <c r="I11" i="2"/>
  <c r="I10" i="2"/>
  <c r="I9" i="2"/>
  <c r="I8" i="2"/>
  <c r="I7" i="2"/>
  <c r="I6" i="2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6" i="2"/>
  <c r="C6" i="2" s="1"/>
  <c r="F5" i="1"/>
  <c r="G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<sst xmlns="http://schemas.openxmlformats.org/spreadsheetml/2006/main" count="224" uniqueCount="197">
  <si>
    <t>Camera Direction</t>
  </si>
  <si>
    <t>X </t>
  </si>
  <si>
    <t>Y </t>
  </si>
  <si>
    <t>Photons detected</t>
  </si>
  <si>
    <t>(deg) </t>
  </si>
  <si>
    <t>  </t>
  </si>
  <si>
    <t>-15.745 </t>
  </si>
  <si>
    <t>-25.509 </t>
  </si>
  <si>
    <t>17.665 </t>
  </si>
  <si>
    <t>-20.626 </t>
  </si>
  <si>
    <t>-7.909 </t>
  </si>
  <si>
    <t>12.111 </t>
  </si>
  <si>
    <t>3.058 </t>
  </si>
  <si>
    <t>-17.919 </t>
  </si>
  <si>
    <t>-12.412 </t>
  </si>
  <si>
    <t>13.513 </t>
  </si>
  <si>
    <t>-20.850 </t>
  </si>
  <si>
    <t>32.697 </t>
  </si>
  <si>
    <t>-0.697 </t>
  </si>
  <si>
    <t>34.030 </t>
  </si>
  <si>
    <t>33.771 </t>
  </si>
  <si>
    <t>26.156 </t>
  </si>
  <si>
    <t>4.581 </t>
  </si>
  <si>
    <t>-34.816 </t>
  </si>
  <si>
    <t>-2.021 </t>
  </si>
  <si>
    <t>11.027 </t>
  </si>
  <si>
    <t>-15.995 </t>
  </si>
  <si>
    <t>41.822 </t>
  </si>
  <si>
    <t>42.401 </t>
  </si>
  <si>
    <t>-5.577 </t>
  </si>
  <si>
    <t>-23.337 </t>
  </si>
  <si>
    <t>14.915 </t>
  </si>
  <si>
    <t>8.242 </t>
  </si>
  <si>
    <t>13.397 </t>
  </si>
  <si>
    <t>-12.774 </t>
  </si>
  <si>
    <t>-11.673 </t>
  </si>
  <si>
    <t>42.553 </t>
  </si>
  <si>
    <t>-6.937 </t>
  </si>
  <si>
    <t>-21.143 </t>
  </si>
  <si>
    <t>0.799 </t>
  </si>
  <si>
    <t>32.350 </t>
  </si>
  <si>
    <t>14.470 </t>
  </si>
  <si>
    <t>41.346 </t>
  </si>
  <si>
    <t>29.113 </t>
  </si>
  <si>
    <t>-42.155 </t>
  </si>
  <si>
    <t>44.920 </t>
  </si>
  <si>
    <t>-12.648 </t>
  </si>
  <si>
    <t>-11.249 </t>
  </si>
  <si>
    <t>16.222 </t>
  </si>
  <si>
    <t>-37.112 </t>
  </si>
  <si>
    <t>7.406 </t>
  </si>
  <si>
    <t>-24.142 </t>
  </si>
  <si>
    <t>1.317 </t>
  </si>
  <si>
    <t>-17.485 </t>
  </si>
  <si>
    <t>19.050 </t>
  </si>
  <si>
    <t>6.127 </t>
  </si>
  <si>
    <t>-10.945 </t>
  </si>
  <si>
    <t>26.964 </t>
  </si>
  <si>
    <t>-21.180 </t>
  </si>
  <si>
    <t>33.137 </t>
  </si>
  <si>
    <t>7.348 </t>
  </si>
  <si>
    <t>4.001 </t>
  </si>
  <si>
    <t>36.095 </t>
  </si>
  <si>
    <t>2.978 </t>
  </si>
  <si>
    <t>37.431 </t>
  </si>
  <si>
    <t>11.927 </t>
  </si>
  <si>
    <t>-42.087 </t>
  </si>
  <si>
    <t>43.461 </t>
  </si>
  <si>
    <t>-2.334 </t>
  </si>
  <si>
    <t>-28.568 </t>
  </si>
  <si>
    <t>30.776 </t>
  </si>
  <si>
    <t>-31.840 </t>
  </si>
  <si>
    <t>29.302 </t>
  </si>
  <si>
    <t>-38.404 </t>
  </si>
  <si>
    <t>-19.550 </t>
  </si>
  <si>
    <t>10.691 </t>
  </si>
  <si>
    <t>34.479 </t>
  </si>
  <si>
    <t>16.901 </t>
  </si>
  <si>
    <t>-18.780 </t>
  </si>
  <si>
    <t>-19.907 </t>
  </si>
  <si>
    <t>35.419 </t>
  </si>
  <si>
    <t>-0.038 </t>
  </si>
  <si>
    <t>35.266 </t>
  </si>
  <si>
    <t>-4.942 </t>
  </si>
  <si>
    <t>-25.250 </t>
  </si>
  <si>
    <t>-36.036 </t>
  </si>
  <si>
    <t>Up/F06</t>
  </si>
  <si>
    <t>Right/B03</t>
  </si>
  <si>
    <t>Camera/panel</t>
  </si>
  <si>
    <t>Distance</t>
  </si>
  <si>
    <t xml:space="preserve">Distance to this flash using HR fitting D0 = 1000 pc. </t>
  </si>
  <si>
    <t xml:space="preserve">Let the brightest x-ray flash (in Up/F06)  be F0 = 70541518 photons </t>
  </si>
  <si>
    <t>Calcualtion is: Distance(n) = Sqrt(F0*D0^2/Fn).</t>
  </si>
  <si>
    <t>891 - 1122 pc from HR fitting.</t>
  </si>
  <si>
    <t xml:space="preserve">1413 - 1778 pc from HR fitting. </t>
  </si>
  <si>
    <t>*</t>
  </si>
  <si>
    <t>Far</t>
  </si>
  <si>
    <t>Farthest</t>
  </si>
  <si>
    <t>Right/B05</t>
  </si>
  <si>
    <t>RadialVelocity</t>
  </si>
  <si>
    <t>(km/s)</t>
  </si>
  <si>
    <t>(pc)</t>
  </si>
  <si>
    <t>Name</t>
  </si>
  <si>
    <t>F02215</t>
  </si>
  <si>
    <t>F00401</t>
  </si>
  <si>
    <t>F02191</t>
  </si>
  <si>
    <t>Up/C03</t>
  </si>
  <si>
    <t>Right/E05</t>
  </si>
  <si>
    <t>Right/D05</t>
  </si>
  <si>
    <t>F04233</t>
  </si>
  <si>
    <t>Right/C01</t>
  </si>
  <si>
    <t>F03855</t>
  </si>
  <si>
    <t>Right/C03</t>
  </si>
  <si>
    <t>F06604</t>
  </si>
  <si>
    <t>Right/F04</t>
  </si>
  <si>
    <t>F05618</t>
  </si>
  <si>
    <t>Lots of Vr's - could this be colliding galaxies ? Or an Eliptical Gal?</t>
  </si>
  <si>
    <t>Right/B01</t>
  </si>
  <si>
    <t>F04852</t>
  </si>
  <si>
    <t>4 nearby spirals?</t>
  </si>
  <si>
    <t>Right/D03</t>
  </si>
  <si>
    <t>F03591</t>
  </si>
  <si>
    <t>2 lots of positive Vr's - close in value</t>
  </si>
  <si>
    <t>Right/F03</t>
  </si>
  <si>
    <t>F05689</t>
  </si>
  <si>
    <t>2 spirals?</t>
  </si>
  <si>
    <t>Right/A01</t>
  </si>
  <si>
    <t>F06698</t>
  </si>
  <si>
    <t>1 spiral</t>
  </si>
  <si>
    <t>F06482</t>
  </si>
  <si>
    <t>3-4 galaxies colliding?</t>
  </si>
  <si>
    <t>Left/C03</t>
  </si>
  <si>
    <t>F03290</t>
  </si>
  <si>
    <t>2 spirals ?</t>
  </si>
  <si>
    <t>Left/B01</t>
  </si>
  <si>
    <t>F06039</t>
  </si>
  <si>
    <t>Left/B03</t>
  </si>
  <si>
    <t>F05950</t>
  </si>
  <si>
    <t>3 spirals</t>
  </si>
  <si>
    <t>Down/B01</t>
  </si>
  <si>
    <t>F01525</t>
  </si>
  <si>
    <t>Down/B03</t>
  </si>
  <si>
    <t>F06813</t>
  </si>
  <si>
    <t>Down/F03</t>
  </si>
  <si>
    <t>2 spirals</t>
  </si>
  <si>
    <t>F00730</t>
  </si>
  <si>
    <t>Down/F02</t>
  </si>
  <si>
    <t>F01297</t>
  </si>
  <si>
    <t>Back/F02</t>
  </si>
  <si>
    <t>F01616</t>
  </si>
  <si>
    <t>Back/D06</t>
  </si>
  <si>
    <t>F04977</t>
  </si>
  <si>
    <t>Back/D03</t>
  </si>
  <si>
    <t>F05581</t>
  </si>
  <si>
    <t>Back/F04</t>
  </si>
  <si>
    <t>F05898</t>
  </si>
  <si>
    <t>Back/E06</t>
  </si>
  <si>
    <t>F01013</t>
  </si>
  <si>
    <t>Back/B05</t>
  </si>
  <si>
    <t>F06373</t>
  </si>
  <si>
    <t>Front/C04</t>
  </si>
  <si>
    <t>F02626</t>
  </si>
  <si>
    <t>Front/A01</t>
  </si>
  <si>
    <t>2 colliding galaxy's?</t>
  </si>
  <si>
    <t>F03981</t>
  </si>
  <si>
    <t>F02598</t>
  </si>
  <si>
    <t>Whole bunch at exactly same distance ?</t>
  </si>
  <si>
    <t>Front/E03</t>
  </si>
  <si>
    <t>3 colliding?</t>
  </si>
  <si>
    <t>F04782</t>
  </si>
  <si>
    <t>Front/F03</t>
  </si>
  <si>
    <t>Collisions?</t>
  </si>
  <si>
    <t>F03810</t>
  </si>
  <si>
    <t>Front/C05</t>
  </si>
  <si>
    <t>F01349</t>
  </si>
  <si>
    <t>Front/F02</t>
  </si>
  <si>
    <t>F00173</t>
  </si>
  <si>
    <t>Up/D05</t>
  </si>
  <si>
    <t>mix of 5 Galaxys?</t>
  </si>
  <si>
    <t>F01776</t>
  </si>
  <si>
    <t>F05962</t>
  </si>
  <si>
    <t>Up/C02</t>
  </si>
  <si>
    <t>F01432</t>
  </si>
  <si>
    <t>Up/E06</t>
  </si>
  <si>
    <t>F01366</t>
  </si>
  <si>
    <t>5 galaxies</t>
  </si>
  <si>
    <t>F00626</t>
  </si>
  <si>
    <t>Up/B06</t>
  </si>
  <si>
    <t>F06749</t>
  </si>
  <si>
    <t>*Close</t>
  </si>
  <si>
    <t>(Mpc)</t>
  </si>
  <si>
    <t>Distance(pc)</t>
  </si>
  <si>
    <t>Flux</t>
  </si>
  <si>
    <t>Distance(Mpc)</t>
  </si>
  <si>
    <t>R. Velocity(km/s)</t>
  </si>
  <si>
    <t>Base Xray distance 800 pc</t>
  </si>
  <si>
    <t>Base Xray distance 1200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</si>
</sst>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00000"/>
    <numFmt numFmtId="167" formatCode="0.00000"/>
    <numFmt numFmtId="168" formatCode="0.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-webkit-standard"/>
    </font>
    <font>
      <sz val="12"/>
      <color theme="1"/>
      <name val="-webkit-standard"/>
    </font>
    <font>
      <sz val="12"/>
      <color rgb="FF00B050"/>
      <name val="-webkit-standard"/>
    </font>
    <font>
      <sz val="12"/>
      <color rgb="FF00B050"/>
      <name val="Calibri"/>
      <family val="2"/>
      <scheme val="minor"/>
    </font>
    <font>
      <sz val="12"/>
      <color rgb="FFFF0000"/>
      <name val="-webkit-standard"/>
    </font>
    <font>
      <sz val="12"/>
      <color rgb="FF00B0F0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7" fillId="0" borderId="0" xfId="0" applyNumberFormat="1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0" fontId="0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Hubble Diagram (base distance 1000 pc)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604444276196244E-3"/>
                  <c:y val="0.34877475962201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3710.7x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Sheet1!$G$5:$G$44</c:f>
              <c:numCache>
                <c:formatCode>0.00000</c:formatCode>
                <c:ptCount val="40"/>
                <c:pt idx="0">
                  <c:v>0.45751722576252385</c:v>
                </c:pt>
                <c:pt idx="1">
                  <c:v>9.6570980408230686E-2</c:v>
                </c:pt>
                <c:pt idx="2">
                  <c:v>0.44766286396430882</c:v>
                </c:pt>
                <c:pt idx="3">
                  <c:v>0.30092181440125226</c:v>
                </c:pt>
                <c:pt idx="4">
                  <c:v>0.49405292993550265</c:v>
                </c:pt>
                <c:pt idx="5">
                  <c:v>0.52595950787258194</c:v>
                </c:pt>
                <c:pt idx="6">
                  <c:v>0.56754505383084253</c:v>
                </c:pt>
                <c:pt idx="7">
                  <c:v>0.58096404783805922</c:v>
                </c:pt>
                <c:pt idx="8">
                  <c:v>0.34202964095267474</c:v>
                </c:pt>
                <c:pt idx="9">
                  <c:v>0.29205836242379479</c:v>
                </c:pt>
                <c:pt idx="10">
                  <c:v>0.51019682910426278</c:v>
                </c:pt>
                <c:pt idx="11">
                  <c:v>0.54441981298728392</c:v>
                </c:pt>
                <c:pt idx="12">
                  <c:v>0.4319927921699302</c:v>
                </c:pt>
                <c:pt idx="13">
                  <c:v>0.1632162555400275</c:v>
                </c:pt>
                <c:pt idx="14">
                  <c:v>0.36176622490806137</c:v>
                </c:pt>
                <c:pt idx="15">
                  <c:v>0.54102069663818897</c:v>
                </c:pt>
                <c:pt idx="16">
                  <c:v>0.43961850834184896</c:v>
                </c:pt>
                <c:pt idx="17">
                  <c:v>0.21010385119115901</c:v>
                </c:pt>
                <c:pt idx="18">
                  <c:v>0.23605083863486095</c:v>
                </c:pt>
                <c:pt idx="19">
                  <c:v>0.47247502780436362</c:v>
                </c:pt>
                <c:pt idx="20">
                  <c:v>0.33895201105472972</c:v>
                </c:pt>
                <c:pt idx="21">
                  <c:v>0.56243193110815182</c:v>
                </c:pt>
                <c:pt idx="22">
                  <c:v>0.53658602596909488</c:v>
                </c:pt>
                <c:pt idx="23">
                  <c:v>0.21096371628767199</c:v>
                </c:pt>
                <c:pt idx="24">
                  <c:v>0.16418010884114606</c:v>
                </c:pt>
                <c:pt idx="25">
                  <c:v>0.55868650477657777</c:v>
                </c:pt>
                <c:pt idx="26">
                  <c:v>0.20758600016589454</c:v>
                </c:pt>
                <c:pt idx="27">
                  <c:v>0.56369724638815255</c:v>
                </c:pt>
                <c:pt idx="28">
                  <c:v>0.20003051100224875</c:v>
                </c:pt>
                <c:pt idx="29">
                  <c:v>0.18659615053868048</c:v>
                </c:pt>
                <c:pt idx="30">
                  <c:v>0.44204735836334447</c:v>
                </c:pt>
                <c:pt idx="31">
                  <c:v>0.27192442145810469</c:v>
                </c:pt>
                <c:pt idx="32">
                  <c:v>1E-3</c:v>
                </c:pt>
                <c:pt idx="33">
                  <c:v>0.180091315279445</c:v>
                </c:pt>
                <c:pt idx="34">
                  <c:v>1.7711901833292831E-3</c:v>
                </c:pt>
                <c:pt idx="35">
                  <c:v>4.2555132308641351E-2</c:v>
                </c:pt>
                <c:pt idx="36">
                  <c:v>0.43546266953567875</c:v>
                </c:pt>
                <c:pt idx="37">
                  <c:v>0.32423593091631348</c:v>
                </c:pt>
                <c:pt idx="38">
                  <c:v>0.12818640158883637</c:v>
                </c:pt>
                <c:pt idx="39">
                  <c:v>0.46446022072518289</c:v>
                </c:pt>
              </c:numCache>
            </c:numRef>
          </c:xVal>
          <c:yVal>
            <c:numRef>
              <c:f>Sheet1!$H$5:$H$44</c:f>
              <c:numCache>
                <c:formatCode>0.00</c:formatCode>
                <c:ptCount val="40"/>
                <c:pt idx="0" formatCode="0.0">
                  <c:v>1669.32</c:v>
                </c:pt>
                <c:pt idx="1">
                  <c:v>358.38</c:v>
                </c:pt>
                <c:pt idx="2">
                  <c:v>1633.8</c:v>
                </c:pt>
                <c:pt idx="3" formatCode="General">
                  <c:v>1132.26</c:v>
                </c:pt>
                <c:pt idx="4" formatCode="General">
                  <c:v>1891.78</c:v>
                </c:pt>
                <c:pt idx="5" formatCode="General">
                  <c:v>1875.41</c:v>
                </c:pt>
                <c:pt idx="6" formatCode="General">
                  <c:v>2232.39</c:v>
                </c:pt>
                <c:pt idx="7" formatCode="General">
                  <c:v>2138.14</c:v>
                </c:pt>
                <c:pt idx="8" formatCode="General">
                  <c:v>1295.8900000000001</c:v>
                </c:pt>
                <c:pt idx="9" formatCode="General">
                  <c:v>1066.26</c:v>
                </c:pt>
                <c:pt idx="10" formatCode="General">
                  <c:v>1939.77</c:v>
                </c:pt>
                <c:pt idx="11" formatCode="General">
                  <c:v>2078.86</c:v>
                </c:pt>
                <c:pt idx="12" formatCode="General">
                  <c:v>1598.71</c:v>
                </c:pt>
                <c:pt idx="13" formatCode="General">
                  <c:v>597.91</c:v>
                </c:pt>
                <c:pt idx="14" formatCode="General">
                  <c:v>1257.5899999999999</c:v>
                </c:pt>
                <c:pt idx="15" formatCode="General">
                  <c:v>1988.61</c:v>
                </c:pt>
                <c:pt idx="16" formatCode="General">
                  <c:v>1624.26</c:v>
                </c:pt>
                <c:pt idx="17" formatCode="General">
                  <c:v>784.35</c:v>
                </c:pt>
                <c:pt idx="18" formatCode="General">
                  <c:v>868.09</c:v>
                </c:pt>
                <c:pt idx="19" formatCode="General">
                  <c:v>1747.2</c:v>
                </c:pt>
                <c:pt idx="20" formatCode="General">
                  <c:v>1257.58</c:v>
                </c:pt>
                <c:pt idx="21" formatCode="General">
                  <c:v>2112.79</c:v>
                </c:pt>
                <c:pt idx="22" formatCode="General">
                  <c:v>1870.01</c:v>
                </c:pt>
                <c:pt idx="23" formatCode="General">
                  <c:v>775.75</c:v>
                </c:pt>
                <c:pt idx="24" formatCode="General">
                  <c:v>604.33000000000004</c:v>
                </c:pt>
                <c:pt idx="25" formatCode="General">
                  <c:v>1996.23</c:v>
                </c:pt>
                <c:pt idx="26" formatCode="General">
                  <c:v>765.48</c:v>
                </c:pt>
                <c:pt idx="27" formatCode="General">
                  <c:v>2174.2199999999998</c:v>
                </c:pt>
                <c:pt idx="28" formatCode="General">
                  <c:v>751.62</c:v>
                </c:pt>
                <c:pt idx="29" formatCode="General">
                  <c:v>680.71</c:v>
                </c:pt>
                <c:pt idx="30" formatCode="General">
                  <c:v>1678.67</c:v>
                </c:pt>
                <c:pt idx="31" formatCode="General">
                  <c:v>1004.24</c:v>
                </c:pt>
                <c:pt idx="33" formatCode="General">
                  <c:v>657.99</c:v>
                </c:pt>
                <c:pt idx="35" formatCode="General">
                  <c:v>158.31</c:v>
                </c:pt>
                <c:pt idx="36" formatCode="General">
                  <c:v>1587.27</c:v>
                </c:pt>
                <c:pt idx="37" formatCode="General">
                  <c:v>1198.6099999999999</c:v>
                </c:pt>
                <c:pt idx="38" formatCode="General">
                  <c:v>464</c:v>
                </c:pt>
                <c:pt idx="39" formatCode="General">
                  <c:v>1752.85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4-D64B-B6C9-A1960B27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39760"/>
        <c:axId val="1551470176"/>
      </c:scatterChart>
      <c:valAx>
        <c:axId val="1551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Distance (Mpc)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70176"/>
        <c:crosses val="autoZero"/>
        <c:crossBetween val="midCat"/>
      </c:valAx>
      <c:valAx>
        <c:axId val="1551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Radial Velocity (km/s)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Hubble (Base distance 800 pc)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3739838293112305E-2"/>
                  <c:y val="0.410651310855998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4638.4x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Sheet2!$C$6:$C$45</c:f>
              <c:numCache>
                <c:formatCode>0.000000</c:formatCode>
                <c:ptCount val="40"/>
                <c:pt idx="0">
                  <c:v>0.36601378061001905</c:v>
                </c:pt>
                <c:pt idx="1">
                  <c:v>7.7256784326584546E-2</c:v>
                </c:pt>
                <c:pt idx="2">
                  <c:v>0.35813029117144707</c:v>
                </c:pt>
                <c:pt idx="3">
                  <c:v>0.24073745152100182</c:v>
                </c:pt>
                <c:pt idx="4">
                  <c:v>0.39524234394840208</c:v>
                </c:pt>
                <c:pt idx="5">
                  <c:v>0.42076760629806559</c:v>
                </c:pt>
                <c:pt idx="6">
                  <c:v>0.45403604306467393</c:v>
                </c:pt>
                <c:pt idx="7">
                  <c:v>0.46477123827044742</c:v>
                </c:pt>
                <c:pt idx="8">
                  <c:v>0.27362371276213981</c:v>
                </c:pt>
                <c:pt idx="9">
                  <c:v>0.23364668993903587</c:v>
                </c:pt>
                <c:pt idx="10">
                  <c:v>0.40815746328341018</c:v>
                </c:pt>
                <c:pt idx="11">
                  <c:v>0.43553585038982717</c:v>
                </c:pt>
                <c:pt idx="12">
                  <c:v>0.34559423373594417</c:v>
                </c:pt>
                <c:pt idx="13">
                  <c:v>0.13057300443202199</c:v>
                </c:pt>
                <c:pt idx="14">
                  <c:v>0.28941297992644915</c:v>
                </c:pt>
                <c:pt idx="15">
                  <c:v>0.43281655731055124</c:v>
                </c:pt>
                <c:pt idx="16">
                  <c:v>0.35169480667347913</c:v>
                </c:pt>
                <c:pt idx="17">
                  <c:v>0.16808308095292721</c:v>
                </c:pt>
                <c:pt idx="18">
                  <c:v>0.18884067090788875</c:v>
                </c:pt>
                <c:pt idx="19">
                  <c:v>0.37798002224349092</c:v>
                </c:pt>
                <c:pt idx="20">
                  <c:v>0.27116160884378376</c:v>
                </c:pt>
                <c:pt idx="21">
                  <c:v>0.4499455448865215</c:v>
                </c:pt>
                <c:pt idx="22">
                  <c:v>0.42926882077527589</c:v>
                </c:pt>
                <c:pt idx="23">
                  <c:v>0.16877097303013761</c:v>
                </c:pt>
                <c:pt idx="24">
                  <c:v>0.13134408707291684</c:v>
                </c:pt>
                <c:pt idx="25">
                  <c:v>0.44694920382126219</c:v>
                </c:pt>
                <c:pt idx="26">
                  <c:v>0.16606880013271563</c:v>
                </c:pt>
                <c:pt idx="27">
                  <c:v>0.45095779711052203</c:v>
                </c:pt>
                <c:pt idx="28">
                  <c:v>0.160024408801799</c:v>
                </c:pt>
                <c:pt idx="29">
                  <c:v>0.14927692043094437</c:v>
                </c:pt>
                <c:pt idx="30">
                  <c:v>0.35363788669067558</c:v>
                </c:pt>
                <c:pt idx="31">
                  <c:v>0.21753953716648375</c:v>
                </c:pt>
                <c:pt idx="32">
                  <c:v>8.0000000000000004E-4</c:v>
                </c:pt>
                <c:pt idx="33">
                  <c:v>0.14407305222355601</c:v>
                </c:pt>
                <c:pt idx="34">
                  <c:v>1.4169521466634264E-3</c:v>
                </c:pt>
                <c:pt idx="35">
                  <c:v>3.4044105846913079E-2</c:v>
                </c:pt>
                <c:pt idx="36">
                  <c:v>0.34837013562854302</c:v>
                </c:pt>
                <c:pt idx="37">
                  <c:v>0.25938874473305079</c:v>
                </c:pt>
                <c:pt idx="38">
                  <c:v>0.1025491212710691</c:v>
                </c:pt>
                <c:pt idx="39">
                  <c:v>0.37156817658014629</c:v>
                </c:pt>
              </c:numCache>
            </c:numRef>
          </c:xVal>
          <c:yVal>
            <c:numRef>
              <c:f>Sheet2!$D$6:$D$45</c:f>
              <c:numCache>
                <c:formatCode>0.00</c:formatCode>
                <c:ptCount val="40"/>
                <c:pt idx="0" formatCode="0.0">
                  <c:v>1669.32</c:v>
                </c:pt>
                <c:pt idx="1">
                  <c:v>358.38</c:v>
                </c:pt>
                <c:pt idx="2">
                  <c:v>1633.8</c:v>
                </c:pt>
                <c:pt idx="3" formatCode="General">
                  <c:v>1132.26</c:v>
                </c:pt>
                <c:pt idx="4" formatCode="General">
                  <c:v>1891.78</c:v>
                </c:pt>
                <c:pt idx="5" formatCode="General">
                  <c:v>1875.41</c:v>
                </c:pt>
                <c:pt idx="6" formatCode="General">
                  <c:v>2232.39</c:v>
                </c:pt>
                <c:pt idx="7" formatCode="General">
                  <c:v>2138.14</c:v>
                </c:pt>
                <c:pt idx="8" formatCode="General">
                  <c:v>1295.8900000000001</c:v>
                </c:pt>
                <c:pt idx="9" formatCode="General">
                  <c:v>1066.26</c:v>
                </c:pt>
                <c:pt idx="10" formatCode="General">
                  <c:v>1939.77</c:v>
                </c:pt>
                <c:pt idx="11" formatCode="General">
                  <c:v>2078.86</c:v>
                </c:pt>
                <c:pt idx="12" formatCode="General">
                  <c:v>1598.71</c:v>
                </c:pt>
                <c:pt idx="13" formatCode="General">
                  <c:v>597.91</c:v>
                </c:pt>
                <c:pt idx="14" formatCode="General">
                  <c:v>1257.5899999999999</c:v>
                </c:pt>
                <c:pt idx="15" formatCode="General">
                  <c:v>1988.61</c:v>
                </c:pt>
                <c:pt idx="16" formatCode="General">
                  <c:v>1624.26</c:v>
                </c:pt>
                <c:pt idx="17" formatCode="General">
                  <c:v>784.35</c:v>
                </c:pt>
                <c:pt idx="18" formatCode="General">
                  <c:v>868.09</c:v>
                </c:pt>
                <c:pt idx="19" formatCode="General">
                  <c:v>1747.2</c:v>
                </c:pt>
                <c:pt idx="20" formatCode="General">
                  <c:v>1257.58</c:v>
                </c:pt>
                <c:pt idx="21" formatCode="General">
                  <c:v>2112.79</c:v>
                </c:pt>
                <c:pt idx="22" formatCode="General">
                  <c:v>1870.01</c:v>
                </c:pt>
                <c:pt idx="23" formatCode="General">
                  <c:v>775.75</c:v>
                </c:pt>
                <c:pt idx="24" formatCode="General">
                  <c:v>604.33000000000004</c:v>
                </c:pt>
                <c:pt idx="25" formatCode="General">
                  <c:v>1996.23</c:v>
                </c:pt>
                <c:pt idx="26" formatCode="General">
                  <c:v>765.48</c:v>
                </c:pt>
                <c:pt idx="27" formatCode="General">
                  <c:v>2174.2199999999998</c:v>
                </c:pt>
                <c:pt idx="28" formatCode="General">
                  <c:v>751.62</c:v>
                </c:pt>
                <c:pt idx="29" formatCode="General">
                  <c:v>680.71</c:v>
                </c:pt>
                <c:pt idx="30" formatCode="General">
                  <c:v>1678.67</c:v>
                </c:pt>
                <c:pt idx="31" formatCode="General">
                  <c:v>1004.24</c:v>
                </c:pt>
                <c:pt idx="33" formatCode="General">
                  <c:v>657.99</c:v>
                </c:pt>
                <c:pt idx="35" formatCode="General">
                  <c:v>158.31</c:v>
                </c:pt>
                <c:pt idx="36" formatCode="General">
                  <c:v>1587.27</c:v>
                </c:pt>
                <c:pt idx="37" formatCode="General">
                  <c:v>1198.6099999999999</c:v>
                </c:pt>
                <c:pt idx="38" formatCode="General">
                  <c:v>464</c:v>
                </c:pt>
                <c:pt idx="39" formatCode="General">
                  <c:v>1752.85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A-DD42-830A-EE1DFBB5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08272"/>
        <c:axId val="650045215"/>
      </c:scatterChart>
      <c:valAx>
        <c:axId val="3416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Distance (Mpc)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5215"/>
        <c:crosses val="autoZero"/>
        <c:crossBetween val="midCat"/>
      </c:valAx>
      <c:valAx>
        <c:axId val="6500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Radial Velocity (km/s)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Hubble (Base distance 1200</a:t>
            </a:r>
            <a:r>
              <a:rPr lang="en-US" baseline="0"/>
              <a:t> pc)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9562692412976085E-2"/>
                  <c:y val="0.403620205929021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3092.3x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Sheet2!$I$6:$I$45</c:f>
              <c:numCache>
                <c:formatCode>0.000000</c:formatCode>
                <c:ptCount val="40"/>
                <c:pt idx="0">
                  <c:v>0.54902067091502871</c:v>
                </c:pt>
                <c:pt idx="1">
                  <c:v>0.11588517648987681</c:v>
                </c:pt>
                <c:pt idx="2">
                  <c:v>0.53719543675717063</c:v>
                </c:pt>
                <c:pt idx="3">
                  <c:v>0.36110617728150274</c:v>
                </c:pt>
                <c:pt idx="4">
                  <c:v>0.59286351592260322</c:v>
                </c:pt>
                <c:pt idx="5">
                  <c:v>0.63115140944709835</c:v>
                </c:pt>
                <c:pt idx="6">
                  <c:v>0.68105406459701101</c:v>
                </c:pt>
                <c:pt idx="7">
                  <c:v>0.69715685740567113</c:v>
                </c:pt>
                <c:pt idx="8">
                  <c:v>0.41043556914320967</c:v>
                </c:pt>
                <c:pt idx="9">
                  <c:v>0.35047003490855377</c:v>
                </c:pt>
                <c:pt idx="10">
                  <c:v>0.61223619492511527</c:v>
                </c:pt>
                <c:pt idx="11">
                  <c:v>0.65330377558474073</c:v>
                </c:pt>
                <c:pt idx="12">
                  <c:v>0.51839135060391617</c:v>
                </c:pt>
                <c:pt idx="13">
                  <c:v>0.19585950664803298</c:v>
                </c:pt>
                <c:pt idx="14">
                  <c:v>0.4341194698896737</c:v>
                </c:pt>
                <c:pt idx="15">
                  <c:v>0.64922483596582692</c:v>
                </c:pt>
                <c:pt idx="16">
                  <c:v>0.52754221001021884</c:v>
                </c:pt>
                <c:pt idx="17">
                  <c:v>0.25212462142939085</c:v>
                </c:pt>
                <c:pt idx="18">
                  <c:v>0.28326100636183316</c:v>
                </c:pt>
                <c:pt idx="19">
                  <c:v>0.56697003336523633</c:v>
                </c:pt>
                <c:pt idx="20">
                  <c:v>0.40674241326567567</c:v>
                </c:pt>
                <c:pt idx="21">
                  <c:v>0.67491831732978214</c:v>
                </c:pt>
                <c:pt idx="22">
                  <c:v>0.64390323116291381</c:v>
                </c:pt>
                <c:pt idx="23">
                  <c:v>0.25315645954520638</c:v>
                </c:pt>
                <c:pt idx="24">
                  <c:v>0.19701613060937526</c:v>
                </c:pt>
                <c:pt idx="25">
                  <c:v>0.67042380573189331</c:v>
                </c:pt>
                <c:pt idx="26">
                  <c:v>0.24910320019907345</c:v>
                </c:pt>
                <c:pt idx="27">
                  <c:v>0.67643669566578302</c:v>
                </c:pt>
                <c:pt idx="28">
                  <c:v>0.24003661320269851</c:v>
                </c:pt>
                <c:pt idx="29">
                  <c:v>0.22391538064641656</c:v>
                </c:pt>
                <c:pt idx="30">
                  <c:v>0.5304568300360134</c:v>
                </c:pt>
                <c:pt idx="31">
                  <c:v>0.32630930574972561</c:v>
                </c:pt>
                <c:pt idx="32">
                  <c:v>1.1999999999999999E-3</c:v>
                </c:pt>
                <c:pt idx="33">
                  <c:v>0.21610957833533401</c:v>
                </c:pt>
                <c:pt idx="34">
                  <c:v>2.1254282199951401E-3</c:v>
                </c:pt>
                <c:pt idx="35">
                  <c:v>5.106615877036963E-2</c:v>
                </c:pt>
                <c:pt idx="36">
                  <c:v>0.52255520344281448</c:v>
                </c:pt>
                <c:pt idx="37">
                  <c:v>0.38908311709957616</c:v>
                </c:pt>
                <c:pt idx="38">
                  <c:v>0.15382368190660364</c:v>
                </c:pt>
                <c:pt idx="39">
                  <c:v>0.55735226487021949</c:v>
                </c:pt>
              </c:numCache>
            </c:numRef>
          </c:xVal>
          <c:yVal>
            <c:numRef>
              <c:f>Sheet2!$J$6:$J$45</c:f>
              <c:numCache>
                <c:formatCode>0.00</c:formatCode>
                <c:ptCount val="40"/>
                <c:pt idx="0" formatCode="0.0">
                  <c:v>1669.32</c:v>
                </c:pt>
                <c:pt idx="1">
                  <c:v>358.38</c:v>
                </c:pt>
                <c:pt idx="2">
                  <c:v>1633.8</c:v>
                </c:pt>
                <c:pt idx="3" formatCode="General">
                  <c:v>1132.26</c:v>
                </c:pt>
                <c:pt idx="4" formatCode="General">
                  <c:v>1891.78</c:v>
                </c:pt>
                <c:pt idx="5" formatCode="General">
                  <c:v>1875.41</c:v>
                </c:pt>
                <c:pt idx="6" formatCode="General">
                  <c:v>2232.39</c:v>
                </c:pt>
                <c:pt idx="7" formatCode="General">
                  <c:v>2138.14</c:v>
                </c:pt>
                <c:pt idx="8" formatCode="General">
                  <c:v>1295.8900000000001</c:v>
                </c:pt>
                <c:pt idx="9" formatCode="General">
                  <c:v>1066.26</c:v>
                </c:pt>
                <c:pt idx="10" formatCode="General">
                  <c:v>1939.77</c:v>
                </c:pt>
                <c:pt idx="11" formatCode="General">
                  <c:v>2078.86</c:v>
                </c:pt>
                <c:pt idx="12" formatCode="General">
                  <c:v>1598.71</c:v>
                </c:pt>
                <c:pt idx="13" formatCode="General">
                  <c:v>597.91</c:v>
                </c:pt>
                <c:pt idx="14" formatCode="General">
                  <c:v>1257.5899999999999</c:v>
                </c:pt>
                <c:pt idx="15" formatCode="General">
                  <c:v>1988.61</c:v>
                </c:pt>
                <c:pt idx="16" formatCode="General">
                  <c:v>1624.26</c:v>
                </c:pt>
                <c:pt idx="17" formatCode="General">
                  <c:v>784.35</c:v>
                </c:pt>
                <c:pt idx="18" formatCode="General">
                  <c:v>868.09</c:v>
                </c:pt>
                <c:pt idx="19" formatCode="General">
                  <c:v>1747.2</c:v>
                </c:pt>
                <c:pt idx="20" formatCode="General">
                  <c:v>1257.58</c:v>
                </c:pt>
                <c:pt idx="21" formatCode="General">
                  <c:v>2112.79</c:v>
                </c:pt>
                <c:pt idx="22" formatCode="General">
                  <c:v>1870.01</c:v>
                </c:pt>
                <c:pt idx="23" formatCode="General">
                  <c:v>775.75</c:v>
                </c:pt>
                <c:pt idx="24" formatCode="General">
                  <c:v>604.33000000000004</c:v>
                </c:pt>
                <c:pt idx="25" formatCode="General">
                  <c:v>1996.23</c:v>
                </c:pt>
                <c:pt idx="26" formatCode="General">
                  <c:v>765.48</c:v>
                </c:pt>
                <c:pt idx="27" formatCode="General">
                  <c:v>2174.2199999999998</c:v>
                </c:pt>
                <c:pt idx="28" formatCode="General">
                  <c:v>751.62</c:v>
                </c:pt>
                <c:pt idx="29" formatCode="General">
                  <c:v>680.71</c:v>
                </c:pt>
                <c:pt idx="30" formatCode="General">
                  <c:v>1678.67</c:v>
                </c:pt>
                <c:pt idx="31" formatCode="General">
                  <c:v>1004.24</c:v>
                </c:pt>
                <c:pt idx="33" formatCode="General">
                  <c:v>657.99</c:v>
                </c:pt>
                <c:pt idx="35" formatCode="General">
                  <c:v>158.31</c:v>
                </c:pt>
                <c:pt idx="36" formatCode="General">
                  <c:v>1587.27</c:v>
                </c:pt>
                <c:pt idx="37" formatCode="General">
                  <c:v>1198.6099999999999</c:v>
                </c:pt>
                <c:pt idx="38" formatCode="General">
                  <c:v>464</c:v>
                </c:pt>
                <c:pt idx="39" formatCode="General">
                  <c:v>1752.85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E-174F-9FDB-0BBE6734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86704"/>
        <c:axId val="630464671"/>
      </c:scatterChart>
      <c:valAx>
        <c:axId val="17898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Distance (Mpc)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64671"/>
        <c:crosses val="autoZero"/>
        <c:crossBetween val="midCat"/>
      </c:valAx>
      <c:valAx>
        <c:axId val="6304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Radial Velocity (km/s)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609601</xdr:colOff>
      <xdr:row>45</xdr:row>
      <xdr:rowOff>84666</xdr:rowOff>
    </xdr:from>
    <xdr:to>
      <xdr:col>11</xdr:col>
      <xdr:colOff>84667</xdr:colOff>
      <xdr:row>63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FD097-BF9F-FF4D-9879-F2EC4CB0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16934</xdr:colOff>
      <xdr:row>46</xdr:row>
      <xdr:rowOff>177799</xdr:rowOff>
    </xdr:from>
    <xdr:to>
      <xdr:col>5</xdr:col>
      <xdr:colOff>448733</xdr:colOff>
      <xdr:row>64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7472C-8D58-A249-A0A6-53830D73C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8466</xdr:colOff>
      <xdr:row>46</xdr:row>
      <xdr:rowOff>135466</xdr:rowOff>
    </xdr:from>
    <xdr:to>
      <xdr:col>12</xdr:col>
      <xdr:colOff>507999</xdr:colOff>
      <xdr:row>64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E40E9-34AB-1C4E-88B3-08664F776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96F8-2CD2-7545-A67C-2500576C3881}">
  <dimension ref="A1:N50"/>
  <sheetViews>
    <sheetView zoomScale="150" zoomScaleNormal="150" workbookViewId="0">
      <selection activeCell="D60" sqref="D60"/>
    </sheetView>
  </sheetViews>
  <sheetFormatPr baseColWidth="10" defaultRowHeight="16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F1" s="1" t="s">
        <v>89</v>
      </c>
      <c r="G1" s="1" t="s">
        <v>89</v>
      </c>
      <c r="H1" s="1" t="s">
        <v>99</v>
      </c>
      <c r="J1" s="3" t="s">
        <v>91</v>
      </c>
      <c r="K1" s="3"/>
      <c r="L1" s="3"/>
      <c r="M1" s="3"/>
      <c r="N1" s="3"/>
    </row>
    <row r="2" spans="1:14">
      <c r="I2" t="s">
        <v>102</v>
      </c>
      <c r="J2" s="3" t="s">
        <v>90</v>
      </c>
      <c r="K2" s="3"/>
      <c r="L2" s="3"/>
      <c r="M2" s="3"/>
      <c r="N2" s="3"/>
    </row>
    <row r="3" spans="1:14">
      <c r="B3" s="2" t="s">
        <v>4</v>
      </c>
      <c r="C3" s="2" t="s">
        <v>4</v>
      </c>
      <c r="D3" s="2" t="s">
        <v>5</v>
      </c>
      <c r="F3" s="2" t="s">
        <v>101</v>
      </c>
      <c r="G3" s="2" t="s">
        <v>190</v>
      </c>
      <c r="H3" t="s">
        <v>100</v>
      </c>
      <c r="J3" s="3" t="s">
        <v>92</v>
      </c>
      <c r="K3" s="3"/>
      <c r="L3" s="3"/>
      <c r="M3" s="3"/>
    </row>
    <row r="5" spans="1:14">
      <c r="A5" s="2" t="s">
        <v>98</v>
      </c>
      <c r="B5" s="2" t="s">
        <v>6</v>
      </c>
      <c r="C5" s="2" t="s">
        <v>7</v>
      </c>
      <c r="D5" s="2">
        <v>337</v>
      </c>
      <c r="F5" s="7">
        <f>SQRT((70541518*1000000)/D5)</f>
        <v>457517.22576252383</v>
      </c>
      <c r="G5" s="14">
        <f>F5/1000000</f>
        <v>0.45751722576252385</v>
      </c>
      <c r="H5" s="15">
        <v>1669.32</v>
      </c>
      <c r="I5" t="s">
        <v>104</v>
      </c>
    </row>
    <row r="6" spans="1:14">
      <c r="A6" s="2" t="s">
        <v>107</v>
      </c>
      <c r="B6" s="2" t="s">
        <v>8</v>
      </c>
      <c r="C6" s="2" t="s">
        <v>9</v>
      </c>
      <c r="D6" s="2">
        <v>7564</v>
      </c>
      <c r="F6" s="7">
        <f t="shared" ref="F6:F44" si="0">SQRT((70541518*1000000)/D6)</f>
        <v>96570.98040823068</v>
      </c>
      <c r="G6" s="14">
        <f t="shared" ref="G6:G44" si="1">F6/1000000</f>
        <v>9.6570980408230686E-2</v>
      </c>
      <c r="H6" s="10">
        <v>358.38</v>
      </c>
      <c r="I6" t="s">
        <v>103</v>
      </c>
    </row>
    <row r="7" spans="1:14">
      <c r="A7" s="2" t="s">
        <v>106</v>
      </c>
      <c r="B7" s="2" t="s">
        <v>10</v>
      </c>
      <c r="C7" s="2" t="s">
        <v>11</v>
      </c>
      <c r="D7" s="2">
        <v>352</v>
      </c>
      <c r="F7" s="7">
        <f t="shared" si="0"/>
        <v>447662.86396430881</v>
      </c>
      <c r="G7" s="14">
        <f t="shared" si="1"/>
        <v>0.44766286396430882</v>
      </c>
      <c r="H7" s="10">
        <v>1633.8</v>
      </c>
      <c r="I7" s="2" t="s">
        <v>105</v>
      </c>
      <c r="J7" s="4"/>
      <c r="K7" s="5"/>
    </row>
    <row r="8" spans="1:14">
      <c r="A8" s="2" t="s">
        <v>108</v>
      </c>
      <c r="B8" s="2" t="s">
        <v>12</v>
      </c>
      <c r="C8" s="2" t="s">
        <v>13</v>
      </c>
      <c r="D8" s="2">
        <v>779</v>
      </c>
      <c r="F8" s="7">
        <f t="shared" si="0"/>
        <v>300921.81440125225</v>
      </c>
      <c r="G8" s="14">
        <f t="shared" si="1"/>
        <v>0.30092181440125226</v>
      </c>
      <c r="H8">
        <v>1132.26</v>
      </c>
      <c r="I8" s="11" t="s">
        <v>109</v>
      </c>
      <c r="J8" s="12"/>
      <c r="K8" s="5"/>
    </row>
    <row r="9" spans="1:14">
      <c r="A9" s="2" t="s">
        <v>131</v>
      </c>
      <c r="B9" s="2" t="s">
        <v>14</v>
      </c>
      <c r="C9" s="2" t="s">
        <v>15</v>
      </c>
      <c r="D9" s="2">
        <v>289</v>
      </c>
      <c r="F9" s="7">
        <f t="shared" si="0"/>
        <v>494052.92993550265</v>
      </c>
      <c r="G9" s="14">
        <f t="shared" si="1"/>
        <v>0.49405292993550265</v>
      </c>
      <c r="H9">
        <v>1891.78</v>
      </c>
      <c r="I9" s="2" t="s">
        <v>132</v>
      </c>
      <c r="J9" s="12" t="s">
        <v>133</v>
      </c>
      <c r="K9" s="5"/>
    </row>
    <row r="10" spans="1:14">
      <c r="A10" s="2" t="s">
        <v>139</v>
      </c>
      <c r="B10" s="2" t="s">
        <v>16</v>
      </c>
      <c r="C10" s="2" t="s">
        <v>17</v>
      </c>
      <c r="D10" s="2">
        <v>255</v>
      </c>
      <c r="F10" s="7">
        <f t="shared" si="0"/>
        <v>525959.50787258195</v>
      </c>
      <c r="G10" s="14">
        <f t="shared" si="1"/>
        <v>0.52595950787258194</v>
      </c>
      <c r="H10">
        <v>1875.41</v>
      </c>
      <c r="I10" s="12" t="s">
        <v>140</v>
      </c>
      <c r="J10" s="12" t="s">
        <v>138</v>
      </c>
      <c r="K10" s="5"/>
    </row>
    <row r="11" spans="1:14">
      <c r="A11" s="2" t="s">
        <v>110</v>
      </c>
      <c r="B11" s="2" t="s">
        <v>18</v>
      </c>
      <c r="C11" s="2" t="s">
        <v>19</v>
      </c>
      <c r="D11" s="2">
        <v>219</v>
      </c>
      <c r="F11" s="8">
        <f t="shared" si="0"/>
        <v>567545.05383084249</v>
      </c>
      <c r="G11" s="14">
        <f t="shared" si="1"/>
        <v>0.56754505383084253</v>
      </c>
      <c r="H11">
        <v>2232.39</v>
      </c>
      <c r="I11" s="2" t="s">
        <v>111</v>
      </c>
      <c r="J11" s="12"/>
      <c r="K11" s="9" t="s">
        <v>96</v>
      </c>
    </row>
    <row r="12" spans="1:14">
      <c r="A12" s="2" t="s">
        <v>148</v>
      </c>
      <c r="B12" s="2" t="s">
        <v>20</v>
      </c>
      <c r="C12" s="2" t="s">
        <v>21</v>
      </c>
      <c r="D12" s="2">
        <v>209</v>
      </c>
      <c r="F12" s="8">
        <f t="shared" si="0"/>
        <v>580964.04783805925</v>
      </c>
      <c r="G12" s="14">
        <f t="shared" si="1"/>
        <v>0.58096404783805922</v>
      </c>
      <c r="H12">
        <v>2138.14</v>
      </c>
      <c r="I12" s="12" t="s">
        <v>149</v>
      </c>
      <c r="J12" s="12" t="s">
        <v>128</v>
      </c>
      <c r="K12" s="9" t="s">
        <v>97</v>
      </c>
    </row>
    <row r="13" spans="1:14">
      <c r="A13" s="2" t="s">
        <v>150</v>
      </c>
      <c r="B13" s="2" t="s">
        <v>22</v>
      </c>
      <c r="C13" s="2" t="s">
        <v>23</v>
      </c>
      <c r="D13" s="2">
        <v>603</v>
      </c>
      <c r="F13" s="7">
        <f t="shared" si="0"/>
        <v>342029.64095267473</v>
      </c>
      <c r="G13" s="14">
        <f t="shared" si="1"/>
        <v>0.34202964095267474</v>
      </c>
      <c r="H13">
        <v>1295.8900000000001</v>
      </c>
      <c r="I13" s="12" t="s">
        <v>151</v>
      </c>
      <c r="J13" s="12" t="s">
        <v>138</v>
      </c>
    </row>
    <row r="14" spans="1:14">
      <c r="A14" s="2" t="s">
        <v>112</v>
      </c>
      <c r="B14" s="2" t="s">
        <v>24</v>
      </c>
      <c r="C14" s="2" t="s">
        <v>25</v>
      </c>
      <c r="D14" s="2">
        <v>827</v>
      </c>
      <c r="F14" s="7">
        <f t="shared" si="0"/>
        <v>292058.36242379481</v>
      </c>
      <c r="G14" s="14">
        <f t="shared" si="1"/>
        <v>0.29205836242379479</v>
      </c>
      <c r="H14">
        <v>1066.26</v>
      </c>
      <c r="I14" t="s">
        <v>113</v>
      </c>
    </row>
    <row r="15" spans="1:14">
      <c r="A15" s="2" t="s">
        <v>134</v>
      </c>
      <c r="B15" s="2" t="s">
        <v>26</v>
      </c>
      <c r="C15" s="2" t="s">
        <v>27</v>
      </c>
      <c r="D15" s="2">
        <v>271</v>
      </c>
      <c r="F15" s="7">
        <f t="shared" si="0"/>
        <v>510196.82910426275</v>
      </c>
      <c r="G15" s="14">
        <f t="shared" si="1"/>
        <v>0.51019682910426278</v>
      </c>
      <c r="H15">
        <v>1939.77</v>
      </c>
      <c r="I15" t="s">
        <v>135</v>
      </c>
      <c r="J15" t="s">
        <v>128</v>
      </c>
    </row>
    <row r="16" spans="1:14">
      <c r="A16" s="2" t="s">
        <v>114</v>
      </c>
      <c r="B16" s="2" t="s">
        <v>28</v>
      </c>
      <c r="C16" s="2" t="s">
        <v>29</v>
      </c>
      <c r="D16" s="2">
        <v>238</v>
      </c>
      <c r="F16" s="7">
        <f t="shared" si="0"/>
        <v>544419.81298728392</v>
      </c>
      <c r="G16" s="14">
        <f t="shared" si="1"/>
        <v>0.54441981298728392</v>
      </c>
      <c r="H16">
        <v>2078.86</v>
      </c>
      <c r="I16" t="s">
        <v>115</v>
      </c>
      <c r="J16" t="s">
        <v>116</v>
      </c>
    </row>
    <row r="17" spans="1:13">
      <c r="A17" s="2" t="s">
        <v>136</v>
      </c>
      <c r="B17" s="2" t="s">
        <v>30</v>
      </c>
      <c r="C17" s="2" t="s">
        <v>31</v>
      </c>
      <c r="D17" s="2">
        <v>378</v>
      </c>
      <c r="F17" s="7">
        <f t="shared" si="0"/>
        <v>431992.79216993018</v>
      </c>
      <c r="G17" s="14">
        <f t="shared" si="1"/>
        <v>0.4319927921699302</v>
      </c>
      <c r="H17">
        <v>1598.71</v>
      </c>
      <c r="I17" t="s">
        <v>137</v>
      </c>
      <c r="J17" t="s">
        <v>138</v>
      </c>
    </row>
    <row r="18" spans="1:13">
      <c r="A18" s="2" t="s">
        <v>152</v>
      </c>
      <c r="B18" s="2" t="s">
        <v>32</v>
      </c>
      <c r="C18" s="2" t="s">
        <v>33</v>
      </c>
      <c r="D18" s="2">
        <v>2648</v>
      </c>
      <c r="F18" s="7">
        <f t="shared" si="0"/>
        <v>163216.25554002749</v>
      </c>
      <c r="G18" s="14">
        <f t="shared" si="1"/>
        <v>0.1632162555400275</v>
      </c>
      <c r="H18">
        <v>597.91</v>
      </c>
      <c r="I18" t="s">
        <v>153</v>
      </c>
      <c r="J18" t="s">
        <v>138</v>
      </c>
    </row>
    <row r="19" spans="1:13">
      <c r="A19" s="2" t="s">
        <v>160</v>
      </c>
      <c r="B19" s="2" t="s">
        <v>34</v>
      </c>
      <c r="C19" s="2" t="s">
        <v>35</v>
      </c>
      <c r="D19" s="2">
        <v>539</v>
      </c>
      <c r="F19" s="7">
        <f t="shared" si="0"/>
        <v>361766.22490806138</v>
      </c>
      <c r="G19" s="14">
        <f t="shared" si="1"/>
        <v>0.36176622490806137</v>
      </c>
      <c r="H19">
        <v>1257.5899999999999</v>
      </c>
      <c r="I19" t="s">
        <v>161</v>
      </c>
      <c r="J19" t="s">
        <v>144</v>
      </c>
    </row>
    <row r="20" spans="1:13">
      <c r="A20" s="2" t="s">
        <v>154</v>
      </c>
      <c r="B20" s="2" t="s">
        <v>36</v>
      </c>
      <c r="C20" s="2" t="s">
        <v>37</v>
      </c>
      <c r="D20" s="2">
        <v>241</v>
      </c>
      <c r="F20" s="7">
        <f t="shared" si="0"/>
        <v>541020.69663818902</v>
      </c>
      <c r="G20" s="14">
        <f t="shared" si="1"/>
        <v>0.54102069663818897</v>
      </c>
      <c r="H20">
        <v>1988.61</v>
      </c>
      <c r="I20" t="s">
        <v>155</v>
      </c>
    </row>
    <row r="21" spans="1:13">
      <c r="A21" s="2" t="s">
        <v>141</v>
      </c>
      <c r="B21" s="2" t="s">
        <v>38</v>
      </c>
      <c r="C21" s="2" t="s">
        <v>39</v>
      </c>
      <c r="D21" s="2">
        <v>365</v>
      </c>
      <c r="F21" s="7">
        <f t="shared" si="0"/>
        <v>439618.50834184897</v>
      </c>
      <c r="G21" s="14">
        <f t="shared" si="1"/>
        <v>0.43961850834184896</v>
      </c>
      <c r="H21">
        <v>1624.26</v>
      </c>
      <c r="I21" t="s">
        <v>142</v>
      </c>
      <c r="J21" t="s">
        <v>128</v>
      </c>
    </row>
    <row r="22" spans="1:13">
      <c r="A22" s="2" t="s">
        <v>143</v>
      </c>
      <c r="B22" s="2" t="s">
        <v>40</v>
      </c>
      <c r="C22" s="2" t="s">
        <v>41</v>
      </c>
      <c r="D22" s="2">
        <v>1598</v>
      </c>
      <c r="F22" s="7">
        <f t="shared" si="0"/>
        <v>210103.85119115902</v>
      </c>
      <c r="G22" s="14">
        <f t="shared" si="1"/>
        <v>0.21010385119115901</v>
      </c>
      <c r="H22">
        <v>784.35</v>
      </c>
      <c r="I22" t="s">
        <v>145</v>
      </c>
      <c r="J22" t="s">
        <v>144</v>
      </c>
    </row>
    <row r="23" spans="1:13">
      <c r="A23" s="2" t="s">
        <v>146</v>
      </c>
      <c r="B23" s="2" t="s">
        <v>42</v>
      </c>
      <c r="C23" s="2" t="s">
        <v>43</v>
      </c>
      <c r="D23" s="2">
        <v>1266</v>
      </c>
      <c r="F23" s="7">
        <f t="shared" si="0"/>
        <v>236050.83863486096</v>
      </c>
      <c r="G23" s="14">
        <f t="shared" si="1"/>
        <v>0.23605083863486095</v>
      </c>
      <c r="H23">
        <v>868.09</v>
      </c>
      <c r="I23" t="s">
        <v>147</v>
      </c>
    </row>
    <row r="24" spans="1:13">
      <c r="A24" s="2" t="s">
        <v>162</v>
      </c>
      <c r="B24" s="2" t="s">
        <v>44</v>
      </c>
      <c r="C24" s="2" t="s">
        <v>45</v>
      </c>
      <c r="D24" s="2">
        <v>316</v>
      </c>
      <c r="F24" s="7">
        <f t="shared" si="0"/>
        <v>472475.02780436364</v>
      </c>
      <c r="G24" s="14">
        <f t="shared" si="1"/>
        <v>0.47247502780436362</v>
      </c>
      <c r="H24">
        <v>1747.2</v>
      </c>
      <c r="I24" t="s">
        <v>164</v>
      </c>
      <c r="J24" t="s">
        <v>163</v>
      </c>
    </row>
    <row r="25" spans="1:13">
      <c r="A25" s="2" t="s">
        <v>160</v>
      </c>
      <c r="B25" s="2" t="s">
        <v>46</v>
      </c>
      <c r="C25" s="2" t="s">
        <v>47</v>
      </c>
      <c r="D25" s="2">
        <v>614</v>
      </c>
      <c r="F25" s="7">
        <f t="shared" si="0"/>
        <v>338952.01105472969</v>
      </c>
      <c r="G25" s="14">
        <f t="shared" si="1"/>
        <v>0.33895201105472972</v>
      </c>
      <c r="H25" s="12">
        <v>1257.58</v>
      </c>
      <c r="I25" s="12" t="s">
        <v>165</v>
      </c>
      <c r="J25" s="12" t="s">
        <v>166</v>
      </c>
      <c r="K25" s="12"/>
    </row>
    <row r="26" spans="1:13">
      <c r="A26" s="2" t="s">
        <v>156</v>
      </c>
      <c r="B26" s="2" t="s">
        <v>48</v>
      </c>
      <c r="C26" s="2" t="s">
        <v>49</v>
      </c>
      <c r="D26" s="2">
        <v>223</v>
      </c>
      <c r="F26" s="7">
        <f t="shared" si="0"/>
        <v>562431.9311081518</v>
      </c>
      <c r="G26" s="14">
        <f t="shared" si="1"/>
        <v>0.56243193110815182</v>
      </c>
      <c r="H26" s="12">
        <v>2112.79</v>
      </c>
      <c r="I26" s="12" t="s">
        <v>157</v>
      </c>
      <c r="J26" s="12"/>
      <c r="K26" s="12"/>
      <c r="L26" s="3"/>
    </row>
    <row r="27" spans="1:13">
      <c r="A27" s="2" t="s">
        <v>177</v>
      </c>
      <c r="B27" s="2" t="s">
        <v>50</v>
      </c>
      <c r="C27" s="2" t="s">
        <v>51</v>
      </c>
      <c r="D27" s="2">
        <v>245</v>
      </c>
      <c r="F27" s="7">
        <f t="shared" si="0"/>
        <v>536586.02596909483</v>
      </c>
      <c r="G27" s="14">
        <f t="shared" si="1"/>
        <v>0.53658602596909488</v>
      </c>
      <c r="H27" s="12">
        <v>1870.01</v>
      </c>
      <c r="I27" s="12" t="s">
        <v>179</v>
      </c>
      <c r="J27" s="12" t="s">
        <v>178</v>
      </c>
      <c r="K27" s="12"/>
      <c r="L27" s="3"/>
    </row>
    <row r="28" spans="1:13">
      <c r="A28" s="2" t="s">
        <v>177</v>
      </c>
      <c r="B28" s="2" t="s">
        <v>52</v>
      </c>
      <c r="C28" s="2" t="s">
        <v>53</v>
      </c>
      <c r="D28" s="2">
        <v>1585</v>
      </c>
      <c r="F28" s="7">
        <f t="shared" si="0"/>
        <v>210963.716287672</v>
      </c>
      <c r="G28" s="14">
        <f t="shared" si="1"/>
        <v>0.21096371628767199</v>
      </c>
      <c r="H28">
        <v>775.75</v>
      </c>
      <c r="I28" t="s">
        <v>180</v>
      </c>
    </row>
    <row r="29" spans="1:13">
      <c r="A29" s="2" t="s">
        <v>167</v>
      </c>
      <c r="B29" s="2" t="s">
        <v>54</v>
      </c>
      <c r="C29" s="2" t="s">
        <v>55</v>
      </c>
      <c r="D29" s="2">
        <v>2617</v>
      </c>
      <c r="F29" s="7">
        <f t="shared" si="0"/>
        <v>164180.10884114605</v>
      </c>
      <c r="G29" s="14">
        <f t="shared" si="1"/>
        <v>0.16418010884114606</v>
      </c>
      <c r="H29">
        <v>604.33000000000004</v>
      </c>
      <c r="I29" t="s">
        <v>169</v>
      </c>
      <c r="J29" t="s">
        <v>168</v>
      </c>
    </row>
    <row r="30" spans="1:13">
      <c r="A30" s="2" t="s">
        <v>181</v>
      </c>
      <c r="B30" s="2" t="s">
        <v>56</v>
      </c>
      <c r="C30" s="2" t="s">
        <v>57</v>
      </c>
      <c r="D30" s="2">
        <v>226</v>
      </c>
      <c r="F30" s="7">
        <f t="shared" si="0"/>
        <v>558686.50477657781</v>
      </c>
      <c r="G30" s="14">
        <f t="shared" si="1"/>
        <v>0.55868650477657777</v>
      </c>
      <c r="H30">
        <v>1996.23</v>
      </c>
      <c r="I30" t="s">
        <v>182</v>
      </c>
    </row>
    <row r="31" spans="1:13">
      <c r="A31" s="2" t="s">
        <v>117</v>
      </c>
      <c r="B31" s="2" t="s">
        <v>58</v>
      </c>
      <c r="C31" s="2" t="s">
        <v>59</v>
      </c>
      <c r="D31" s="2">
        <v>1637</v>
      </c>
      <c r="F31" s="7">
        <f t="shared" si="0"/>
        <v>207586.00016589454</v>
      </c>
      <c r="G31" s="14">
        <f t="shared" si="1"/>
        <v>0.20758600016589454</v>
      </c>
      <c r="H31">
        <v>765.48</v>
      </c>
      <c r="I31" t="s">
        <v>118</v>
      </c>
      <c r="J31" t="s">
        <v>119</v>
      </c>
    </row>
    <row r="32" spans="1:13">
      <c r="A32" s="2" t="s">
        <v>120</v>
      </c>
      <c r="B32" s="2" t="s">
        <v>60</v>
      </c>
      <c r="C32" s="2" t="s">
        <v>61</v>
      </c>
      <c r="D32" s="2">
        <v>222</v>
      </c>
      <c r="F32" s="8">
        <f t="shared" si="0"/>
        <v>563697.24638815259</v>
      </c>
      <c r="G32" s="14">
        <f t="shared" si="1"/>
        <v>0.56369724638815255</v>
      </c>
      <c r="H32">
        <v>2174.2199999999998</v>
      </c>
      <c r="I32" t="s">
        <v>121</v>
      </c>
      <c r="J32" t="s">
        <v>122</v>
      </c>
      <c r="M32" s="9" t="s">
        <v>96</v>
      </c>
    </row>
    <row r="33" spans="1:10">
      <c r="A33" s="2" t="s">
        <v>170</v>
      </c>
      <c r="B33" s="2" t="s">
        <v>62</v>
      </c>
      <c r="C33" s="2" t="s">
        <v>63</v>
      </c>
      <c r="D33" s="2">
        <v>1763</v>
      </c>
      <c r="F33" s="7">
        <f t="shared" si="0"/>
        <v>200030.51100224876</v>
      </c>
      <c r="G33" s="14">
        <f t="shared" si="1"/>
        <v>0.20003051100224875</v>
      </c>
      <c r="H33">
        <v>751.62</v>
      </c>
      <c r="I33" t="s">
        <v>172</v>
      </c>
      <c r="J33" t="s">
        <v>171</v>
      </c>
    </row>
    <row r="34" spans="1:10">
      <c r="A34" s="2" t="s">
        <v>123</v>
      </c>
      <c r="B34" s="2" t="s">
        <v>64</v>
      </c>
      <c r="C34" s="2" t="s">
        <v>65</v>
      </c>
      <c r="D34" s="2">
        <v>2026</v>
      </c>
      <c r="F34" s="7">
        <f t="shared" si="0"/>
        <v>186596.15053868046</v>
      </c>
      <c r="G34" s="14">
        <f t="shared" si="1"/>
        <v>0.18659615053868048</v>
      </c>
      <c r="H34">
        <v>680.71</v>
      </c>
      <c r="I34" t="s">
        <v>124</v>
      </c>
      <c r="J34" t="s">
        <v>125</v>
      </c>
    </row>
    <row r="35" spans="1:10">
      <c r="A35" s="2" t="s">
        <v>126</v>
      </c>
      <c r="B35" s="2" t="s">
        <v>66</v>
      </c>
      <c r="C35" s="2" t="s">
        <v>67</v>
      </c>
      <c r="D35" s="2">
        <v>361</v>
      </c>
      <c r="F35" s="7">
        <f t="shared" si="0"/>
        <v>442047.35836334445</v>
      </c>
      <c r="G35" s="14">
        <f t="shared" si="1"/>
        <v>0.44204735836334447</v>
      </c>
      <c r="H35">
        <v>1678.67</v>
      </c>
      <c r="I35" t="s">
        <v>127</v>
      </c>
      <c r="J35" t="s">
        <v>128</v>
      </c>
    </row>
    <row r="36" spans="1:10">
      <c r="A36" s="2" t="s">
        <v>173</v>
      </c>
      <c r="B36" s="2" t="s">
        <v>68</v>
      </c>
      <c r="C36" s="2" t="s">
        <v>69</v>
      </c>
      <c r="D36" s="2">
        <v>954</v>
      </c>
      <c r="F36" s="7">
        <f t="shared" si="0"/>
        <v>271924.42145810468</v>
      </c>
      <c r="G36" s="14">
        <f t="shared" si="1"/>
        <v>0.27192442145810469</v>
      </c>
      <c r="H36">
        <v>1004.24</v>
      </c>
      <c r="I36" t="s">
        <v>174</v>
      </c>
      <c r="J36" t="s">
        <v>144</v>
      </c>
    </row>
    <row r="37" spans="1:10">
      <c r="A37" s="6" t="s">
        <v>86</v>
      </c>
      <c r="B37" s="2" t="s">
        <v>70</v>
      </c>
      <c r="C37" s="2" t="s">
        <v>71</v>
      </c>
      <c r="D37" s="2">
        <v>70541518</v>
      </c>
      <c r="E37" s="6" t="s">
        <v>95</v>
      </c>
      <c r="F37" s="7">
        <f t="shared" si="0"/>
        <v>1000</v>
      </c>
      <c r="G37" s="14">
        <f t="shared" si="1"/>
        <v>1E-3</v>
      </c>
      <c r="J37" s="6" t="s">
        <v>189</v>
      </c>
    </row>
    <row r="38" spans="1:10">
      <c r="A38" s="2" t="s">
        <v>183</v>
      </c>
      <c r="B38" s="2" t="s">
        <v>72</v>
      </c>
      <c r="C38" s="2" t="s">
        <v>73</v>
      </c>
      <c r="D38" s="2">
        <v>2175</v>
      </c>
      <c r="F38" s="7">
        <f t="shared" si="0"/>
        <v>180091.315279445</v>
      </c>
      <c r="G38" s="14">
        <f t="shared" si="1"/>
        <v>0.180091315279445</v>
      </c>
      <c r="H38">
        <v>657.99</v>
      </c>
      <c r="I38" t="s">
        <v>184</v>
      </c>
    </row>
    <row r="39" spans="1:10">
      <c r="A39" s="6" t="s">
        <v>87</v>
      </c>
      <c r="B39" s="2" t="s">
        <v>74</v>
      </c>
      <c r="C39" s="2" t="s">
        <v>75</v>
      </c>
      <c r="D39" s="2">
        <v>22486114</v>
      </c>
      <c r="E39" s="6" t="s">
        <v>95</v>
      </c>
      <c r="F39" s="7">
        <f t="shared" si="0"/>
        <v>1771.1901833292832</v>
      </c>
      <c r="G39" s="14">
        <f t="shared" si="1"/>
        <v>1.7711901833292831E-3</v>
      </c>
      <c r="J39" s="6" t="s">
        <v>189</v>
      </c>
    </row>
    <row r="40" spans="1:10">
      <c r="A40" s="2" t="s">
        <v>175</v>
      </c>
      <c r="B40" s="2" t="s">
        <v>76</v>
      </c>
      <c r="C40" s="2" t="s">
        <v>77</v>
      </c>
      <c r="D40" s="2">
        <v>38953</v>
      </c>
      <c r="F40" s="7">
        <f t="shared" si="0"/>
        <v>42555.132308641354</v>
      </c>
      <c r="G40" s="14">
        <f t="shared" si="1"/>
        <v>4.2555132308641351E-2</v>
      </c>
      <c r="H40">
        <v>158.31</v>
      </c>
      <c r="I40" t="s">
        <v>176</v>
      </c>
      <c r="J40" t="s">
        <v>138</v>
      </c>
    </row>
    <row r="41" spans="1:10">
      <c r="A41" s="2" t="s">
        <v>158</v>
      </c>
      <c r="B41" s="2" t="s">
        <v>78</v>
      </c>
      <c r="C41" s="2" t="s">
        <v>79</v>
      </c>
      <c r="D41" s="2">
        <v>372</v>
      </c>
      <c r="F41" s="7">
        <f t="shared" si="0"/>
        <v>435462.66953567875</v>
      </c>
      <c r="G41" s="14">
        <f t="shared" si="1"/>
        <v>0.43546266953567875</v>
      </c>
      <c r="H41">
        <v>1587.27</v>
      </c>
      <c r="I41" t="s">
        <v>159</v>
      </c>
      <c r="J41" t="s">
        <v>138</v>
      </c>
    </row>
    <row r="42" spans="1:10">
      <c r="A42" s="2" t="s">
        <v>114</v>
      </c>
      <c r="B42" s="2" t="s">
        <v>80</v>
      </c>
      <c r="C42" s="2" t="s">
        <v>81</v>
      </c>
      <c r="D42" s="2">
        <v>671</v>
      </c>
      <c r="F42" s="7">
        <f t="shared" si="0"/>
        <v>324235.93091631349</v>
      </c>
      <c r="G42" s="14">
        <f t="shared" si="1"/>
        <v>0.32423593091631348</v>
      </c>
      <c r="H42">
        <v>1198.6099999999999</v>
      </c>
      <c r="I42" t="s">
        <v>129</v>
      </c>
      <c r="J42" t="s">
        <v>130</v>
      </c>
    </row>
    <row r="43" spans="1:10">
      <c r="A43" s="2" t="s">
        <v>154</v>
      </c>
      <c r="B43" s="2" t="s">
        <v>82</v>
      </c>
      <c r="C43" s="2" t="s">
        <v>83</v>
      </c>
      <c r="D43" s="2">
        <v>4293</v>
      </c>
      <c r="F43" s="7">
        <f t="shared" si="0"/>
        <v>128186.40158883638</v>
      </c>
      <c r="G43" s="14">
        <f t="shared" si="1"/>
        <v>0.12818640158883637</v>
      </c>
      <c r="H43">
        <v>464</v>
      </c>
      <c r="I43" t="s">
        <v>186</v>
      </c>
      <c r="J43" t="s">
        <v>185</v>
      </c>
    </row>
    <row r="44" spans="1:10">
      <c r="A44" s="2" t="s">
        <v>187</v>
      </c>
      <c r="B44" s="2" t="s">
        <v>84</v>
      </c>
      <c r="C44" s="2" t="s">
        <v>85</v>
      </c>
      <c r="D44" s="2">
        <v>327</v>
      </c>
      <c r="F44" s="7">
        <f t="shared" si="0"/>
        <v>464460.22072518291</v>
      </c>
      <c r="G44" s="14">
        <f t="shared" si="1"/>
        <v>0.46446022072518289</v>
      </c>
      <c r="H44">
        <v>1752.85</v>
      </c>
      <c r="I44" t="s">
        <v>188</v>
      </c>
      <c r="J44" t="s">
        <v>144</v>
      </c>
    </row>
    <row r="46" spans="1:10">
      <c r="A46" s="4" t="s">
        <v>88</v>
      </c>
      <c r="B46" s="4" t="s">
        <v>89</v>
      </c>
    </row>
    <row r="48" spans="1:10">
      <c r="A48" s="4" t="s">
        <v>86</v>
      </c>
      <c r="B48" s="5" t="s">
        <v>93</v>
      </c>
    </row>
    <row r="50" spans="1:3">
      <c r="A50" s="4" t="s">
        <v>87</v>
      </c>
      <c r="B50" s="5" t="s">
        <v>94</v>
      </c>
      <c r="C5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94A9-1229-294B-981B-16EF6FD1EE09}">
  <dimension ref="A1:J45"/>
  <sheetViews>
    <sheetView tabSelected="1" topLeftCell="A47" zoomScale="150" zoomScaleNormal="150" workbookViewId="0">
      <selection activeCell="G69" sqref="G69"/>
    </sheetView>
  </sheetViews>
  <sheetFormatPr baseColWidth="10" defaultRowHeight="16"/>
  <cols>
    <col min="2" max="2" width="12.33203125" customWidth="1"/>
    <col min="3" max="3" width="13" customWidth="1"/>
    <col min="4" max="4" width="14" customWidth="1"/>
    <col min="8" max="8" width="12.83203125" customWidth="1"/>
    <col min="9" max="9" width="14" customWidth="1"/>
  </cols>
  <sheetData>
    <row r="1" spans="1:10">
      <c r="A1" t="s">
        <v>195</v>
      </c>
      <c r="G1" t="s">
        <v>196</v>
      </c>
    </row>
    <row r="3" spans="1:10">
      <c r="A3" t="s">
        <v>192</v>
      </c>
      <c r="B3" t="s">
        <v>191</v>
      </c>
      <c r="C3" t="s">
        <v>193</v>
      </c>
      <c r="D3" t="s">
        <v>194</v>
      </c>
      <c r="G3" t="s">
        <v>192</v>
      </c>
      <c r="H3" t="s">
        <v>191</v>
      </c>
      <c r="I3" t="s">
        <v>193</v>
      </c>
      <c r="J3" t="s">
        <v>194</v>
      </c>
    </row>
    <row r="6" spans="1:10">
      <c r="A6" s="2">
        <v>337</v>
      </c>
      <c r="B6">
        <f>SQRT((70541518*640000)/A6)</f>
        <v>366013.78061001905</v>
      </c>
      <c r="C6" s="13">
        <f>B6/1000000</f>
        <v>0.36601378061001905</v>
      </c>
      <c r="D6" s="15">
        <v>1669.32</v>
      </c>
      <c r="G6" s="2">
        <v>337</v>
      </c>
      <c r="H6">
        <f>SQRT((70541518*1440000)/G6)</f>
        <v>549020.67091502866</v>
      </c>
      <c r="I6" s="13">
        <f>H6/1000000</f>
        <v>0.54902067091502871</v>
      </c>
      <c r="J6" s="15">
        <v>1669.32</v>
      </c>
    </row>
    <row r="7" spans="1:10">
      <c r="A7" s="2">
        <v>7564</v>
      </c>
      <c r="B7">
        <f>SQRT((70541518*640000)/A7)</f>
        <v>77256.784326584544</v>
      </c>
      <c r="C7" s="13">
        <f>B7/1000000</f>
        <v>7.7256784326584546E-2</v>
      </c>
      <c r="D7" s="10">
        <v>358.38</v>
      </c>
      <c r="G7" s="2">
        <v>7564</v>
      </c>
      <c r="H7">
        <f t="shared" ref="H7:H45" si="0">SQRT((70541518*1440000)/G7)</f>
        <v>115885.17648987682</v>
      </c>
      <c r="I7" s="13">
        <f>H7/1000000</f>
        <v>0.11588517648987681</v>
      </c>
      <c r="J7" s="10">
        <v>358.38</v>
      </c>
    </row>
    <row r="8" spans="1:10">
      <c r="A8" s="2">
        <v>352</v>
      </c>
      <c r="B8">
        <f>SQRT((70541518*640000)/A8)</f>
        <v>358130.29117144708</v>
      </c>
      <c r="C8" s="13">
        <f>B8/1000000</f>
        <v>0.35813029117144707</v>
      </c>
      <c r="D8" s="10">
        <v>1633.8</v>
      </c>
      <c r="G8" s="2">
        <v>352</v>
      </c>
      <c r="H8">
        <f t="shared" si="0"/>
        <v>537195.4367571706</v>
      </c>
      <c r="I8" s="13">
        <f>H8/1000000</f>
        <v>0.53719543675717063</v>
      </c>
      <c r="J8" s="10">
        <v>1633.8</v>
      </c>
    </row>
    <row r="9" spans="1:10">
      <c r="A9" s="2">
        <v>779</v>
      </c>
      <c r="B9">
        <f>SQRT((70541518*640000)/A9)</f>
        <v>240737.45152100181</v>
      </c>
      <c r="C9" s="13">
        <f>B9/1000000</f>
        <v>0.24073745152100182</v>
      </c>
      <c r="D9">
        <v>1132.26</v>
      </c>
      <c r="G9" s="2">
        <v>779</v>
      </c>
      <c r="H9">
        <f t="shared" si="0"/>
        <v>361106.17728150275</v>
      </c>
      <c r="I9" s="13">
        <f>H9/1000000</f>
        <v>0.36110617728150274</v>
      </c>
      <c r="J9">
        <v>1132.26</v>
      </c>
    </row>
    <row r="10" spans="1:10">
      <c r="A10" s="2">
        <v>289</v>
      </c>
      <c r="B10">
        <f>SQRT((70541518*640000)/A10)</f>
        <v>395242.34394840209</v>
      </c>
      <c r="C10" s="13">
        <f>B10/1000000</f>
        <v>0.39524234394840208</v>
      </c>
      <c r="D10">
        <v>1891.78</v>
      </c>
      <c r="G10" s="2">
        <v>289</v>
      </c>
      <c r="H10">
        <f t="shared" si="0"/>
        <v>592863.5159226032</v>
      </c>
      <c r="I10" s="13">
        <f>H10/1000000</f>
        <v>0.59286351592260322</v>
      </c>
      <c r="J10">
        <v>1891.78</v>
      </c>
    </row>
    <row r="11" spans="1:10">
      <c r="A11" s="2">
        <v>255</v>
      </c>
      <c r="B11">
        <f>SQRT((70541518*640000)/A11)</f>
        <v>420767.60629806557</v>
      </c>
      <c r="C11" s="13">
        <f>B11/1000000</f>
        <v>0.42076760629806559</v>
      </c>
      <c r="D11">
        <v>1875.41</v>
      </c>
      <c r="G11" s="2">
        <v>255</v>
      </c>
      <c r="H11">
        <f t="shared" si="0"/>
        <v>631151.40944709838</v>
      </c>
      <c r="I11" s="13">
        <f>H11/1000000</f>
        <v>0.63115140944709835</v>
      </c>
      <c r="J11">
        <v>1875.41</v>
      </c>
    </row>
    <row r="12" spans="1:10">
      <c r="A12" s="2">
        <v>219</v>
      </c>
      <c r="B12">
        <f>SQRT((70541518*640000)/A12)</f>
        <v>454036.04306467396</v>
      </c>
      <c r="C12" s="13">
        <f>B12/1000000</f>
        <v>0.45403604306467393</v>
      </c>
      <c r="D12">
        <v>2232.39</v>
      </c>
      <c r="G12" s="2">
        <v>219</v>
      </c>
      <c r="H12">
        <f t="shared" si="0"/>
        <v>681054.06459701096</v>
      </c>
      <c r="I12" s="13">
        <f>H12/1000000</f>
        <v>0.68105406459701101</v>
      </c>
      <c r="J12">
        <v>2232.39</v>
      </c>
    </row>
    <row r="13" spans="1:10">
      <c r="A13" s="2">
        <v>209</v>
      </c>
      <c r="B13">
        <f>SQRT((70541518*640000)/A13)</f>
        <v>464771.23827044741</v>
      </c>
      <c r="C13" s="13">
        <f>B13/1000000</f>
        <v>0.46477123827044742</v>
      </c>
      <c r="D13">
        <v>2138.14</v>
      </c>
      <c r="G13" s="2">
        <v>209</v>
      </c>
      <c r="H13">
        <f t="shared" si="0"/>
        <v>697156.85740567115</v>
      </c>
      <c r="I13" s="13">
        <f>H13/1000000</f>
        <v>0.69715685740567113</v>
      </c>
      <c r="J13">
        <v>2138.14</v>
      </c>
    </row>
    <row r="14" spans="1:10">
      <c r="A14" s="2">
        <v>603</v>
      </c>
      <c r="B14">
        <f>SQRT((70541518*640000)/A14)</f>
        <v>273623.7127621398</v>
      </c>
      <c r="C14" s="13">
        <f>B14/1000000</f>
        <v>0.27362371276213981</v>
      </c>
      <c r="D14">
        <v>1295.8900000000001</v>
      </c>
      <c r="G14" s="2">
        <v>603</v>
      </c>
      <c r="H14">
        <f t="shared" si="0"/>
        <v>410435.56914320966</v>
      </c>
      <c r="I14" s="13">
        <f>H14/1000000</f>
        <v>0.41043556914320967</v>
      </c>
      <c r="J14">
        <v>1295.8900000000001</v>
      </c>
    </row>
    <row r="15" spans="1:10">
      <c r="A15" s="2">
        <v>827</v>
      </c>
      <c r="B15">
        <f>SQRT((70541518*640000)/A15)</f>
        <v>233646.68993903586</v>
      </c>
      <c r="C15" s="13">
        <f>B15/1000000</f>
        <v>0.23364668993903587</v>
      </c>
      <c r="D15">
        <v>1066.26</v>
      </c>
      <c r="G15" s="2">
        <v>827</v>
      </c>
      <c r="H15">
        <f t="shared" si="0"/>
        <v>350470.03490855376</v>
      </c>
      <c r="I15" s="13">
        <f>H15/1000000</f>
        <v>0.35047003490855377</v>
      </c>
      <c r="J15">
        <v>1066.26</v>
      </c>
    </row>
    <row r="16" spans="1:10">
      <c r="A16" s="2">
        <v>271</v>
      </c>
      <c r="B16">
        <f>SQRT((70541518*640000)/A16)</f>
        <v>408157.46328341018</v>
      </c>
      <c r="C16" s="13">
        <f>B16/1000000</f>
        <v>0.40815746328341018</v>
      </c>
      <c r="D16">
        <v>1939.77</v>
      </c>
      <c r="G16" s="2">
        <v>271</v>
      </c>
      <c r="H16">
        <f t="shared" si="0"/>
        <v>612236.19492511533</v>
      </c>
      <c r="I16" s="13">
        <f>H16/1000000</f>
        <v>0.61223619492511527</v>
      </c>
      <c r="J16">
        <v>1939.77</v>
      </c>
    </row>
    <row r="17" spans="1:10">
      <c r="A17" s="2">
        <v>238</v>
      </c>
      <c r="B17">
        <f>SQRT((70541518*640000)/A17)</f>
        <v>435535.85038982716</v>
      </c>
      <c r="C17" s="13">
        <f>B17/1000000</f>
        <v>0.43553585038982717</v>
      </c>
      <c r="D17">
        <v>2078.86</v>
      </c>
      <c r="G17" s="2">
        <v>238</v>
      </c>
      <c r="H17">
        <f t="shared" si="0"/>
        <v>653303.77558474068</v>
      </c>
      <c r="I17" s="13">
        <f>H17/1000000</f>
        <v>0.65330377558474073</v>
      </c>
      <c r="J17">
        <v>2078.86</v>
      </c>
    </row>
    <row r="18" spans="1:10">
      <c r="A18" s="2">
        <v>378</v>
      </c>
      <c r="B18">
        <f>SQRT((70541518*640000)/A18)</f>
        <v>345594.23373594414</v>
      </c>
      <c r="C18" s="13">
        <f>B18/1000000</f>
        <v>0.34559423373594417</v>
      </c>
      <c r="D18">
        <v>1598.71</v>
      </c>
      <c r="G18" s="2">
        <v>378</v>
      </c>
      <c r="H18">
        <f t="shared" si="0"/>
        <v>518391.35060391622</v>
      </c>
      <c r="I18" s="13">
        <f>H18/1000000</f>
        <v>0.51839135060391617</v>
      </c>
      <c r="J18">
        <v>1598.71</v>
      </c>
    </row>
    <row r="19" spans="1:10">
      <c r="A19" s="2">
        <v>2648</v>
      </c>
      <c r="B19">
        <f>SQRT((70541518*640000)/A19)</f>
        <v>130573.00443202199</v>
      </c>
      <c r="C19" s="13">
        <f>B19/1000000</f>
        <v>0.13057300443202199</v>
      </c>
      <c r="D19">
        <v>597.91</v>
      </c>
      <c r="G19" s="2">
        <v>2648</v>
      </c>
      <c r="H19">
        <f t="shared" si="0"/>
        <v>195859.50664803298</v>
      </c>
      <c r="I19" s="13">
        <f>H19/1000000</f>
        <v>0.19585950664803298</v>
      </c>
      <c r="J19">
        <v>597.91</v>
      </c>
    </row>
    <row r="20" spans="1:10">
      <c r="A20" s="2">
        <v>539</v>
      </c>
      <c r="B20">
        <f>SQRT((70541518*640000)/A20)</f>
        <v>289412.97992644913</v>
      </c>
      <c r="C20" s="13">
        <f>B20/1000000</f>
        <v>0.28941297992644915</v>
      </c>
      <c r="D20">
        <v>1257.5899999999999</v>
      </c>
      <c r="G20" s="2">
        <v>539</v>
      </c>
      <c r="H20">
        <f t="shared" si="0"/>
        <v>434119.4698896737</v>
      </c>
      <c r="I20" s="13">
        <f>H20/1000000</f>
        <v>0.4341194698896737</v>
      </c>
      <c r="J20">
        <v>1257.5899999999999</v>
      </c>
    </row>
    <row r="21" spans="1:10">
      <c r="A21" s="2">
        <v>241</v>
      </c>
      <c r="B21">
        <f>SQRT((70541518*640000)/A21)</f>
        <v>432816.55731055123</v>
      </c>
      <c r="C21" s="13">
        <f>B21/1000000</f>
        <v>0.43281655731055124</v>
      </c>
      <c r="D21">
        <v>1988.61</v>
      </c>
      <c r="G21" s="2">
        <v>241</v>
      </c>
      <c r="H21">
        <f t="shared" si="0"/>
        <v>649224.83596582687</v>
      </c>
      <c r="I21" s="13">
        <f>H21/1000000</f>
        <v>0.64922483596582692</v>
      </c>
      <c r="J21">
        <v>1988.61</v>
      </c>
    </row>
    <row r="22" spans="1:10">
      <c r="A22" s="2">
        <v>365</v>
      </c>
      <c r="B22">
        <f>SQRT((70541518*640000)/A22)</f>
        <v>351694.80667347915</v>
      </c>
      <c r="C22" s="13">
        <f>B22/1000000</f>
        <v>0.35169480667347913</v>
      </c>
      <c r="D22">
        <v>1624.26</v>
      </c>
      <c r="G22" s="2">
        <v>365</v>
      </c>
      <c r="H22">
        <f t="shared" si="0"/>
        <v>527542.21001021878</v>
      </c>
      <c r="I22" s="13">
        <f>H22/1000000</f>
        <v>0.52754221001021884</v>
      </c>
      <c r="J22">
        <v>1624.26</v>
      </c>
    </row>
    <row r="23" spans="1:10">
      <c r="A23" s="2">
        <v>1598</v>
      </c>
      <c r="B23">
        <f>SQRT((70541518*640000)/A23)</f>
        <v>168083.08095292721</v>
      </c>
      <c r="C23" s="13">
        <f>B23/1000000</f>
        <v>0.16808308095292721</v>
      </c>
      <c r="D23">
        <v>784.35</v>
      </c>
      <c r="G23" s="2">
        <v>1598</v>
      </c>
      <c r="H23">
        <f t="shared" si="0"/>
        <v>252124.62142939083</v>
      </c>
      <c r="I23" s="13">
        <f>H23/1000000</f>
        <v>0.25212462142939085</v>
      </c>
      <c r="J23">
        <v>784.35</v>
      </c>
    </row>
    <row r="24" spans="1:10">
      <c r="A24" s="2">
        <v>1266</v>
      </c>
      <c r="B24">
        <f>SQRT((70541518*640000)/A24)</f>
        <v>188840.67090788877</v>
      </c>
      <c r="C24" s="13">
        <f>B24/1000000</f>
        <v>0.18884067090788875</v>
      </c>
      <c r="D24">
        <v>868.09</v>
      </c>
      <c r="G24" s="2">
        <v>1266</v>
      </c>
      <c r="H24">
        <f t="shared" si="0"/>
        <v>283261.00636183313</v>
      </c>
      <c r="I24" s="13">
        <f>H24/1000000</f>
        <v>0.28326100636183316</v>
      </c>
      <c r="J24">
        <v>868.09</v>
      </c>
    </row>
    <row r="25" spans="1:10">
      <c r="A25" s="2">
        <v>316</v>
      </c>
      <c r="B25">
        <f>SQRT((70541518*640000)/A25)</f>
        <v>377980.02224349091</v>
      </c>
      <c r="C25" s="13">
        <f>B25/1000000</f>
        <v>0.37798002224349092</v>
      </c>
      <c r="D25">
        <v>1747.2</v>
      </c>
      <c r="G25" s="2">
        <v>316</v>
      </c>
      <c r="H25">
        <f t="shared" si="0"/>
        <v>566970.03336523636</v>
      </c>
      <c r="I25" s="13">
        <f>H25/1000000</f>
        <v>0.56697003336523633</v>
      </c>
      <c r="J25">
        <v>1747.2</v>
      </c>
    </row>
    <row r="26" spans="1:10">
      <c r="A26" s="2">
        <v>614</v>
      </c>
      <c r="B26">
        <f>SQRT((70541518*640000)/A26)</f>
        <v>271161.60884378379</v>
      </c>
      <c r="C26" s="13">
        <f>B26/1000000</f>
        <v>0.27116160884378376</v>
      </c>
      <c r="D26" s="12">
        <v>1257.58</v>
      </c>
      <c r="G26" s="2">
        <v>614</v>
      </c>
      <c r="H26">
        <f t="shared" si="0"/>
        <v>406742.41326567566</v>
      </c>
      <c r="I26" s="13">
        <f>H26/1000000</f>
        <v>0.40674241326567567</v>
      </c>
      <c r="J26" s="12">
        <v>1257.58</v>
      </c>
    </row>
    <row r="27" spans="1:10">
      <c r="A27" s="2">
        <v>223</v>
      </c>
      <c r="B27">
        <f>SQRT((70541518*640000)/A27)</f>
        <v>449945.54488652147</v>
      </c>
      <c r="C27" s="13">
        <f>B27/1000000</f>
        <v>0.4499455448865215</v>
      </c>
      <c r="D27" s="12">
        <v>2112.79</v>
      </c>
      <c r="G27" s="2">
        <v>223</v>
      </c>
      <c r="H27">
        <f t="shared" si="0"/>
        <v>674918.31732978218</v>
      </c>
      <c r="I27" s="13">
        <f>H27/1000000</f>
        <v>0.67491831732978214</v>
      </c>
      <c r="J27" s="12">
        <v>2112.79</v>
      </c>
    </row>
    <row r="28" spans="1:10">
      <c r="A28" s="2">
        <v>245</v>
      </c>
      <c r="B28">
        <f>SQRT((70541518*640000)/A28)</f>
        <v>429268.82077527588</v>
      </c>
      <c r="C28" s="13">
        <f>B28/1000000</f>
        <v>0.42926882077527589</v>
      </c>
      <c r="D28" s="12">
        <v>1870.01</v>
      </c>
      <c r="G28" s="2">
        <v>245</v>
      </c>
      <c r="H28">
        <f t="shared" si="0"/>
        <v>643903.23116291384</v>
      </c>
      <c r="I28" s="13">
        <f>H28/1000000</f>
        <v>0.64390323116291381</v>
      </c>
      <c r="J28" s="12">
        <v>1870.01</v>
      </c>
    </row>
    <row r="29" spans="1:10">
      <c r="A29" s="2">
        <v>1585</v>
      </c>
      <c r="B29">
        <f>SQRT((70541518*640000)/A29)</f>
        <v>168770.9730301376</v>
      </c>
      <c r="C29" s="13">
        <f>B29/1000000</f>
        <v>0.16877097303013761</v>
      </c>
      <c r="D29">
        <v>775.75</v>
      </c>
      <c r="G29" s="2">
        <v>1585</v>
      </c>
      <c r="H29">
        <f t="shared" si="0"/>
        <v>253156.45954520639</v>
      </c>
      <c r="I29" s="13">
        <f>H29/1000000</f>
        <v>0.25315645954520638</v>
      </c>
      <c r="J29">
        <v>775.75</v>
      </c>
    </row>
    <row r="30" spans="1:10">
      <c r="A30" s="2">
        <v>2617</v>
      </c>
      <c r="B30">
        <f>SQRT((70541518*640000)/A30)</f>
        <v>131344.08707291682</v>
      </c>
      <c r="C30" s="13">
        <f>B30/1000000</f>
        <v>0.13134408707291684</v>
      </c>
      <c r="D30">
        <v>604.33000000000004</v>
      </c>
      <c r="G30" s="2">
        <v>2617</v>
      </c>
      <c r="H30">
        <f t="shared" si="0"/>
        <v>197016.13060937525</v>
      </c>
      <c r="I30" s="13">
        <f>H30/1000000</f>
        <v>0.19701613060937526</v>
      </c>
      <c r="J30">
        <v>604.33000000000004</v>
      </c>
    </row>
    <row r="31" spans="1:10">
      <c r="A31" s="2">
        <v>226</v>
      </c>
      <c r="B31">
        <f>SQRT((70541518*640000)/A31)</f>
        <v>446949.20382126217</v>
      </c>
      <c r="C31" s="13">
        <f>B31/1000000</f>
        <v>0.44694920382126219</v>
      </c>
      <c r="D31">
        <v>1996.23</v>
      </c>
      <c r="G31" s="2">
        <v>226</v>
      </c>
      <c r="H31">
        <f t="shared" si="0"/>
        <v>670423.80573189328</v>
      </c>
      <c r="I31" s="13">
        <f>H31/1000000</f>
        <v>0.67042380573189331</v>
      </c>
      <c r="J31">
        <v>1996.23</v>
      </c>
    </row>
    <row r="32" spans="1:10">
      <c r="A32" s="2">
        <v>1637</v>
      </c>
      <c r="B32">
        <f>SQRT((70541518*640000)/A32)</f>
        <v>166068.80013271564</v>
      </c>
      <c r="C32" s="13">
        <f>B32/1000000</f>
        <v>0.16606880013271563</v>
      </c>
      <c r="D32">
        <v>765.48</v>
      </c>
      <c r="G32" s="2">
        <v>1637</v>
      </c>
      <c r="H32">
        <f t="shared" si="0"/>
        <v>249103.20019907344</v>
      </c>
      <c r="I32" s="13">
        <f>H32/1000000</f>
        <v>0.24910320019907345</v>
      </c>
      <c r="J32">
        <v>765.48</v>
      </c>
    </row>
    <row r="33" spans="1:10">
      <c r="A33" s="2">
        <v>222</v>
      </c>
      <c r="B33">
        <f>SQRT((70541518*640000)/A33)</f>
        <v>450957.79711052205</v>
      </c>
      <c r="C33" s="13">
        <f>B33/1000000</f>
        <v>0.45095779711052203</v>
      </c>
      <c r="D33">
        <v>2174.2199999999998</v>
      </c>
      <c r="G33" s="2">
        <v>222</v>
      </c>
      <c r="H33">
        <f t="shared" si="0"/>
        <v>676436.69566578302</v>
      </c>
      <c r="I33" s="13">
        <f>H33/1000000</f>
        <v>0.67643669566578302</v>
      </c>
      <c r="J33">
        <v>2174.2199999999998</v>
      </c>
    </row>
    <row r="34" spans="1:10">
      <c r="A34" s="2">
        <v>1763</v>
      </c>
      <c r="B34">
        <f>SQRT((70541518*640000)/A34)</f>
        <v>160024.408801799</v>
      </c>
      <c r="C34" s="13">
        <f>B34/1000000</f>
        <v>0.160024408801799</v>
      </c>
      <c r="D34">
        <v>751.62</v>
      </c>
      <c r="G34" s="2">
        <v>1763</v>
      </c>
      <c r="H34">
        <f t="shared" si="0"/>
        <v>240036.6132026985</v>
      </c>
      <c r="I34" s="13">
        <f>H34/1000000</f>
        <v>0.24003661320269851</v>
      </c>
      <c r="J34">
        <v>751.62</v>
      </c>
    </row>
    <row r="35" spans="1:10">
      <c r="A35" s="2">
        <v>2026</v>
      </c>
      <c r="B35">
        <f>SQRT((70541518*640000)/A35)</f>
        <v>149276.92043094436</v>
      </c>
      <c r="C35" s="13">
        <f>B35/1000000</f>
        <v>0.14927692043094437</v>
      </c>
      <c r="D35">
        <v>680.71</v>
      </c>
      <c r="G35" s="2">
        <v>2026</v>
      </c>
      <c r="H35">
        <f t="shared" si="0"/>
        <v>223915.38064641657</v>
      </c>
      <c r="I35" s="13">
        <f>H35/1000000</f>
        <v>0.22391538064641656</v>
      </c>
      <c r="J35">
        <v>680.71</v>
      </c>
    </row>
    <row r="36" spans="1:10">
      <c r="A36" s="2">
        <v>361</v>
      </c>
      <c r="B36">
        <f>SQRT((70541518*640000)/A36)</f>
        <v>353637.88669067557</v>
      </c>
      <c r="C36" s="13">
        <f>B36/1000000</f>
        <v>0.35363788669067558</v>
      </c>
      <c r="D36">
        <v>1678.67</v>
      </c>
      <c r="G36" s="2">
        <v>361</v>
      </c>
      <c r="H36">
        <f t="shared" si="0"/>
        <v>530456.83003601339</v>
      </c>
      <c r="I36" s="13">
        <f>H36/1000000</f>
        <v>0.5304568300360134</v>
      </c>
      <c r="J36">
        <v>1678.67</v>
      </c>
    </row>
    <row r="37" spans="1:10">
      <c r="A37" s="2">
        <v>954</v>
      </c>
      <c r="B37">
        <f>SQRT((70541518*640000)/A37)</f>
        <v>217539.53716648376</v>
      </c>
      <c r="C37" s="13">
        <f>B37/1000000</f>
        <v>0.21753953716648375</v>
      </c>
      <c r="D37">
        <v>1004.24</v>
      </c>
      <c r="G37" s="2">
        <v>954</v>
      </c>
      <c r="H37">
        <f t="shared" si="0"/>
        <v>326309.30574972561</v>
      </c>
      <c r="I37" s="13">
        <f>H37/1000000</f>
        <v>0.32630930574972561</v>
      </c>
      <c r="J37">
        <v>1004.24</v>
      </c>
    </row>
    <row r="38" spans="1:10">
      <c r="A38" s="2">
        <v>70541518</v>
      </c>
      <c r="B38">
        <f>SQRT((70541518*640000)/A38)</f>
        <v>800</v>
      </c>
      <c r="C38" s="13">
        <f>B38/1000000</f>
        <v>8.0000000000000004E-4</v>
      </c>
      <c r="G38" s="2">
        <v>70541518</v>
      </c>
      <c r="H38">
        <f t="shared" si="0"/>
        <v>1200</v>
      </c>
      <c r="I38" s="13">
        <f>H38/1000000</f>
        <v>1.1999999999999999E-3</v>
      </c>
    </row>
    <row r="39" spans="1:10">
      <c r="A39" s="2">
        <v>2175</v>
      </c>
      <c r="B39">
        <f>SQRT((70541518*640000)/A39)</f>
        <v>144073.05222355601</v>
      </c>
      <c r="C39" s="13">
        <f>B39/1000000</f>
        <v>0.14407305222355601</v>
      </c>
      <c r="D39">
        <v>657.99</v>
      </c>
      <c r="G39" s="2">
        <v>2175</v>
      </c>
      <c r="H39">
        <f t="shared" si="0"/>
        <v>216109.57833533399</v>
      </c>
      <c r="I39" s="13">
        <f>H39/1000000</f>
        <v>0.21610957833533401</v>
      </c>
      <c r="J39">
        <v>657.99</v>
      </c>
    </row>
    <row r="40" spans="1:10">
      <c r="A40" s="2">
        <v>22486114</v>
      </c>
      <c r="B40">
        <f>SQRT((70541518*640000)/A40)</f>
        <v>1416.9521466634264</v>
      </c>
      <c r="C40" s="13">
        <f>B40/1000000</f>
        <v>1.4169521466634264E-3</v>
      </c>
      <c r="G40" s="2">
        <v>22486114</v>
      </c>
      <c r="H40">
        <f t="shared" si="0"/>
        <v>2125.4282199951399</v>
      </c>
      <c r="I40" s="13">
        <f>H40/1000000</f>
        <v>2.1254282199951401E-3</v>
      </c>
    </row>
    <row r="41" spans="1:10">
      <c r="A41" s="2">
        <v>38953</v>
      </c>
      <c r="B41">
        <f>SQRT((70541518*640000)/A41)</f>
        <v>34044.10584691308</v>
      </c>
      <c r="C41" s="13">
        <f>B41/1000000</f>
        <v>3.4044105846913079E-2</v>
      </c>
      <c r="D41">
        <v>158.31</v>
      </c>
      <c r="G41" s="2">
        <v>38953</v>
      </c>
      <c r="H41">
        <f t="shared" si="0"/>
        <v>51066.158770369628</v>
      </c>
      <c r="I41" s="13">
        <f>H41/1000000</f>
        <v>5.106615877036963E-2</v>
      </c>
      <c r="J41">
        <v>158.31</v>
      </c>
    </row>
    <row r="42" spans="1:10">
      <c r="A42" s="2">
        <v>372</v>
      </c>
      <c r="B42">
        <f>SQRT((70541518*640000)/A42)</f>
        <v>348370.13562854304</v>
      </c>
      <c r="C42" s="13">
        <f>B42/1000000</f>
        <v>0.34837013562854302</v>
      </c>
      <c r="D42">
        <v>1587.27</v>
      </c>
      <c r="G42" s="2">
        <v>372</v>
      </c>
      <c r="H42">
        <f t="shared" si="0"/>
        <v>522555.20344281453</v>
      </c>
      <c r="I42" s="13">
        <f>H42/1000000</f>
        <v>0.52255520344281448</v>
      </c>
      <c r="J42">
        <v>1587.27</v>
      </c>
    </row>
    <row r="43" spans="1:10">
      <c r="A43" s="2">
        <v>671</v>
      </c>
      <c r="B43">
        <f>SQRT((70541518*640000)/A43)</f>
        <v>259388.74473305079</v>
      </c>
      <c r="C43" s="13">
        <f>B43/1000000</f>
        <v>0.25938874473305079</v>
      </c>
      <c r="D43">
        <v>1198.6099999999999</v>
      </c>
      <c r="G43" s="2">
        <v>671</v>
      </c>
      <c r="H43">
        <f t="shared" si="0"/>
        <v>389083.11709957616</v>
      </c>
      <c r="I43" s="13">
        <f>H43/1000000</f>
        <v>0.38908311709957616</v>
      </c>
      <c r="J43">
        <v>1198.6099999999999</v>
      </c>
    </row>
    <row r="44" spans="1:10">
      <c r="A44" s="2">
        <v>4293</v>
      </c>
      <c r="B44">
        <f>SQRT((70541518*640000)/A44)</f>
        <v>102549.1212710691</v>
      </c>
      <c r="C44" s="13">
        <f>B44/1000000</f>
        <v>0.1025491212710691</v>
      </c>
      <c r="D44">
        <v>464</v>
      </c>
      <c r="G44" s="2">
        <v>4293</v>
      </c>
      <c r="H44">
        <f t="shared" si="0"/>
        <v>153823.68190660366</v>
      </c>
      <c r="I44" s="13">
        <f>H44/1000000</f>
        <v>0.15382368190660364</v>
      </c>
      <c r="J44">
        <v>464</v>
      </c>
    </row>
    <row r="45" spans="1:10">
      <c r="A45" s="2">
        <v>327</v>
      </c>
      <c r="B45">
        <f>SQRT((70541518*640000)/A45)</f>
        <v>371568.1765801463</v>
      </c>
      <c r="C45" s="13">
        <f>B45/1000000</f>
        <v>0.37156817658014629</v>
      </c>
      <c r="D45">
        <v>1752.85</v>
      </c>
      <c r="G45" s="2">
        <v>327</v>
      </c>
      <c r="H45">
        <f t="shared" si="0"/>
        <v>557352.26487021951</v>
      </c>
      <c r="I45" s="13">
        <f>H45/1000000</f>
        <v>0.55735226487021949</v>
      </c>
      <c r="J45">
        <v>1752.85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Bonehead</dc:creator>
  <cp:lastModifiedBy>Jesse Bonehead</cp:lastModifiedBy>
  <dcterms:created xsi:type="dcterms:W3CDTF">2022-04-07T16:02:49Z</dcterms:created>
  <dcterms:modified xsi:type="dcterms:W3CDTF">2022-04-08T01:39:15Z</dcterms:modified>
</cp:coreProperties>
</file>