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ra/Desktop/Distance Ladder Project/"/>
    </mc:Choice>
  </mc:AlternateContent>
  <xr:revisionPtr revIDLastSave="0" documentId="13_ncr:1_{538D8E59-CCC5-C04C-9E85-E730169D6E0D}" xr6:coauthVersionLast="47" xr6:coauthVersionMax="47" xr10:uidLastSave="{00000000-0000-0000-0000-000000000000}"/>
  <bookViews>
    <workbookView xWindow="280" yWindow="2220" windowWidth="30560" windowHeight="17440" xr2:uid="{CFD1F812-84B3-E148-A654-A2C50FB36FF8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6" i="1" l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5" i="1"/>
  <c r="G5" i="1" s="1"/>
  <c r="H7" i="2"/>
  <c r="H8" i="2"/>
  <c r="H9" i="2"/>
  <c r="H10" i="2"/>
  <c r="I10" i="2" s="1"/>
  <c r="H11" i="2"/>
  <c r="I11" i="2" s="1"/>
  <c r="H12" i="2"/>
  <c r="I12" i="2" s="1"/>
  <c r="H13" i="2"/>
  <c r="I13" i="2" s="1"/>
  <c r="H14" i="2"/>
  <c r="I14" i="2" s="1"/>
  <c r="H15" i="2"/>
  <c r="I15" i="2" s="1"/>
  <c r="H16" i="2"/>
  <c r="I16" i="2" s="1"/>
  <c r="H17" i="2"/>
  <c r="H18" i="2"/>
  <c r="H19" i="2"/>
  <c r="H20" i="2"/>
  <c r="H21" i="2"/>
  <c r="H22" i="2"/>
  <c r="I22" i="2" s="1"/>
  <c r="H23" i="2"/>
  <c r="I23" i="2" s="1"/>
  <c r="H24" i="2"/>
  <c r="I24" i="2" s="1"/>
  <c r="H25" i="2"/>
  <c r="I25" i="2" s="1"/>
  <c r="H26" i="2"/>
  <c r="I26" i="2" s="1"/>
  <c r="H27" i="2"/>
  <c r="H28" i="2"/>
  <c r="H29" i="2"/>
  <c r="H30" i="2"/>
  <c r="I30" i="2" s="1"/>
  <c r="H31" i="2"/>
  <c r="I31" i="2" s="1"/>
  <c r="H32" i="2"/>
  <c r="H33" i="2"/>
  <c r="H34" i="2"/>
  <c r="H35" i="2"/>
  <c r="I35" i="2" s="1"/>
  <c r="H36" i="2"/>
  <c r="I36" i="2" s="1"/>
  <c r="H37" i="2"/>
  <c r="H38" i="2"/>
  <c r="H39" i="2"/>
  <c r="I39" i="2" s="1"/>
  <c r="H40" i="2"/>
  <c r="H41" i="2"/>
  <c r="H42" i="2"/>
  <c r="I42" i="2" s="1"/>
  <c r="H43" i="2"/>
  <c r="I43" i="2" s="1"/>
  <c r="H44" i="2"/>
  <c r="I44" i="2" s="1"/>
  <c r="H45" i="2"/>
  <c r="I45" i="2" s="1"/>
  <c r="H6" i="2"/>
  <c r="I6" i="2" s="1"/>
  <c r="B7" i="2"/>
  <c r="B8" i="2"/>
  <c r="C8" i="2" s="1"/>
  <c r="B9" i="2"/>
  <c r="C9" i="2" s="1"/>
  <c r="B10" i="2"/>
  <c r="B11" i="2"/>
  <c r="B12" i="2"/>
  <c r="B13" i="2"/>
  <c r="C13" i="2" s="1"/>
  <c r="B14" i="2"/>
  <c r="C14" i="2" s="1"/>
  <c r="B15" i="2"/>
  <c r="C15" i="2" s="1"/>
  <c r="B16" i="2"/>
  <c r="C16" i="2" s="1"/>
  <c r="B17" i="2"/>
  <c r="B18" i="2"/>
  <c r="B19" i="2"/>
  <c r="B20" i="2"/>
  <c r="B21" i="2"/>
  <c r="B22" i="2"/>
  <c r="B23" i="2"/>
  <c r="C23" i="2" s="1"/>
  <c r="B24" i="2"/>
  <c r="C24" i="2" s="1"/>
  <c r="B25" i="2"/>
  <c r="C25" i="2" s="1"/>
  <c r="B26" i="2"/>
  <c r="C26" i="2" s="1"/>
  <c r="B27" i="2"/>
  <c r="B28" i="2"/>
  <c r="B29" i="2"/>
  <c r="B30" i="2"/>
  <c r="B31" i="2"/>
  <c r="B32" i="2"/>
  <c r="B33" i="2"/>
  <c r="C33" i="2" s="1"/>
  <c r="B34" i="2"/>
  <c r="C34" i="2" s="1"/>
  <c r="B35" i="2"/>
  <c r="C35" i="2" s="1"/>
  <c r="B36" i="2"/>
  <c r="C36" i="2" s="1"/>
  <c r="B37" i="2"/>
  <c r="B38" i="2"/>
  <c r="B39" i="2"/>
  <c r="B40" i="2"/>
  <c r="B41" i="2"/>
  <c r="B42" i="2"/>
  <c r="B43" i="2"/>
  <c r="C43" i="2" s="1"/>
  <c r="B44" i="2"/>
  <c r="C44" i="2" s="1"/>
  <c r="B45" i="2"/>
  <c r="C45" i="2" s="1"/>
  <c r="B6" i="2"/>
  <c r="C6" i="2" s="1"/>
  <c r="I32" i="2"/>
  <c r="I33" i="2"/>
  <c r="I34" i="2"/>
  <c r="I41" i="2"/>
  <c r="I40" i="2"/>
  <c r="I38" i="2"/>
  <c r="I37" i="2"/>
  <c r="I29" i="2"/>
  <c r="I28" i="2"/>
  <c r="I27" i="2"/>
  <c r="I21" i="2"/>
  <c r="I20" i="2"/>
  <c r="I19" i="2"/>
  <c r="I18" i="2"/>
  <c r="I17" i="2"/>
  <c r="I9" i="2"/>
  <c r="I8" i="2"/>
  <c r="I7" i="2"/>
  <c r="C7" i="2"/>
  <c r="C10" i="2"/>
  <c r="C11" i="2"/>
  <c r="C12" i="2"/>
  <c r="C17" i="2"/>
  <c r="C18" i="2"/>
  <c r="C19" i="2"/>
  <c r="C20" i="2"/>
  <c r="C21" i="2"/>
  <c r="C22" i="2"/>
  <c r="C27" i="2"/>
  <c r="C28" i="2"/>
  <c r="C29" i="2"/>
  <c r="C30" i="2"/>
  <c r="C31" i="2"/>
  <c r="C32" i="2"/>
  <c r="C37" i="2"/>
  <c r="C38" i="2"/>
  <c r="C39" i="2"/>
  <c r="C40" i="2"/>
  <c r="C41" i="2"/>
  <c r="C42" i="2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</calcChain>
</file>

<file path=xl/sharedStrings.xml><?xml version="1.0" encoding="utf-8"?>
<sst xmlns="http://schemas.openxmlformats.org/spreadsheetml/2006/main" count="198" uniqueCount="182">
  <si>
    <t>Camera Direction</t>
  </si>
  <si>
    <t>X </t>
  </si>
  <si>
    <t>Y </t>
  </si>
  <si>
    <t>Photons detected</t>
  </si>
  <si>
    <t>(deg) </t>
  </si>
  <si>
    <t>  </t>
  </si>
  <si>
    <t>-15.745 </t>
  </si>
  <si>
    <t>-25.509 </t>
  </si>
  <si>
    <t>17.665 </t>
  </si>
  <si>
    <t>-20.626 </t>
  </si>
  <si>
    <t>-7.909 </t>
  </si>
  <si>
    <t>12.111 </t>
  </si>
  <si>
    <t>3.058 </t>
  </si>
  <si>
    <t>-17.919 </t>
  </si>
  <si>
    <t>-12.412 </t>
  </si>
  <si>
    <t>13.513 </t>
  </si>
  <si>
    <t>-20.850 </t>
  </si>
  <si>
    <t>32.697 </t>
  </si>
  <si>
    <t>-0.697 </t>
  </si>
  <si>
    <t>34.030 </t>
  </si>
  <si>
    <t>33.771 </t>
  </si>
  <si>
    <t>26.156 </t>
  </si>
  <si>
    <t>4.581 </t>
  </si>
  <si>
    <t>-34.816 </t>
  </si>
  <si>
    <t>-2.021 </t>
  </si>
  <si>
    <t>11.027 </t>
  </si>
  <si>
    <t>-15.995 </t>
  </si>
  <si>
    <t>41.822 </t>
  </si>
  <si>
    <t>42.401 </t>
  </si>
  <si>
    <t>-5.577 </t>
  </si>
  <si>
    <t>-23.337 </t>
  </si>
  <si>
    <t>14.915 </t>
  </si>
  <si>
    <t>8.242 </t>
  </si>
  <si>
    <t>13.397 </t>
  </si>
  <si>
    <t>-12.774 </t>
  </si>
  <si>
    <t>-11.673 </t>
  </si>
  <si>
    <t>42.553 </t>
  </si>
  <si>
    <t>-6.937 </t>
  </si>
  <si>
    <t>-21.143 </t>
  </si>
  <si>
    <t>0.799 </t>
  </si>
  <si>
    <t>32.350 </t>
  </si>
  <si>
    <t>14.470 </t>
  </si>
  <si>
    <t>41.346 </t>
  </si>
  <si>
    <t>29.113 </t>
  </si>
  <si>
    <t>-42.155 </t>
  </si>
  <si>
    <t>44.920 </t>
  </si>
  <si>
    <t>-12.648 </t>
  </si>
  <si>
    <t>-11.249 </t>
  </si>
  <si>
    <t>16.222 </t>
  </si>
  <si>
    <t>-37.112 </t>
  </si>
  <si>
    <t>7.406 </t>
  </si>
  <si>
    <t>-24.142 </t>
  </si>
  <si>
    <t>1.317 </t>
  </si>
  <si>
    <t>-17.485 </t>
  </si>
  <si>
    <t>19.050 </t>
  </si>
  <si>
    <t>6.127 </t>
  </si>
  <si>
    <t>-10.945 </t>
  </si>
  <si>
    <t>26.964 </t>
  </si>
  <si>
    <t>-21.180 </t>
  </si>
  <si>
    <t>33.137 </t>
  </si>
  <si>
    <t>7.348 </t>
  </si>
  <si>
    <t>4.001 </t>
  </si>
  <si>
    <t>36.095 </t>
  </si>
  <si>
    <t>2.978 </t>
  </si>
  <si>
    <t>37.431 </t>
  </si>
  <si>
    <t>11.927 </t>
  </si>
  <si>
    <t>-42.087 </t>
  </si>
  <si>
    <t>43.461 </t>
  </si>
  <si>
    <t>-2.334 </t>
  </si>
  <si>
    <t>-28.568 </t>
  </si>
  <si>
    <t>30.776 </t>
  </si>
  <si>
    <t>-31.840 </t>
  </si>
  <si>
    <t>29.302 </t>
  </si>
  <si>
    <t>-38.404 </t>
  </si>
  <si>
    <t>-19.550 </t>
  </si>
  <si>
    <t>10.691 </t>
  </si>
  <si>
    <t>34.479 </t>
  </si>
  <si>
    <t>16.901 </t>
  </si>
  <si>
    <t>-18.780 </t>
  </si>
  <si>
    <t>-19.907 </t>
  </si>
  <si>
    <t>35.419 </t>
  </si>
  <si>
    <t>-0.038 </t>
  </si>
  <si>
    <t>35.266 </t>
  </si>
  <si>
    <t>-4.942 </t>
  </si>
  <si>
    <t>-25.250 </t>
  </si>
  <si>
    <t>-36.036 </t>
  </si>
  <si>
    <t>Up/F06</t>
  </si>
  <si>
    <t>Right/B03</t>
  </si>
  <si>
    <t>Camera/panel</t>
  </si>
  <si>
    <t>Distance</t>
  </si>
  <si>
    <t xml:space="preserve">Let the brightest x-ray flash (in Up/F06)  be F0 = 70541518 photons </t>
  </si>
  <si>
    <t>Calcualtion is: Distance(n) = Sqrt(F0*D0^2/Fn).</t>
  </si>
  <si>
    <t>891 - 1122 pc from HR fitting.</t>
  </si>
  <si>
    <t xml:space="preserve">1413 - 1778 pc from HR fitting. </t>
  </si>
  <si>
    <t>*</t>
  </si>
  <si>
    <t>Far</t>
  </si>
  <si>
    <t>Farthest</t>
  </si>
  <si>
    <t>Right/B05</t>
  </si>
  <si>
    <t>RadialVelocity</t>
  </si>
  <si>
    <t>(km/s)</t>
  </si>
  <si>
    <t>(pc)</t>
  </si>
  <si>
    <t>Name</t>
  </si>
  <si>
    <t>F02215</t>
  </si>
  <si>
    <t>F00401</t>
  </si>
  <si>
    <t>F02191</t>
  </si>
  <si>
    <t>Up/C03</t>
  </si>
  <si>
    <t>Right/E05</t>
  </si>
  <si>
    <t>Right/D05</t>
  </si>
  <si>
    <t>F04233</t>
  </si>
  <si>
    <t>Right/C01</t>
  </si>
  <si>
    <t>F03855</t>
  </si>
  <si>
    <t>Right/C03</t>
  </si>
  <si>
    <t>F06604</t>
  </si>
  <si>
    <t>Right/F04</t>
  </si>
  <si>
    <t>F05618</t>
  </si>
  <si>
    <t>Right/B01</t>
  </si>
  <si>
    <t>F04852</t>
  </si>
  <si>
    <t>Right/D03</t>
  </si>
  <si>
    <t>F03591</t>
  </si>
  <si>
    <t>Right/F03</t>
  </si>
  <si>
    <t>F05689</t>
  </si>
  <si>
    <t>Right/A01</t>
  </si>
  <si>
    <t>F06698</t>
  </si>
  <si>
    <t>F06482</t>
  </si>
  <si>
    <t>Left/C03</t>
  </si>
  <si>
    <t>F03290</t>
  </si>
  <si>
    <t>Left/B01</t>
  </si>
  <si>
    <t>F06039</t>
  </si>
  <si>
    <t>Left/B03</t>
  </si>
  <si>
    <t>F05950</t>
  </si>
  <si>
    <t>Down/B01</t>
  </si>
  <si>
    <t>F01525</t>
  </si>
  <si>
    <t>Down/B03</t>
  </si>
  <si>
    <t>F06813</t>
  </si>
  <si>
    <t>Down/F03</t>
  </si>
  <si>
    <t>F00730</t>
  </si>
  <si>
    <t>Down/F02</t>
  </si>
  <si>
    <t>F01297</t>
  </si>
  <si>
    <t>Back/F02</t>
  </si>
  <si>
    <t>F01616</t>
  </si>
  <si>
    <t>Back/D06</t>
  </si>
  <si>
    <t>F04977</t>
  </si>
  <si>
    <t>Back/D03</t>
  </si>
  <si>
    <t>F05581</t>
  </si>
  <si>
    <t>Back/F04</t>
  </si>
  <si>
    <t>F05898</t>
  </si>
  <si>
    <t>Back/E06</t>
  </si>
  <si>
    <t>F01013</t>
  </si>
  <si>
    <t>Back/B05</t>
  </si>
  <si>
    <t>F06373</t>
  </si>
  <si>
    <t>Front/C04</t>
  </si>
  <si>
    <t>F02626</t>
  </si>
  <si>
    <t>Front/A01</t>
  </si>
  <si>
    <t>F03981</t>
  </si>
  <si>
    <t>F02598</t>
  </si>
  <si>
    <t>Front/E03</t>
  </si>
  <si>
    <t>F04782</t>
  </si>
  <si>
    <t>Front/F03</t>
  </si>
  <si>
    <t>F03810</t>
  </si>
  <si>
    <t>Front/C05</t>
  </si>
  <si>
    <t>F01349</t>
  </si>
  <si>
    <t>Front/F02</t>
  </si>
  <si>
    <t>F00173</t>
  </si>
  <si>
    <t>Up/D05</t>
  </si>
  <si>
    <t>F01776</t>
  </si>
  <si>
    <t>F05962</t>
  </si>
  <si>
    <t>Up/C02</t>
  </si>
  <si>
    <t>F01432</t>
  </si>
  <si>
    <t>Up/E06</t>
  </si>
  <si>
    <t>F01366</t>
  </si>
  <si>
    <t>F00626</t>
  </si>
  <si>
    <t>Up/B06</t>
  </si>
  <si>
    <t>F06749</t>
  </si>
  <si>
    <t>*Close</t>
  </si>
  <si>
    <t>(Mpc)</t>
  </si>
  <si>
    <t>Distance(pc)</t>
  </si>
  <si>
    <t>Flux</t>
  </si>
  <si>
    <t>Distance(Mpc)</t>
  </si>
  <si>
    <t>R. Velocity(km/s)</t>
  </si>
  <si>
    <t>Base Xray distance 1122 pc</t>
  </si>
  <si>
    <t>Base Xray distance 891 pc</t>
  </si>
  <si>
    <t xml:space="preserve">Distance to this flash using HR fitting D0 = 1006 pc.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</si>
</sst>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00"/>
    <numFmt numFmtId="166" formatCode="0.00000"/>
    <numFmt numFmtId="167" formatCode="0.0"/>
  </numFmts>
  <fonts count="9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-webkit-standard"/>
    </font>
    <font>
      <sz val="12"/>
      <color theme="1"/>
      <name val="-webkit-standard"/>
    </font>
    <font>
      <sz val="12"/>
      <color rgb="FF00B050"/>
      <name val="-webkit-standard"/>
    </font>
    <font>
      <sz val="12"/>
      <color rgb="FF00B050"/>
      <name val="Calibri"/>
      <family val="2"/>
      <scheme val="minor"/>
    </font>
    <font>
      <sz val="12"/>
      <color rgb="FFFF0000"/>
      <name val="-webkit-standard"/>
    </font>
    <font>
      <sz val="12"/>
      <color rgb="FF00B0F0"/>
      <name val="Calibri"/>
      <family val="2"/>
      <scheme val="minor"/>
    </font>
    <font>
      <sz val="12"/>
      <color theme="1"/>
      <name val="Calibri (Body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164" fontId="0" fillId="0" borderId="0" xfId="0" applyNumberFormat="1"/>
    <xf numFmtId="0" fontId="7" fillId="0" borderId="0" xfId="0" applyFont="1"/>
    <xf numFmtId="2" fontId="0" fillId="0" borderId="0" xfId="0" applyNumberFormat="1"/>
    <xf numFmtId="0" fontId="8" fillId="0" borderId="0" xfId="0" applyFont="1"/>
    <xf numFmtId="0" fontId="0" fillId="0" borderId="0" xfId="0" applyFon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Hubble Diagram (base distance 1006 pc)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-8.604444276196244E-3"/>
                  <c:y val="0.34877475962201387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aseline="0"/>
                      <a:t>y = 3710.7x</a:t>
                    </a:r>
                    <a:endParaRPr lang="en-US" sz="14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Sheet1!$G$5:$G$44</c:f>
              <c:numCache>
                <c:formatCode>0.00000</c:formatCode>
                <c:ptCount val="40"/>
                <c:pt idx="0">
                  <c:v>0.46026232911709897</c:v>
                </c:pt>
                <c:pt idx="1">
                  <c:v>9.7150406290680072E-2</c:v>
                </c:pt>
                <c:pt idx="2">
                  <c:v>0.4503488411480947</c:v>
                </c:pt>
                <c:pt idx="3">
                  <c:v>0.30272734528765977</c:v>
                </c:pt>
                <c:pt idx="4">
                  <c:v>0.49701724751511567</c:v>
                </c:pt>
                <c:pt idx="5">
                  <c:v>0.52911526491981742</c:v>
                </c:pt>
                <c:pt idx="6">
                  <c:v>0.57095032415382752</c:v>
                </c:pt>
                <c:pt idx="7">
                  <c:v>0.58444983212508761</c:v>
                </c:pt>
                <c:pt idx="8">
                  <c:v>0.34408181879839078</c:v>
                </c:pt>
                <c:pt idx="9">
                  <c:v>0.29381071259833758</c:v>
                </c:pt>
                <c:pt idx="10">
                  <c:v>0.51325801007888838</c:v>
                </c:pt>
                <c:pt idx="11">
                  <c:v>0.54768633186520765</c:v>
                </c:pt>
                <c:pt idx="12">
                  <c:v>0.43458474892294979</c:v>
                </c:pt>
                <c:pt idx="13">
                  <c:v>0.16419555307326766</c:v>
                </c:pt>
                <c:pt idx="14">
                  <c:v>0.36393682225750973</c:v>
                </c:pt>
                <c:pt idx="15">
                  <c:v>0.54426682081801814</c:v>
                </c:pt>
                <c:pt idx="16">
                  <c:v>0.44225621939190007</c:v>
                </c:pt>
                <c:pt idx="17">
                  <c:v>0.21136447429830599</c:v>
                </c:pt>
                <c:pt idx="18">
                  <c:v>0.23746714366667013</c:v>
                </c:pt>
                <c:pt idx="19">
                  <c:v>0.47530987797118979</c:v>
                </c:pt>
                <c:pt idx="20">
                  <c:v>0.34098572312105807</c:v>
                </c:pt>
                <c:pt idx="21">
                  <c:v>0.5658065226948007</c:v>
                </c:pt>
                <c:pt idx="22">
                  <c:v>0.53980554212490939</c:v>
                </c:pt>
                <c:pt idx="23">
                  <c:v>0.21222949858539802</c:v>
                </c:pt>
                <c:pt idx="24">
                  <c:v>0.16516518949419293</c:v>
                </c:pt>
                <c:pt idx="25">
                  <c:v>0.56203862380523728</c:v>
                </c:pt>
                <c:pt idx="26">
                  <c:v>0.20883151616688991</c:v>
                </c:pt>
                <c:pt idx="27">
                  <c:v>0.56707942986648141</c:v>
                </c:pt>
                <c:pt idx="28">
                  <c:v>0.20123069406826227</c:v>
                </c:pt>
                <c:pt idx="29">
                  <c:v>0.18771572744191253</c:v>
                </c:pt>
                <c:pt idx="30">
                  <c:v>0.44469964251352456</c:v>
                </c:pt>
                <c:pt idx="31">
                  <c:v>0.27355596798685333</c:v>
                </c:pt>
                <c:pt idx="32">
                  <c:v>1.0059999999999999E-3</c:v>
                </c:pt>
                <c:pt idx="33">
                  <c:v>0.18117186317112169</c:v>
                </c:pt>
                <c:pt idx="34">
                  <c:v>1.7818173244292588E-3</c:v>
                </c:pt>
                <c:pt idx="35">
                  <c:v>4.2810463102493201E-2</c:v>
                </c:pt>
                <c:pt idx="36">
                  <c:v>0.43807544555289285</c:v>
                </c:pt>
                <c:pt idx="37">
                  <c:v>0.32618134650181135</c:v>
                </c:pt>
                <c:pt idx="38">
                  <c:v>0.12895551999836938</c:v>
                </c:pt>
                <c:pt idx="39">
                  <c:v>0.46724698204953397</c:v>
                </c:pt>
              </c:numCache>
            </c:numRef>
          </c:xVal>
          <c:yVal>
            <c:numRef>
              <c:f>Sheet1!$H$5:$H$44</c:f>
              <c:numCache>
                <c:formatCode>0.00</c:formatCode>
                <c:ptCount val="40"/>
                <c:pt idx="0" formatCode="0.0">
                  <c:v>1669.32</c:v>
                </c:pt>
                <c:pt idx="1">
                  <c:v>358.38</c:v>
                </c:pt>
                <c:pt idx="2">
                  <c:v>1633.8</c:v>
                </c:pt>
                <c:pt idx="3" formatCode="General">
                  <c:v>1132.26</c:v>
                </c:pt>
                <c:pt idx="4" formatCode="General">
                  <c:v>1891.78</c:v>
                </c:pt>
                <c:pt idx="5" formatCode="General">
                  <c:v>1875.41</c:v>
                </c:pt>
                <c:pt idx="6" formatCode="General">
                  <c:v>2232.39</c:v>
                </c:pt>
                <c:pt idx="7" formatCode="General">
                  <c:v>2138.14</c:v>
                </c:pt>
                <c:pt idx="8" formatCode="General">
                  <c:v>1295.8900000000001</c:v>
                </c:pt>
                <c:pt idx="9" formatCode="General">
                  <c:v>1066.26</c:v>
                </c:pt>
                <c:pt idx="10" formatCode="General">
                  <c:v>1939.77</c:v>
                </c:pt>
                <c:pt idx="11" formatCode="General">
                  <c:v>2078.86</c:v>
                </c:pt>
                <c:pt idx="12" formatCode="General">
                  <c:v>1598.71</c:v>
                </c:pt>
                <c:pt idx="13" formatCode="General">
                  <c:v>597.91</c:v>
                </c:pt>
                <c:pt idx="14" formatCode="General">
                  <c:v>1257.5899999999999</c:v>
                </c:pt>
                <c:pt idx="15" formatCode="General">
                  <c:v>1988.61</c:v>
                </c:pt>
                <c:pt idx="16" formatCode="General">
                  <c:v>1624.26</c:v>
                </c:pt>
                <c:pt idx="17" formatCode="General">
                  <c:v>784.35</c:v>
                </c:pt>
                <c:pt idx="18" formatCode="General">
                  <c:v>868.09</c:v>
                </c:pt>
                <c:pt idx="19" formatCode="General">
                  <c:v>1747.2</c:v>
                </c:pt>
                <c:pt idx="20" formatCode="General">
                  <c:v>1257.58</c:v>
                </c:pt>
                <c:pt idx="21" formatCode="General">
                  <c:v>2112.79</c:v>
                </c:pt>
                <c:pt idx="22" formatCode="General">
                  <c:v>1870.01</c:v>
                </c:pt>
                <c:pt idx="23" formatCode="General">
                  <c:v>775.75</c:v>
                </c:pt>
                <c:pt idx="24" formatCode="General">
                  <c:v>604.33000000000004</c:v>
                </c:pt>
                <c:pt idx="25" formatCode="General">
                  <c:v>1996.23</c:v>
                </c:pt>
                <c:pt idx="26" formatCode="General">
                  <c:v>765.48</c:v>
                </c:pt>
                <c:pt idx="27" formatCode="General">
                  <c:v>2174.2199999999998</c:v>
                </c:pt>
                <c:pt idx="28" formatCode="General">
                  <c:v>751.62</c:v>
                </c:pt>
                <c:pt idx="29" formatCode="General">
                  <c:v>680.71</c:v>
                </c:pt>
                <c:pt idx="30" formatCode="General">
                  <c:v>1678.67</c:v>
                </c:pt>
                <c:pt idx="31" formatCode="General">
                  <c:v>1004.24</c:v>
                </c:pt>
                <c:pt idx="33" formatCode="General">
                  <c:v>657.99</c:v>
                </c:pt>
                <c:pt idx="35" formatCode="General">
                  <c:v>158.31</c:v>
                </c:pt>
                <c:pt idx="36" formatCode="General">
                  <c:v>1587.27</c:v>
                </c:pt>
                <c:pt idx="37" formatCode="General">
                  <c:v>1198.6099999999999</c:v>
                </c:pt>
                <c:pt idx="38" formatCode="General">
                  <c:v>464</c:v>
                </c:pt>
                <c:pt idx="39" formatCode="General">
                  <c:v>1752.85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F4-D64B-B6C9-A1960B27D6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1239760"/>
        <c:axId val="1551470176"/>
      </c:scatterChart>
      <c:valAx>
        <c:axId val="1551239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Distance (Mpc)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1470176"/>
        <c:crosses val="autoZero"/>
        <c:crossBetween val="midCat"/>
      </c:valAx>
      <c:valAx>
        <c:axId val="155147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Radial Velocity (km/s) 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1239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Hubble (Base distance 891 pc)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-6.3739838293112305E-2"/>
                  <c:y val="0.4106513108559980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aseline="0"/>
                      <a:t>y = 4638.4x</a:t>
                    </a:r>
                    <a:endParaRPr lang="en-US" sz="14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Sheet2!$C$6:$C$45</c:f>
              <c:numCache>
                <c:formatCode>0.000000</c:formatCode>
                <c:ptCount val="40"/>
                <c:pt idx="0">
                  <c:v>0.40764784815440874</c:v>
                </c:pt>
                <c:pt idx="1">
                  <c:v>8.6044743543733537E-2</c:v>
                </c:pt>
                <c:pt idx="2">
                  <c:v>0.39886761179219915</c:v>
                </c:pt>
                <c:pt idx="3">
                  <c:v>0.26812133663151577</c:v>
                </c:pt>
                <c:pt idx="4">
                  <c:v>0.44020116057253283</c:v>
                </c:pt>
                <c:pt idx="5">
                  <c:v>0.46862992151447053</c:v>
                </c:pt>
                <c:pt idx="6">
                  <c:v>0.50568264296328069</c:v>
                </c:pt>
                <c:pt idx="7">
                  <c:v>0.51763896662371078</c:v>
                </c:pt>
                <c:pt idx="8">
                  <c:v>0.30474841008883319</c:v>
                </c:pt>
                <c:pt idx="9">
                  <c:v>0.26022400091960118</c:v>
                </c:pt>
                <c:pt idx="10">
                  <c:v>0.45458537473189814</c:v>
                </c:pt>
                <c:pt idx="11">
                  <c:v>0.48507805337167004</c:v>
                </c:pt>
                <c:pt idx="12">
                  <c:v>0.38490557782340784</c:v>
                </c:pt>
                <c:pt idx="13">
                  <c:v>0.14542568368616449</c:v>
                </c:pt>
                <c:pt idx="14">
                  <c:v>0.32233370639308268</c:v>
                </c:pt>
                <c:pt idx="15">
                  <c:v>0.48204944070462646</c:v>
                </c:pt>
                <c:pt idx="16">
                  <c:v>0.39170009093258745</c:v>
                </c:pt>
                <c:pt idx="17">
                  <c:v>0.18720253141132268</c:v>
                </c:pt>
                <c:pt idx="18">
                  <c:v>0.21032129722366114</c:v>
                </c:pt>
                <c:pt idx="19">
                  <c:v>0.420975249773688</c:v>
                </c:pt>
                <c:pt idx="20">
                  <c:v>0.30200624184976421</c:v>
                </c:pt>
                <c:pt idx="21">
                  <c:v>0.50112685061736328</c:v>
                </c:pt>
                <c:pt idx="22">
                  <c:v>0.47809814913846349</c:v>
                </c:pt>
                <c:pt idx="23">
                  <c:v>0.18796867121231575</c:v>
                </c:pt>
                <c:pt idx="24">
                  <c:v>0.14628447697746114</c:v>
                </c:pt>
                <c:pt idx="25">
                  <c:v>0.49778967575593075</c:v>
                </c:pt>
                <c:pt idx="26">
                  <c:v>0.18495912614781204</c:v>
                </c:pt>
                <c:pt idx="27">
                  <c:v>0.50225424653184392</c:v>
                </c:pt>
                <c:pt idx="28">
                  <c:v>0.17822718530300363</c:v>
                </c:pt>
                <c:pt idx="29">
                  <c:v>0.1662571701299643</c:v>
                </c:pt>
                <c:pt idx="30">
                  <c:v>0.39386419630173997</c:v>
                </c:pt>
                <c:pt idx="31">
                  <c:v>0.24228465951917127</c:v>
                </c:pt>
                <c:pt idx="32">
                  <c:v>8.9099999999999997E-4</c:v>
                </c:pt>
                <c:pt idx="33">
                  <c:v>0.1604613619139855</c:v>
                </c:pt>
                <c:pt idx="34">
                  <c:v>1.5781304533463913E-3</c:v>
                </c:pt>
                <c:pt idx="35">
                  <c:v>3.7916622886999443E-2</c:v>
                </c:pt>
                <c:pt idx="36">
                  <c:v>0.38799723855628981</c:v>
                </c:pt>
                <c:pt idx="37">
                  <c:v>0.28889421444643532</c:v>
                </c:pt>
                <c:pt idx="38">
                  <c:v>0.11421408381565321</c:v>
                </c:pt>
                <c:pt idx="39">
                  <c:v>0.41383405666613793</c:v>
                </c:pt>
              </c:numCache>
            </c:numRef>
          </c:xVal>
          <c:yVal>
            <c:numRef>
              <c:f>Sheet2!$D$6:$D$45</c:f>
              <c:numCache>
                <c:formatCode>0.00</c:formatCode>
                <c:ptCount val="40"/>
                <c:pt idx="0" formatCode="0.0">
                  <c:v>1669.32</c:v>
                </c:pt>
                <c:pt idx="1">
                  <c:v>358.38</c:v>
                </c:pt>
                <c:pt idx="2">
                  <c:v>1633.8</c:v>
                </c:pt>
                <c:pt idx="3" formatCode="General">
                  <c:v>1132.26</c:v>
                </c:pt>
                <c:pt idx="4" formatCode="General">
                  <c:v>1891.78</c:v>
                </c:pt>
                <c:pt idx="5" formatCode="General">
                  <c:v>1875.41</c:v>
                </c:pt>
                <c:pt idx="6" formatCode="General">
                  <c:v>2232.39</c:v>
                </c:pt>
                <c:pt idx="7" formatCode="General">
                  <c:v>2138.14</c:v>
                </c:pt>
                <c:pt idx="8" formatCode="General">
                  <c:v>1295.8900000000001</c:v>
                </c:pt>
                <c:pt idx="9" formatCode="General">
                  <c:v>1066.26</c:v>
                </c:pt>
                <c:pt idx="10" formatCode="General">
                  <c:v>1939.77</c:v>
                </c:pt>
                <c:pt idx="11" formatCode="General">
                  <c:v>2078.86</c:v>
                </c:pt>
                <c:pt idx="12" formatCode="General">
                  <c:v>1598.71</c:v>
                </c:pt>
                <c:pt idx="13" formatCode="General">
                  <c:v>597.91</c:v>
                </c:pt>
                <c:pt idx="14" formatCode="General">
                  <c:v>1257.5899999999999</c:v>
                </c:pt>
                <c:pt idx="15" formatCode="General">
                  <c:v>1988.61</c:v>
                </c:pt>
                <c:pt idx="16" formatCode="General">
                  <c:v>1624.26</c:v>
                </c:pt>
                <c:pt idx="17" formatCode="General">
                  <c:v>784.35</c:v>
                </c:pt>
                <c:pt idx="18" formatCode="General">
                  <c:v>868.09</c:v>
                </c:pt>
                <c:pt idx="19" formatCode="General">
                  <c:v>1747.2</c:v>
                </c:pt>
                <c:pt idx="20" formatCode="General">
                  <c:v>1257.58</c:v>
                </c:pt>
                <c:pt idx="21" formatCode="General">
                  <c:v>2112.79</c:v>
                </c:pt>
                <c:pt idx="22" formatCode="General">
                  <c:v>1870.01</c:v>
                </c:pt>
                <c:pt idx="23" formatCode="General">
                  <c:v>775.75</c:v>
                </c:pt>
                <c:pt idx="24" formatCode="General">
                  <c:v>604.33000000000004</c:v>
                </c:pt>
                <c:pt idx="25" formatCode="General">
                  <c:v>1996.23</c:v>
                </c:pt>
                <c:pt idx="26" formatCode="General">
                  <c:v>765.48</c:v>
                </c:pt>
                <c:pt idx="27" formatCode="General">
                  <c:v>2174.2199999999998</c:v>
                </c:pt>
                <c:pt idx="28" formatCode="General">
                  <c:v>751.62</c:v>
                </c:pt>
                <c:pt idx="29" formatCode="General">
                  <c:v>680.71</c:v>
                </c:pt>
                <c:pt idx="30" formatCode="General">
                  <c:v>1678.67</c:v>
                </c:pt>
                <c:pt idx="31" formatCode="General">
                  <c:v>1004.24</c:v>
                </c:pt>
                <c:pt idx="33" formatCode="General">
                  <c:v>657.99</c:v>
                </c:pt>
                <c:pt idx="35" formatCode="General">
                  <c:v>158.31</c:v>
                </c:pt>
                <c:pt idx="36" formatCode="General">
                  <c:v>1587.27</c:v>
                </c:pt>
                <c:pt idx="37" formatCode="General">
                  <c:v>1198.6099999999999</c:v>
                </c:pt>
                <c:pt idx="38" formatCode="General">
                  <c:v>464</c:v>
                </c:pt>
                <c:pt idx="39" formatCode="General">
                  <c:v>1752.85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4A-DD42-830A-EE1DFBB5BB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608272"/>
        <c:axId val="650045215"/>
      </c:scatterChart>
      <c:valAx>
        <c:axId val="341608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Distance (Mpc)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045215"/>
        <c:crosses val="autoZero"/>
        <c:crossBetween val="midCat"/>
      </c:valAx>
      <c:valAx>
        <c:axId val="650045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Radial Velocity (km/s) 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608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Hubble (Base distance 1122</a:t>
            </a:r>
            <a:r>
              <a:rPr lang="en-US" sz="1800" baseline="0"/>
              <a:t> pc)</a:t>
            </a:r>
            <a:endParaRPr lang="en-US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-2.9562692412976085E-2"/>
                  <c:y val="0.40362020592902165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aseline="0"/>
                      <a:t>y = 3092.3x</a:t>
                    </a:r>
                    <a:endParaRPr lang="en-US" sz="14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Sheet2!$I$6:$I$45</c:f>
              <c:numCache>
                <c:formatCode>0.000000</c:formatCode>
                <c:ptCount val="40"/>
                <c:pt idx="0">
                  <c:v>0.51333432730555173</c:v>
                </c:pt>
                <c:pt idx="1">
                  <c:v>0.10835264001803482</c:v>
                </c:pt>
                <c:pt idx="2">
                  <c:v>0.50227773336795445</c:v>
                </c:pt>
                <c:pt idx="3">
                  <c:v>0.33763427575820504</c:v>
                </c:pt>
                <c:pt idx="4">
                  <c:v>0.55432738738763387</c:v>
                </c:pt>
                <c:pt idx="5">
                  <c:v>0.59012656783303696</c:v>
                </c:pt>
                <c:pt idx="6">
                  <c:v>0.63678555039820528</c:v>
                </c:pt>
                <c:pt idx="7">
                  <c:v>0.65184166167430246</c:v>
                </c:pt>
                <c:pt idx="8">
                  <c:v>0.38375725714890108</c:v>
                </c:pt>
                <c:pt idx="9">
                  <c:v>0.32768948263949776</c:v>
                </c:pt>
                <c:pt idx="10">
                  <c:v>0.57244084225498282</c:v>
                </c:pt>
                <c:pt idx="11">
                  <c:v>0.61083903017173269</c:v>
                </c:pt>
                <c:pt idx="12">
                  <c:v>0.48469591281466168</c:v>
                </c:pt>
                <c:pt idx="13">
                  <c:v>0.18312863871591084</c:v>
                </c:pt>
                <c:pt idx="14">
                  <c:v>0.40590170434684486</c:v>
                </c:pt>
                <c:pt idx="15">
                  <c:v>0.60702522162804806</c:v>
                </c:pt>
                <c:pt idx="16">
                  <c:v>0.49325196635955448</c:v>
                </c:pt>
                <c:pt idx="17">
                  <c:v>0.23573652103648043</c:v>
                </c:pt>
                <c:pt idx="18">
                  <c:v>0.26484904094831402</c:v>
                </c:pt>
                <c:pt idx="19">
                  <c:v>0.53011698119649597</c:v>
                </c:pt>
                <c:pt idx="20">
                  <c:v>0.38030415640340676</c:v>
                </c:pt>
                <c:pt idx="21">
                  <c:v>0.63104862670334638</c:v>
                </c:pt>
                <c:pt idx="22">
                  <c:v>0.60204952113732435</c:v>
                </c:pt>
                <c:pt idx="23">
                  <c:v>0.236701289674768</c:v>
                </c:pt>
                <c:pt idx="24">
                  <c:v>0.18421008211976586</c:v>
                </c:pt>
                <c:pt idx="25">
                  <c:v>0.62684625835932017</c:v>
                </c:pt>
                <c:pt idx="26">
                  <c:v>0.23291149218613369</c:v>
                </c:pt>
                <c:pt idx="27">
                  <c:v>0.63246831044750718</c:v>
                </c:pt>
                <c:pt idx="28">
                  <c:v>0.22443423334452312</c:v>
                </c:pt>
                <c:pt idx="29">
                  <c:v>0.20936088090439947</c:v>
                </c:pt>
                <c:pt idx="30">
                  <c:v>0.49597713608367244</c:v>
                </c:pt>
                <c:pt idx="31">
                  <c:v>0.30509920087599346</c:v>
                </c:pt>
                <c:pt idx="32">
                  <c:v>1.122E-3</c:v>
                </c:pt>
                <c:pt idx="33">
                  <c:v>0.20206245574353729</c:v>
                </c:pt>
                <c:pt idx="34">
                  <c:v>1.9872753856954558E-3</c:v>
                </c:pt>
                <c:pt idx="35">
                  <c:v>4.7746858450295603E-2</c:v>
                </c:pt>
                <c:pt idx="36">
                  <c:v>0.48858911521903164</c:v>
                </c:pt>
                <c:pt idx="37">
                  <c:v>0.36379271448810374</c:v>
                </c:pt>
                <c:pt idx="38">
                  <c:v>0.14382514258267443</c:v>
                </c:pt>
                <c:pt idx="39">
                  <c:v>0.52112436765365522</c:v>
                </c:pt>
              </c:numCache>
            </c:numRef>
          </c:xVal>
          <c:yVal>
            <c:numRef>
              <c:f>Sheet2!$J$6:$J$45</c:f>
              <c:numCache>
                <c:formatCode>0.00</c:formatCode>
                <c:ptCount val="40"/>
                <c:pt idx="0" formatCode="0.0">
                  <c:v>1669.32</c:v>
                </c:pt>
                <c:pt idx="1">
                  <c:v>358.38</c:v>
                </c:pt>
                <c:pt idx="2">
                  <c:v>1633.8</c:v>
                </c:pt>
                <c:pt idx="3" formatCode="General">
                  <c:v>1132.26</c:v>
                </c:pt>
                <c:pt idx="4" formatCode="General">
                  <c:v>1891.78</c:v>
                </c:pt>
                <c:pt idx="5" formatCode="General">
                  <c:v>1875.41</c:v>
                </c:pt>
                <c:pt idx="6" formatCode="General">
                  <c:v>2232.39</c:v>
                </c:pt>
                <c:pt idx="7" formatCode="General">
                  <c:v>2138.14</c:v>
                </c:pt>
                <c:pt idx="8" formatCode="General">
                  <c:v>1295.8900000000001</c:v>
                </c:pt>
                <c:pt idx="9" formatCode="General">
                  <c:v>1066.26</c:v>
                </c:pt>
                <c:pt idx="10" formatCode="General">
                  <c:v>1939.77</c:v>
                </c:pt>
                <c:pt idx="11" formatCode="General">
                  <c:v>2078.86</c:v>
                </c:pt>
                <c:pt idx="12" formatCode="General">
                  <c:v>1598.71</c:v>
                </c:pt>
                <c:pt idx="13" formatCode="General">
                  <c:v>597.91</c:v>
                </c:pt>
                <c:pt idx="14" formatCode="General">
                  <c:v>1257.5899999999999</c:v>
                </c:pt>
                <c:pt idx="15" formatCode="General">
                  <c:v>1988.61</c:v>
                </c:pt>
                <c:pt idx="16" formatCode="General">
                  <c:v>1624.26</c:v>
                </c:pt>
                <c:pt idx="17" formatCode="General">
                  <c:v>784.35</c:v>
                </c:pt>
                <c:pt idx="18" formatCode="General">
                  <c:v>868.09</c:v>
                </c:pt>
                <c:pt idx="19" formatCode="General">
                  <c:v>1747.2</c:v>
                </c:pt>
                <c:pt idx="20" formatCode="General">
                  <c:v>1257.58</c:v>
                </c:pt>
                <c:pt idx="21" formatCode="General">
                  <c:v>2112.79</c:v>
                </c:pt>
                <c:pt idx="22" formatCode="General">
                  <c:v>1870.01</c:v>
                </c:pt>
                <c:pt idx="23" formatCode="General">
                  <c:v>775.75</c:v>
                </c:pt>
                <c:pt idx="24" formatCode="General">
                  <c:v>604.33000000000004</c:v>
                </c:pt>
                <c:pt idx="25" formatCode="General">
                  <c:v>1996.23</c:v>
                </c:pt>
                <c:pt idx="26" formatCode="General">
                  <c:v>765.48</c:v>
                </c:pt>
                <c:pt idx="27" formatCode="General">
                  <c:v>2174.2199999999998</c:v>
                </c:pt>
                <c:pt idx="28" formatCode="General">
                  <c:v>751.62</c:v>
                </c:pt>
                <c:pt idx="29" formatCode="General">
                  <c:v>680.71</c:v>
                </c:pt>
                <c:pt idx="30" formatCode="General">
                  <c:v>1678.67</c:v>
                </c:pt>
                <c:pt idx="31" formatCode="General">
                  <c:v>1004.24</c:v>
                </c:pt>
                <c:pt idx="33" formatCode="General">
                  <c:v>657.99</c:v>
                </c:pt>
                <c:pt idx="35" formatCode="General">
                  <c:v>158.31</c:v>
                </c:pt>
                <c:pt idx="36" formatCode="General">
                  <c:v>1587.27</c:v>
                </c:pt>
                <c:pt idx="37" formatCode="General">
                  <c:v>1198.6099999999999</c:v>
                </c:pt>
                <c:pt idx="38" formatCode="General">
                  <c:v>464</c:v>
                </c:pt>
                <c:pt idx="39" formatCode="General">
                  <c:v>1752.85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2E-174F-9FDB-0BBE67343C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9886704"/>
        <c:axId val="630464671"/>
      </c:scatterChart>
      <c:valAx>
        <c:axId val="1789886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Distance (Mpc)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464671"/>
        <c:crosses val="autoZero"/>
        <c:crossBetween val="midCat"/>
      </c:valAx>
      <c:valAx>
        <c:axId val="630464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Radial Velocity (km/s) 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886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609601</xdr:colOff>
      <xdr:row>45</xdr:row>
      <xdr:rowOff>84666</xdr:rowOff>
    </xdr:from>
    <xdr:to>
      <xdr:col>11</xdr:col>
      <xdr:colOff>84667</xdr:colOff>
      <xdr:row>63</xdr:row>
      <xdr:rowOff>16933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0CFD097-BF9F-FF4D-9879-F2EC4CB011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16934</xdr:colOff>
      <xdr:row>46</xdr:row>
      <xdr:rowOff>177799</xdr:rowOff>
    </xdr:from>
    <xdr:to>
      <xdr:col>5</xdr:col>
      <xdr:colOff>448733</xdr:colOff>
      <xdr:row>64</xdr:row>
      <xdr:rowOff>110067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27472C-8D58-A249-A0A6-53830D73C9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8466</xdr:colOff>
      <xdr:row>46</xdr:row>
      <xdr:rowOff>135466</xdr:rowOff>
    </xdr:from>
    <xdr:to>
      <xdr:col>12</xdr:col>
      <xdr:colOff>507999</xdr:colOff>
      <xdr:row>64</xdr:row>
      <xdr:rowOff>25399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48E40E9-34AB-1C4E-88B3-08664F7767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396F8-2CD2-7545-A67C-2500576C3881}">
  <dimension ref="A1:N50"/>
  <sheetViews>
    <sheetView tabSelected="1" topLeftCell="A45" zoomScale="150" zoomScaleNormal="150" workbookViewId="0">
      <selection activeCell="C66" sqref="C66"/>
    </sheetView>
  </sheetViews>
  <sheetFormatPr baseColWidth="10" defaultRowHeight="16"/>
  <sheetData>
    <row r="1" spans="1:14">
      <c r="A1" s="1" t="s">
        <v>0</v>
      </c>
      <c r="B1" s="1" t="s">
        <v>1</v>
      </c>
      <c r="C1" s="1" t="s">
        <v>2</v>
      </c>
      <c r="D1" s="1" t="s">
        <v>3</v>
      </c>
      <c r="F1" s="1" t="s">
        <v>89</v>
      </c>
      <c r="G1" s="1" t="s">
        <v>89</v>
      </c>
      <c r="H1" s="1" t="s">
        <v>98</v>
      </c>
      <c r="J1" s="3" t="s">
        <v>90</v>
      </c>
      <c r="K1" s="3"/>
      <c r="L1" s="3"/>
      <c r="M1" s="3"/>
      <c r="N1" s="3"/>
    </row>
    <row r="2" spans="1:14">
      <c r="I2" t="s">
        <v>101</v>
      </c>
      <c r="J2" s="3" t="s">
        <v>181</v>
      </c>
      <c r="K2" s="3"/>
      <c r="L2" s="3"/>
      <c r="M2" s="3"/>
      <c r="N2" s="3"/>
    </row>
    <row r="3" spans="1:14">
      <c r="B3" s="2" t="s">
        <v>4</v>
      </c>
      <c r="C3" s="2" t="s">
        <v>4</v>
      </c>
      <c r="D3" s="2" t="s">
        <v>5</v>
      </c>
      <c r="F3" s="2" t="s">
        <v>100</v>
      </c>
      <c r="G3" s="2" t="s">
        <v>174</v>
      </c>
      <c r="H3" t="s">
        <v>99</v>
      </c>
      <c r="J3" s="3" t="s">
        <v>91</v>
      </c>
      <c r="K3" s="3"/>
      <c r="L3" s="3"/>
      <c r="M3" s="3"/>
    </row>
    <row r="5" spans="1:14">
      <c r="A5" s="2" t="s">
        <v>97</v>
      </c>
      <c r="B5" s="2" t="s">
        <v>6</v>
      </c>
      <c r="C5" s="2" t="s">
        <v>7</v>
      </c>
      <c r="D5" s="2">
        <v>337</v>
      </c>
      <c r="F5" s="7">
        <f>SQRT((70541518*1012036)/D5)</f>
        <v>460262.32911709894</v>
      </c>
      <c r="G5" s="13">
        <f>F5/1000000</f>
        <v>0.46026232911709897</v>
      </c>
      <c r="H5" s="14">
        <v>1669.32</v>
      </c>
      <c r="I5" t="s">
        <v>103</v>
      </c>
    </row>
    <row r="6" spans="1:14">
      <c r="A6" s="2" t="s">
        <v>106</v>
      </c>
      <c r="B6" s="2" t="s">
        <v>8</v>
      </c>
      <c r="C6" s="2" t="s">
        <v>9</v>
      </c>
      <c r="D6" s="2">
        <v>7564</v>
      </c>
      <c r="F6" s="7">
        <f t="shared" ref="F6:F44" si="0">SQRT((70541518*1012036)/D6)</f>
        <v>97150.406290680068</v>
      </c>
      <c r="G6" s="13">
        <f t="shared" ref="G6:G44" si="1">F6/1000000</f>
        <v>9.7150406290680072E-2</v>
      </c>
      <c r="H6" s="9">
        <v>358.38</v>
      </c>
      <c r="I6" t="s">
        <v>102</v>
      </c>
    </row>
    <row r="7" spans="1:14">
      <c r="A7" s="2" t="s">
        <v>105</v>
      </c>
      <c r="B7" s="2" t="s">
        <v>10</v>
      </c>
      <c r="C7" s="2" t="s">
        <v>11</v>
      </c>
      <c r="D7" s="2">
        <v>352</v>
      </c>
      <c r="F7" s="7">
        <f t="shared" si="0"/>
        <v>450348.84114809468</v>
      </c>
      <c r="G7" s="13">
        <f t="shared" si="1"/>
        <v>0.4503488411480947</v>
      </c>
      <c r="H7" s="9">
        <v>1633.8</v>
      </c>
      <c r="I7" s="2" t="s">
        <v>104</v>
      </c>
      <c r="J7" s="4"/>
      <c r="K7" s="5"/>
    </row>
    <row r="8" spans="1:14">
      <c r="A8" s="2" t="s">
        <v>107</v>
      </c>
      <c r="B8" s="2" t="s">
        <v>12</v>
      </c>
      <c r="C8" s="2" t="s">
        <v>13</v>
      </c>
      <c r="D8" s="2">
        <v>779</v>
      </c>
      <c r="F8" s="7">
        <f t="shared" si="0"/>
        <v>302727.34528765979</v>
      </c>
      <c r="G8" s="13">
        <f t="shared" si="1"/>
        <v>0.30272734528765977</v>
      </c>
      <c r="H8">
        <v>1132.26</v>
      </c>
      <c r="I8" s="10" t="s">
        <v>108</v>
      </c>
      <c r="J8" s="11"/>
      <c r="K8" s="5"/>
    </row>
    <row r="9" spans="1:14">
      <c r="A9" s="2" t="s">
        <v>124</v>
      </c>
      <c r="B9" s="2" t="s">
        <v>14</v>
      </c>
      <c r="C9" s="2" t="s">
        <v>15</v>
      </c>
      <c r="D9" s="2">
        <v>289</v>
      </c>
      <c r="F9" s="7">
        <f t="shared" si="0"/>
        <v>497017.24751511565</v>
      </c>
      <c r="G9" s="13">
        <f t="shared" si="1"/>
        <v>0.49701724751511567</v>
      </c>
      <c r="H9">
        <v>1891.78</v>
      </c>
      <c r="I9" s="2" t="s">
        <v>125</v>
      </c>
      <c r="J9" s="11"/>
      <c r="K9" s="5"/>
    </row>
    <row r="10" spans="1:14">
      <c r="A10" s="2" t="s">
        <v>130</v>
      </c>
      <c r="B10" s="2" t="s">
        <v>16</v>
      </c>
      <c r="C10" s="2" t="s">
        <v>17</v>
      </c>
      <c r="D10" s="2">
        <v>255</v>
      </c>
      <c r="F10" s="7">
        <f t="shared" si="0"/>
        <v>529115.26491981745</v>
      </c>
      <c r="G10" s="13">
        <f t="shared" si="1"/>
        <v>0.52911526491981742</v>
      </c>
      <c r="H10">
        <v>1875.41</v>
      </c>
      <c r="I10" s="11" t="s">
        <v>131</v>
      </c>
      <c r="J10" s="11"/>
      <c r="K10" s="5"/>
    </row>
    <row r="11" spans="1:14">
      <c r="A11" s="2" t="s">
        <v>109</v>
      </c>
      <c r="B11" s="2" t="s">
        <v>18</v>
      </c>
      <c r="C11" s="2" t="s">
        <v>19</v>
      </c>
      <c r="D11" s="2">
        <v>219</v>
      </c>
      <c r="F11" s="7">
        <f t="shared" si="0"/>
        <v>570950.3241538275</v>
      </c>
      <c r="G11" s="13">
        <f t="shared" si="1"/>
        <v>0.57095032415382752</v>
      </c>
      <c r="H11">
        <v>2232.39</v>
      </c>
      <c r="I11" s="2" t="s">
        <v>110</v>
      </c>
      <c r="J11" s="11"/>
      <c r="K11" s="8" t="s">
        <v>95</v>
      </c>
    </row>
    <row r="12" spans="1:14">
      <c r="A12" s="2" t="s">
        <v>138</v>
      </c>
      <c r="B12" s="2" t="s">
        <v>20</v>
      </c>
      <c r="C12" s="2" t="s">
        <v>21</v>
      </c>
      <c r="D12" s="2">
        <v>209</v>
      </c>
      <c r="F12" s="7">
        <f t="shared" si="0"/>
        <v>584449.83212508762</v>
      </c>
      <c r="G12" s="13">
        <f t="shared" si="1"/>
        <v>0.58444983212508761</v>
      </c>
      <c r="H12">
        <v>2138.14</v>
      </c>
      <c r="I12" s="11" t="s">
        <v>139</v>
      </c>
      <c r="J12" s="11"/>
      <c r="K12" s="8" t="s">
        <v>96</v>
      </c>
    </row>
    <row r="13" spans="1:14">
      <c r="A13" s="2" t="s">
        <v>140</v>
      </c>
      <c r="B13" s="2" t="s">
        <v>22</v>
      </c>
      <c r="C13" s="2" t="s">
        <v>23</v>
      </c>
      <c r="D13" s="2">
        <v>603</v>
      </c>
      <c r="F13" s="7">
        <f t="shared" si="0"/>
        <v>344081.8187983908</v>
      </c>
      <c r="G13" s="13">
        <f t="shared" si="1"/>
        <v>0.34408181879839078</v>
      </c>
      <c r="H13">
        <v>1295.8900000000001</v>
      </c>
      <c r="I13" s="11" t="s">
        <v>141</v>
      </c>
      <c r="J13" s="11"/>
    </row>
    <row r="14" spans="1:14">
      <c r="A14" s="2" t="s">
        <v>111</v>
      </c>
      <c r="B14" s="2" t="s">
        <v>24</v>
      </c>
      <c r="C14" s="2" t="s">
        <v>25</v>
      </c>
      <c r="D14" s="2">
        <v>827</v>
      </c>
      <c r="F14" s="7">
        <f t="shared" si="0"/>
        <v>293810.71259833756</v>
      </c>
      <c r="G14" s="13">
        <f t="shared" si="1"/>
        <v>0.29381071259833758</v>
      </c>
      <c r="H14">
        <v>1066.26</v>
      </c>
      <c r="I14" t="s">
        <v>112</v>
      </c>
    </row>
    <row r="15" spans="1:14">
      <c r="A15" s="2" t="s">
        <v>126</v>
      </c>
      <c r="B15" s="2" t="s">
        <v>26</v>
      </c>
      <c r="C15" s="2" t="s">
        <v>27</v>
      </c>
      <c r="D15" s="2">
        <v>271</v>
      </c>
      <c r="F15" s="7">
        <f t="shared" si="0"/>
        <v>513258.01007888833</v>
      </c>
      <c r="G15" s="13">
        <f t="shared" si="1"/>
        <v>0.51325801007888838</v>
      </c>
      <c r="H15">
        <v>1939.77</v>
      </c>
      <c r="I15" t="s">
        <v>127</v>
      </c>
    </row>
    <row r="16" spans="1:14">
      <c r="A16" s="2" t="s">
        <v>113</v>
      </c>
      <c r="B16" s="2" t="s">
        <v>28</v>
      </c>
      <c r="C16" s="2" t="s">
        <v>29</v>
      </c>
      <c r="D16" s="2">
        <v>238</v>
      </c>
      <c r="F16" s="7">
        <f t="shared" si="0"/>
        <v>547686.33186520764</v>
      </c>
      <c r="G16" s="13">
        <f t="shared" si="1"/>
        <v>0.54768633186520765</v>
      </c>
      <c r="H16">
        <v>2078.86</v>
      </c>
      <c r="I16" t="s">
        <v>114</v>
      </c>
    </row>
    <row r="17" spans="1:13">
      <c r="A17" s="2" t="s">
        <v>128</v>
      </c>
      <c r="B17" s="2" t="s">
        <v>30</v>
      </c>
      <c r="C17" s="2" t="s">
        <v>31</v>
      </c>
      <c r="D17" s="2">
        <v>378</v>
      </c>
      <c r="F17" s="7">
        <f t="shared" si="0"/>
        <v>434584.74892294977</v>
      </c>
      <c r="G17" s="13">
        <f t="shared" si="1"/>
        <v>0.43458474892294979</v>
      </c>
      <c r="H17">
        <v>1598.71</v>
      </c>
      <c r="I17" t="s">
        <v>129</v>
      </c>
    </row>
    <row r="18" spans="1:13">
      <c r="A18" s="2" t="s">
        <v>142</v>
      </c>
      <c r="B18" s="2" t="s">
        <v>32</v>
      </c>
      <c r="C18" s="2" t="s">
        <v>33</v>
      </c>
      <c r="D18" s="2">
        <v>2648</v>
      </c>
      <c r="F18" s="7">
        <f t="shared" si="0"/>
        <v>164195.55307326766</v>
      </c>
      <c r="G18" s="13">
        <f t="shared" si="1"/>
        <v>0.16419555307326766</v>
      </c>
      <c r="H18">
        <v>597.91</v>
      </c>
      <c r="I18" t="s">
        <v>143</v>
      </c>
    </row>
    <row r="19" spans="1:13">
      <c r="A19" s="2" t="s">
        <v>150</v>
      </c>
      <c r="B19" s="2" t="s">
        <v>34</v>
      </c>
      <c r="C19" s="2" t="s">
        <v>35</v>
      </c>
      <c r="D19" s="2">
        <v>539</v>
      </c>
      <c r="F19" s="7">
        <f t="shared" si="0"/>
        <v>363936.82225750975</v>
      </c>
      <c r="G19" s="13">
        <f t="shared" si="1"/>
        <v>0.36393682225750973</v>
      </c>
      <c r="H19">
        <v>1257.5899999999999</v>
      </c>
      <c r="I19" t="s">
        <v>151</v>
      </c>
    </row>
    <row r="20" spans="1:13">
      <c r="A20" s="2" t="s">
        <v>144</v>
      </c>
      <c r="B20" s="2" t="s">
        <v>36</v>
      </c>
      <c r="C20" s="2" t="s">
        <v>37</v>
      </c>
      <c r="D20" s="2">
        <v>241</v>
      </c>
      <c r="F20" s="7">
        <f t="shared" si="0"/>
        <v>544266.82081801817</v>
      </c>
      <c r="G20" s="13">
        <f t="shared" si="1"/>
        <v>0.54426682081801814</v>
      </c>
      <c r="H20">
        <v>1988.61</v>
      </c>
      <c r="I20" t="s">
        <v>145</v>
      </c>
    </row>
    <row r="21" spans="1:13">
      <c r="A21" s="2" t="s">
        <v>132</v>
      </c>
      <c r="B21" s="2" t="s">
        <v>38</v>
      </c>
      <c r="C21" s="2" t="s">
        <v>39</v>
      </c>
      <c r="D21" s="2">
        <v>365</v>
      </c>
      <c r="F21" s="7">
        <f t="shared" si="0"/>
        <v>442256.21939190006</v>
      </c>
      <c r="G21" s="13">
        <f t="shared" si="1"/>
        <v>0.44225621939190007</v>
      </c>
      <c r="H21">
        <v>1624.26</v>
      </c>
      <c r="I21" t="s">
        <v>133</v>
      </c>
    </row>
    <row r="22" spans="1:13">
      <c r="A22" s="2" t="s">
        <v>134</v>
      </c>
      <c r="B22" s="2" t="s">
        <v>40</v>
      </c>
      <c r="C22" s="2" t="s">
        <v>41</v>
      </c>
      <c r="D22" s="2">
        <v>1598</v>
      </c>
      <c r="F22" s="7">
        <f t="shared" si="0"/>
        <v>211364.47429830598</v>
      </c>
      <c r="G22" s="13">
        <f t="shared" si="1"/>
        <v>0.21136447429830599</v>
      </c>
      <c r="H22">
        <v>784.35</v>
      </c>
      <c r="I22" t="s">
        <v>135</v>
      </c>
    </row>
    <row r="23" spans="1:13">
      <c r="A23" s="2" t="s">
        <v>136</v>
      </c>
      <c r="B23" s="2" t="s">
        <v>42</v>
      </c>
      <c r="C23" s="2" t="s">
        <v>43</v>
      </c>
      <c r="D23" s="2">
        <v>1266</v>
      </c>
      <c r="F23" s="7">
        <f t="shared" si="0"/>
        <v>237467.14366667013</v>
      </c>
      <c r="G23" s="13">
        <f t="shared" si="1"/>
        <v>0.23746714366667013</v>
      </c>
      <c r="H23">
        <v>868.09</v>
      </c>
      <c r="I23" t="s">
        <v>137</v>
      </c>
    </row>
    <row r="24" spans="1:13">
      <c r="A24" s="2" t="s">
        <v>152</v>
      </c>
      <c r="B24" s="2" t="s">
        <v>44</v>
      </c>
      <c r="C24" s="2" t="s">
        <v>45</v>
      </c>
      <c r="D24" s="2">
        <v>316</v>
      </c>
      <c r="F24" s="7">
        <f t="shared" si="0"/>
        <v>475309.8779711898</v>
      </c>
      <c r="G24" s="13">
        <f t="shared" si="1"/>
        <v>0.47530987797118979</v>
      </c>
      <c r="H24">
        <v>1747.2</v>
      </c>
      <c r="I24" t="s">
        <v>153</v>
      </c>
    </row>
    <row r="25" spans="1:13">
      <c r="A25" s="2" t="s">
        <v>150</v>
      </c>
      <c r="B25" s="2" t="s">
        <v>46</v>
      </c>
      <c r="C25" s="2" t="s">
        <v>47</v>
      </c>
      <c r="D25" s="2">
        <v>614</v>
      </c>
      <c r="F25" s="7">
        <f t="shared" si="0"/>
        <v>340985.72312105808</v>
      </c>
      <c r="G25" s="13">
        <f t="shared" si="1"/>
        <v>0.34098572312105807</v>
      </c>
      <c r="H25" s="11">
        <v>1257.58</v>
      </c>
      <c r="I25" s="11" t="s">
        <v>154</v>
      </c>
      <c r="J25" s="11"/>
      <c r="K25" s="11"/>
    </row>
    <row r="26" spans="1:13">
      <c r="A26" s="2" t="s">
        <v>146</v>
      </c>
      <c r="B26" s="2" t="s">
        <v>48</v>
      </c>
      <c r="C26" s="2" t="s">
        <v>49</v>
      </c>
      <c r="D26" s="2">
        <v>223</v>
      </c>
      <c r="F26" s="7">
        <f t="shared" si="0"/>
        <v>565806.52269480075</v>
      </c>
      <c r="G26" s="13">
        <f t="shared" si="1"/>
        <v>0.5658065226948007</v>
      </c>
      <c r="H26" s="11">
        <v>2112.79</v>
      </c>
      <c r="I26" s="11" t="s">
        <v>147</v>
      </c>
      <c r="J26" s="11"/>
      <c r="K26" s="11"/>
      <c r="L26" s="3"/>
    </row>
    <row r="27" spans="1:13">
      <c r="A27" s="2" t="s">
        <v>163</v>
      </c>
      <c r="B27" s="2" t="s">
        <v>50</v>
      </c>
      <c r="C27" s="2" t="s">
        <v>51</v>
      </c>
      <c r="D27" s="2">
        <v>245</v>
      </c>
      <c r="F27" s="7">
        <f t="shared" si="0"/>
        <v>539805.54212490935</v>
      </c>
      <c r="G27" s="13">
        <f t="shared" si="1"/>
        <v>0.53980554212490939</v>
      </c>
      <c r="H27" s="11">
        <v>1870.01</v>
      </c>
      <c r="I27" s="11" t="s">
        <v>164</v>
      </c>
      <c r="J27" s="11"/>
      <c r="K27" s="11"/>
      <c r="L27" s="3"/>
    </row>
    <row r="28" spans="1:13">
      <c r="A28" s="2" t="s">
        <v>163</v>
      </c>
      <c r="B28" s="2" t="s">
        <v>52</v>
      </c>
      <c r="C28" s="2" t="s">
        <v>53</v>
      </c>
      <c r="D28" s="2">
        <v>1585</v>
      </c>
      <c r="F28" s="7">
        <f t="shared" si="0"/>
        <v>212229.49858539802</v>
      </c>
      <c r="G28" s="13">
        <f t="shared" si="1"/>
        <v>0.21222949858539802</v>
      </c>
      <c r="H28">
        <v>775.75</v>
      </c>
      <c r="I28" t="s">
        <v>165</v>
      </c>
    </row>
    <row r="29" spans="1:13">
      <c r="A29" s="2" t="s">
        <v>155</v>
      </c>
      <c r="B29" s="2" t="s">
        <v>54</v>
      </c>
      <c r="C29" s="2" t="s">
        <v>55</v>
      </c>
      <c r="D29" s="2">
        <v>2617</v>
      </c>
      <c r="F29" s="7">
        <f t="shared" si="0"/>
        <v>165165.18949419292</v>
      </c>
      <c r="G29" s="13">
        <f t="shared" si="1"/>
        <v>0.16516518949419293</v>
      </c>
      <c r="H29">
        <v>604.33000000000004</v>
      </c>
      <c r="I29" t="s">
        <v>156</v>
      </c>
    </row>
    <row r="30" spans="1:13">
      <c r="A30" s="2" t="s">
        <v>166</v>
      </c>
      <c r="B30" s="2" t="s">
        <v>56</v>
      </c>
      <c r="C30" s="2" t="s">
        <v>57</v>
      </c>
      <c r="D30" s="2">
        <v>226</v>
      </c>
      <c r="F30" s="7">
        <f t="shared" si="0"/>
        <v>562038.62380523724</v>
      </c>
      <c r="G30" s="13">
        <f t="shared" si="1"/>
        <v>0.56203862380523728</v>
      </c>
      <c r="H30">
        <v>1996.23</v>
      </c>
      <c r="I30" t="s">
        <v>167</v>
      </c>
    </row>
    <row r="31" spans="1:13">
      <c r="A31" s="2" t="s">
        <v>115</v>
      </c>
      <c r="B31" s="2" t="s">
        <v>58</v>
      </c>
      <c r="C31" s="2" t="s">
        <v>59</v>
      </c>
      <c r="D31" s="2">
        <v>1637</v>
      </c>
      <c r="F31" s="7">
        <f t="shared" si="0"/>
        <v>208831.51616688992</v>
      </c>
      <c r="G31" s="13">
        <f t="shared" si="1"/>
        <v>0.20883151616688991</v>
      </c>
      <c r="H31">
        <v>765.48</v>
      </c>
      <c r="I31" t="s">
        <v>116</v>
      </c>
    </row>
    <row r="32" spans="1:13">
      <c r="A32" s="2" t="s">
        <v>117</v>
      </c>
      <c r="B32" s="2" t="s">
        <v>60</v>
      </c>
      <c r="C32" s="2" t="s">
        <v>61</v>
      </c>
      <c r="D32" s="2">
        <v>222</v>
      </c>
      <c r="F32" s="7">
        <f t="shared" si="0"/>
        <v>567079.42986648146</v>
      </c>
      <c r="G32" s="13">
        <f t="shared" si="1"/>
        <v>0.56707942986648141</v>
      </c>
      <c r="H32">
        <v>2174.2199999999998</v>
      </c>
      <c r="I32" t="s">
        <v>118</v>
      </c>
      <c r="M32" s="8" t="s">
        <v>95</v>
      </c>
    </row>
    <row r="33" spans="1:10">
      <c r="A33" s="2" t="s">
        <v>157</v>
      </c>
      <c r="B33" s="2" t="s">
        <v>62</v>
      </c>
      <c r="C33" s="2" t="s">
        <v>63</v>
      </c>
      <c r="D33" s="2">
        <v>1763</v>
      </c>
      <c r="F33" s="7">
        <f t="shared" si="0"/>
        <v>201230.69406826227</v>
      </c>
      <c r="G33" s="13">
        <f t="shared" si="1"/>
        <v>0.20123069406826227</v>
      </c>
      <c r="H33">
        <v>751.62</v>
      </c>
      <c r="I33" t="s">
        <v>158</v>
      </c>
    </row>
    <row r="34" spans="1:10">
      <c r="A34" s="2" t="s">
        <v>119</v>
      </c>
      <c r="B34" s="2" t="s">
        <v>64</v>
      </c>
      <c r="C34" s="2" t="s">
        <v>65</v>
      </c>
      <c r="D34" s="2">
        <v>2026</v>
      </c>
      <c r="F34" s="7">
        <f t="shared" si="0"/>
        <v>187715.72744191255</v>
      </c>
      <c r="G34" s="13">
        <f t="shared" si="1"/>
        <v>0.18771572744191253</v>
      </c>
      <c r="H34">
        <v>680.71</v>
      </c>
      <c r="I34" t="s">
        <v>120</v>
      </c>
    </row>
    <row r="35" spans="1:10">
      <c r="A35" s="2" t="s">
        <v>121</v>
      </c>
      <c r="B35" s="2" t="s">
        <v>66</v>
      </c>
      <c r="C35" s="2" t="s">
        <v>67</v>
      </c>
      <c r="D35" s="2">
        <v>361</v>
      </c>
      <c r="F35" s="7">
        <f t="shared" si="0"/>
        <v>444699.64251352457</v>
      </c>
      <c r="G35" s="13">
        <f t="shared" si="1"/>
        <v>0.44469964251352456</v>
      </c>
      <c r="H35">
        <v>1678.67</v>
      </c>
      <c r="I35" t="s">
        <v>122</v>
      </c>
    </row>
    <row r="36" spans="1:10">
      <c r="A36" s="2" t="s">
        <v>159</v>
      </c>
      <c r="B36" s="2" t="s">
        <v>68</v>
      </c>
      <c r="C36" s="2" t="s">
        <v>69</v>
      </c>
      <c r="D36" s="2">
        <v>954</v>
      </c>
      <c r="F36" s="7">
        <f t="shared" si="0"/>
        <v>273555.96798685333</v>
      </c>
      <c r="G36" s="13">
        <f t="shared" si="1"/>
        <v>0.27355596798685333</v>
      </c>
      <c r="H36">
        <v>1004.24</v>
      </c>
      <c r="I36" t="s">
        <v>160</v>
      </c>
    </row>
    <row r="37" spans="1:10">
      <c r="A37" s="6" t="s">
        <v>86</v>
      </c>
      <c r="B37" s="2" t="s">
        <v>70</v>
      </c>
      <c r="C37" s="2" t="s">
        <v>71</v>
      </c>
      <c r="D37" s="2">
        <v>70541518</v>
      </c>
      <c r="E37" s="6" t="s">
        <v>94</v>
      </c>
      <c r="F37" s="7">
        <f t="shared" si="0"/>
        <v>1006</v>
      </c>
      <c r="G37" s="13">
        <f t="shared" si="1"/>
        <v>1.0059999999999999E-3</v>
      </c>
      <c r="J37" s="6" t="s">
        <v>173</v>
      </c>
    </row>
    <row r="38" spans="1:10">
      <c r="A38" s="2" t="s">
        <v>168</v>
      </c>
      <c r="B38" s="2" t="s">
        <v>72</v>
      </c>
      <c r="C38" s="2" t="s">
        <v>73</v>
      </c>
      <c r="D38" s="2">
        <v>2175</v>
      </c>
      <c r="F38" s="7">
        <f t="shared" si="0"/>
        <v>181171.86317112169</v>
      </c>
      <c r="G38" s="13">
        <f t="shared" si="1"/>
        <v>0.18117186317112169</v>
      </c>
      <c r="H38">
        <v>657.99</v>
      </c>
      <c r="I38" t="s">
        <v>169</v>
      </c>
    </row>
    <row r="39" spans="1:10">
      <c r="A39" s="6" t="s">
        <v>87</v>
      </c>
      <c r="B39" s="2" t="s">
        <v>74</v>
      </c>
      <c r="C39" s="2" t="s">
        <v>75</v>
      </c>
      <c r="D39" s="2">
        <v>22486114</v>
      </c>
      <c r="E39" s="6" t="s">
        <v>94</v>
      </c>
      <c r="F39" s="7">
        <f t="shared" si="0"/>
        <v>1781.8173244292589</v>
      </c>
      <c r="G39" s="13">
        <f t="shared" si="1"/>
        <v>1.7818173244292588E-3</v>
      </c>
      <c r="J39" s="6" t="s">
        <v>173</v>
      </c>
    </row>
    <row r="40" spans="1:10">
      <c r="A40" s="2" t="s">
        <v>161</v>
      </c>
      <c r="B40" s="2" t="s">
        <v>76</v>
      </c>
      <c r="C40" s="2" t="s">
        <v>77</v>
      </c>
      <c r="D40" s="2">
        <v>38953</v>
      </c>
      <c r="F40" s="7">
        <f t="shared" si="0"/>
        <v>42810.463102493202</v>
      </c>
      <c r="G40" s="13">
        <f t="shared" si="1"/>
        <v>4.2810463102493201E-2</v>
      </c>
      <c r="H40">
        <v>158.31</v>
      </c>
      <c r="I40" t="s">
        <v>162</v>
      </c>
    </row>
    <row r="41" spans="1:10">
      <c r="A41" s="2" t="s">
        <v>148</v>
      </c>
      <c r="B41" s="2" t="s">
        <v>78</v>
      </c>
      <c r="C41" s="2" t="s">
        <v>79</v>
      </c>
      <c r="D41" s="2">
        <v>372</v>
      </c>
      <c r="F41" s="7">
        <f t="shared" si="0"/>
        <v>438075.44555289287</v>
      </c>
      <c r="G41" s="13">
        <f t="shared" si="1"/>
        <v>0.43807544555289285</v>
      </c>
      <c r="H41">
        <v>1587.27</v>
      </c>
      <c r="I41" t="s">
        <v>149</v>
      </c>
    </row>
    <row r="42" spans="1:10">
      <c r="A42" s="2" t="s">
        <v>113</v>
      </c>
      <c r="B42" s="2" t="s">
        <v>80</v>
      </c>
      <c r="C42" s="2" t="s">
        <v>81</v>
      </c>
      <c r="D42" s="2">
        <v>671</v>
      </c>
      <c r="F42" s="7">
        <f t="shared" si="0"/>
        <v>326181.34650181135</v>
      </c>
      <c r="G42" s="13">
        <f t="shared" si="1"/>
        <v>0.32618134650181135</v>
      </c>
      <c r="H42">
        <v>1198.6099999999999</v>
      </c>
      <c r="I42" t="s">
        <v>123</v>
      </c>
    </row>
    <row r="43" spans="1:10">
      <c r="A43" s="2" t="s">
        <v>144</v>
      </c>
      <c r="B43" s="2" t="s">
        <v>82</v>
      </c>
      <c r="C43" s="2" t="s">
        <v>83</v>
      </c>
      <c r="D43" s="2">
        <v>4293</v>
      </c>
      <c r="F43" s="7">
        <f t="shared" si="0"/>
        <v>128955.51999836939</v>
      </c>
      <c r="G43" s="13">
        <f t="shared" si="1"/>
        <v>0.12895551999836938</v>
      </c>
      <c r="H43">
        <v>464</v>
      </c>
      <c r="I43" t="s">
        <v>170</v>
      </c>
    </row>
    <row r="44" spans="1:10">
      <c r="A44" s="2" t="s">
        <v>171</v>
      </c>
      <c r="B44" s="2" t="s">
        <v>84</v>
      </c>
      <c r="C44" s="2" t="s">
        <v>85</v>
      </c>
      <c r="D44" s="2">
        <v>327</v>
      </c>
      <c r="F44" s="7">
        <f t="shared" si="0"/>
        <v>467246.98204953398</v>
      </c>
      <c r="G44" s="13">
        <f t="shared" si="1"/>
        <v>0.46724698204953397</v>
      </c>
      <c r="H44">
        <v>1752.85</v>
      </c>
      <c r="I44" t="s">
        <v>172</v>
      </c>
    </row>
    <row r="46" spans="1:10">
      <c r="A46" s="4" t="s">
        <v>88</v>
      </c>
      <c r="B46" s="4" t="s">
        <v>89</v>
      </c>
    </row>
    <row r="48" spans="1:10">
      <c r="A48" s="4" t="s">
        <v>86</v>
      </c>
      <c r="B48" s="5" t="s">
        <v>92</v>
      </c>
    </row>
    <row r="50" spans="1:3">
      <c r="A50" s="4" t="s">
        <v>87</v>
      </c>
      <c r="B50" s="5" t="s">
        <v>93</v>
      </c>
      <c r="C50" s="5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194A9-1229-294B-981B-16EF6FD1EE09}">
  <dimension ref="A1:J45"/>
  <sheetViews>
    <sheetView topLeftCell="A46" zoomScale="150" zoomScaleNormal="150" workbookViewId="0"/>
  </sheetViews>
  <sheetFormatPr baseColWidth="10" defaultRowHeight="16"/>
  <cols>
    <col min="2" max="2" width="12.33203125" customWidth="1"/>
    <col min="3" max="3" width="13" customWidth="1"/>
    <col min="4" max="4" width="14" customWidth="1"/>
    <col min="8" max="8" width="12.83203125" customWidth="1"/>
    <col min="9" max="9" width="14" customWidth="1"/>
  </cols>
  <sheetData>
    <row r="1" spans="1:10">
      <c r="A1" t="s">
        <v>180</v>
      </c>
      <c r="G1" t="s">
        <v>179</v>
      </c>
    </row>
    <row r="3" spans="1:10">
      <c r="A3" t="s">
        <v>176</v>
      </c>
      <c r="B3" t="s">
        <v>175</v>
      </c>
      <c r="C3" t="s">
        <v>177</v>
      </c>
      <c r="D3" t="s">
        <v>178</v>
      </c>
      <c r="G3" t="s">
        <v>176</v>
      </c>
      <c r="H3" t="s">
        <v>175</v>
      </c>
      <c r="I3" t="s">
        <v>177</v>
      </c>
      <c r="J3" t="s">
        <v>178</v>
      </c>
    </row>
    <row r="6" spans="1:10">
      <c r="A6" s="2">
        <v>337</v>
      </c>
      <c r="B6">
        <f>SQRT((70541518*793881)/A6)</f>
        <v>407647.84815440874</v>
      </c>
      <c r="C6" s="12">
        <f t="shared" ref="C6:C45" si="0">B6/1000000</f>
        <v>0.40764784815440874</v>
      </c>
      <c r="D6" s="14">
        <v>1669.32</v>
      </c>
      <c r="G6" s="2">
        <v>337</v>
      </c>
      <c r="H6">
        <f>SQRT((70541518*1258884)/G6)</f>
        <v>513334.32730555173</v>
      </c>
      <c r="I6" s="12">
        <f t="shared" ref="I6:I45" si="1">H6/1000000</f>
        <v>0.51333432730555173</v>
      </c>
      <c r="J6" s="14">
        <v>1669.32</v>
      </c>
    </row>
    <row r="7" spans="1:10">
      <c r="A7" s="2">
        <v>7564</v>
      </c>
      <c r="B7">
        <f t="shared" ref="B7:B45" si="2">SQRT((70541518*793881)/A7)</f>
        <v>86044.743543733537</v>
      </c>
      <c r="C7" s="12">
        <f t="shared" si="0"/>
        <v>8.6044743543733537E-2</v>
      </c>
      <c r="D7" s="9">
        <v>358.38</v>
      </c>
      <c r="G7" s="2">
        <v>7564</v>
      </c>
      <c r="H7">
        <f t="shared" ref="H7:H45" si="3">SQRT((70541518*1258884)/G7)</f>
        <v>108352.64001803483</v>
      </c>
      <c r="I7" s="12">
        <f t="shared" si="1"/>
        <v>0.10835264001803482</v>
      </c>
      <c r="J7" s="9">
        <v>358.38</v>
      </c>
    </row>
    <row r="8" spans="1:10">
      <c r="A8" s="2">
        <v>352</v>
      </c>
      <c r="B8">
        <f t="shared" si="2"/>
        <v>398867.61179219914</v>
      </c>
      <c r="C8" s="12">
        <f t="shared" si="0"/>
        <v>0.39886761179219915</v>
      </c>
      <c r="D8" s="9">
        <v>1633.8</v>
      </c>
      <c r="G8" s="2">
        <v>352</v>
      </c>
      <c r="H8">
        <f t="shared" si="3"/>
        <v>502277.7333679545</v>
      </c>
      <c r="I8" s="12">
        <f t="shared" si="1"/>
        <v>0.50227773336795445</v>
      </c>
      <c r="J8" s="9">
        <v>1633.8</v>
      </c>
    </row>
    <row r="9" spans="1:10">
      <c r="A9" s="2">
        <v>779</v>
      </c>
      <c r="B9">
        <f t="shared" si="2"/>
        <v>268121.33663151576</v>
      </c>
      <c r="C9" s="12">
        <f t="shared" si="0"/>
        <v>0.26812133663151577</v>
      </c>
      <c r="D9">
        <v>1132.26</v>
      </c>
      <c r="G9" s="2">
        <v>779</v>
      </c>
      <c r="H9">
        <f t="shared" si="3"/>
        <v>337634.27575820504</v>
      </c>
      <c r="I9" s="12">
        <f t="shared" si="1"/>
        <v>0.33763427575820504</v>
      </c>
      <c r="J9">
        <v>1132.26</v>
      </c>
    </row>
    <row r="10" spans="1:10">
      <c r="A10" s="2">
        <v>289</v>
      </c>
      <c r="B10">
        <f t="shared" si="2"/>
        <v>440201.16057253286</v>
      </c>
      <c r="C10" s="12">
        <f t="shared" si="0"/>
        <v>0.44020116057253283</v>
      </c>
      <c r="D10">
        <v>1891.78</v>
      </c>
      <c r="G10" s="2">
        <v>289</v>
      </c>
      <c r="H10">
        <f t="shared" si="3"/>
        <v>554327.38738763391</v>
      </c>
      <c r="I10" s="12">
        <f t="shared" si="1"/>
        <v>0.55432738738763387</v>
      </c>
      <c r="J10">
        <v>1891.78</v>
      </c>
    </row>
    <row r="11" spans="1:10">
      <c r="A11" s="2">
        <v>255</v>
      </c>
      <c r="B11">
        <f t="shared" si="2"/>
        <v>468629.92151447054</v>
      </c>
      <c r="C11" s="12">
        <f t="shared" si="0"/>
        <v>0.46862992151447053</v>
      </c>
      <c r="D11">
        <v>1875.41</v>
      </c>
      <c r="G11" s="2">
        <v>255</v>
      </c>
      <c r="H11">
        <f t="shared" si="3"/>
        <v>590126.567833037</v>
      </c>
      <c r="I11" s="12">
        <f t="shared" si="1"/>
        <v>0.59012656783303696</v>
      </c>
      <c r="J11">
        <v>1875.41</v>
      </c>
    </row>
    <row r="12" spans="1:10">
      <c r="A12" s="2">
        <v>219</v>
      </c>
      <c r="B12">
        <f t="shared" si="2"/>
        <v>505682.64296328067</v>
      </c>
      <c r="C12" s="12">
        <f t="shared" si="0"/>
        <v>0.50568264296328069</v>
      </c>
      <c r="D12">
        <v>2232.39</v>
      </c>
      <c r="G12" s="2">
        <v>219</v>
      </c>
      <c r="H12">
        <f t="shared" si="3"/>
        <v>636785.55039820529</v>
      </c>
      <c r="I12" s="12">
        <f t="shared" si="1"/>
        <v>0.63678555039820528</v>
      </c>
      <c r="J12">
        <v>2232.39</v>
      </c>
    </row>
    <row r="13" spans="1:10">
      <c r="A13" s="2">
        <v>209</v>
      </c>
      <c r="B13">
        <f t="shared" si="2"/>
        <v>517638.96662371076</v>
      </c>
      <c r="C13" s="12">
        <f t="shared" si="0"/>
        <v>0.51763896662371078</v>
      </c>
      <c r="D13">
        <v>2138.14</v>
      </c>
      <c r="G13" s="2">
        <v>209</v>
      </c>
      <c r="H13">
        <f t="shared" si="3"/>
        <v>651841.66167430242</v>
      </c>
      <c r="I13" s="12">
        <f t="shared" si="1"/>
        <v>0.65184166167430246</v>
      </c>
      <c r="J13">
        <v>2138.14</v>
      </c>
    </row>
    <row r="14" spans="1:10">
      <c r="A14" s="2">
        <v>603</v>
      </c>
      <c r="B14">
        <f t="shared" si="2"/>
        <v>304748.41008883319</v>
      </c>
      <c r="C14" s="12">
        <f t="shared" si="0"/>
        <v>0.30474841008883319</v>
      </c>
      <c r="D14">
        <v>1295.8900000000001</v>
      </c>
      <c r="G14" s="2">
        <v>603</v>
      </c>
      <c r="H14">
        <f t="shared" si="3"/>
        <v>383757.25714890106</v>
      </c>
      <c r="I14" s="12">
        <f t="shared" si="1"/>
        <v>0.38375725714890108</v>
      </c>
      <c r="J14">
        <v>1295.8900000000001</v>
      </c>
    </row>
    <row r="15" spans="1:10">
      <c r="A15" s="2">
        <v>827</v>
      </c>
      <c r="B15">
        <f t="shared" si="2"/>
        <v>260224.00091960118</v>
      </c>
      <c r="C15" s="12">
        <f t="shared" si="0"/>
        <v>0.26022400091960118</v>
      </c>
      <c r="D15">
        <v>1066.26</v>
      </c>
      <c r="G15" s="2">
        <v>827</v>
      </c>
      <c r="H15">
        <f t="shared" si="3"/>
        <v>327689.48263949779</v>
      </c>
      <c r="I15" s="12">
        <f t="shared" si="1"/>
        <v>0.32768948263949776</v>
      </c>
      <c r="J15">
        <v>1066.26</v>
      </c>
    </row>
    <row r="16" spans="1:10">
      <c r="A16" s="2">
        <v>271</v>
      </c>
      <c r="B16">
        <f t="shared" si="2"/>
        <v>454585.37473189813</v>
      </c>
      <c r="C16" s="12">
        <f t="shared" si="0"/>
        <v>0.45458537473189814</v>
      </c>
      <c r="D16">
        <v>1939.77</v>
      </c>
      <c r="G16" s="2">
        <v>271</v>
      </c>
      <c r="H16">
        <f t="shared" si="3"/>
        <v>572440.8422549828</v>
      </c>
      <c r="I16" s="12">
        <f t="shared" si="1"/>
        <v>0.57244084225498282</v>
      </c>
      <c r="J16">
        <v>1939.77</v>
      </c>
    </row>
    <row r="17" spans="1:10">
      <c r="A17" s="2">
        <v>238</v>
      </c>
      <c r="B17">
        <f t="shared" si="2"/>
        <v>485078.05337167002</v>
      </c>
      <c r="C17" s="12">
        <f t="shared" si="0"/>
        <v>0.48507805337167004</v>
      </c>
      <c r="D17">
        <v>2078.86</v>
      </c>
      <c r="G17" s="2">
        <v>238</v>
      </c>
      <c r="H17">
        <f t="shared" si="3"/>
        <v>610839.03017173265</v>
      </c>
      <c r="I17" s="12">
        <f t="shared" si="1"/>
        <v>0.61083903017173269</v>
      </c>
      <c r="J17">
        <v>2078.86</v>
      </c>
    </row>
    <row r="18" spans="1:10">
      <c r="A18" s="2">
        <v>378</v>
      </c>
      <c r="B18">
        <f t="shared" si="2"/>
        <v>384905.57782340783</v>
      </c>
      <c r="C18" s="12">
        <f t="shared" si="0"/>
        <v>0.38490557782340784</v>
      </c>
      <c r="D18">
        <v>1598.71</v>
      </c>
      <c r="G18" s="2">
        <v>378</v>
      </c>
      <c r="H18">
        <f t="shared" si="3"/>
        <v>484695.91281466169</v>
      </c>
      <c r="I18" s="12">
        <f t="shared" si="1"/>
        <v>0.48469591281466168</v>
      </c>
      <c r="J18">
        <v>1598.71</v>
      </c>
    </row>
    <row r="19" spans="1:10">
      <c r="A19" s="2">
        <v>2648</v>
      </c>
      <c r="B19">
        <f t="shared" si="2"/>
        <v>145425.6836861645</v>
      </c>
      <c r="C19" s="12">
        <f t="shared" si="0"/>
        <v>0.14542568368616449</v>
      </c>
      <c r="D19">
        <v>597.91</v>
      </c>
      <c r="G19" s="2">
        <v>2648</v>
      </c>
      <c r="H19">
        <f t="shared" si="3"/>
        <v>183128.63871591084</v>
      </c>
      <c r="I19" s="12">
        <f t="shared" si="1"/>
        <v>0.18312863871591084</v>
      </c>
      <c r="J19">
        <v>597.91</v>
      </c>
    </row>
    <row r="20" spans="1:10">
      <c r="A20" s="2">
        <v>539</v>
      </c>
      <c r="B20">
        <f t="shared" si="2"/>
        <v>322333.70639308268</v>
      </c>
      <c r="C20" s="12">
        <f t="shared" si="0"/>
        <v>0.32233370639308268</v>
      </c>
      <c r="D20">
        <v>1257.5899999999999</v>
      </c>
      <c r="G20" s="2">
        <v>539</v>
      </c>
      <c r="H20">
        <f t="shared" si="3"/>
        <v>405901.70434684487</v>
      </c>
      <c r="I20" s="12">
        <f t="shared" si="1"/>
        <v>0.40590170434684486</v>
      </c>
      <c r="J20">
        <v>1257.5899999999999</v>
      </c>
    </row>
    <row r="21" spans="1:10">
      <c r="A21" s="2">
        <v>241</v>
      </c>
      <c r="B21">
        <f t="shared" si="2"/>
        <v>482049.44070462644</v>
      </c>
      <c r="C21" s="12">
        <f t="shared" si="0"/>
        <v>0.48204944070462646</v>
      </c>
      <c r="D21">
        <v>1988.61</v>
      </c>
      <c r="G21" s="2">
        <v>241</v>
      </c>
      <c r="H21">
        <f t="shared" si="3"/>
        <v>607025.22162804811</v>
      </c>
      <c r="I21" s="12">
        <f t="shared" si="1"/>
        <v>0.60702522162804806</v>
      </c>
      <c r="J21">
        <v>1988.61</v>
      </c>
    </row>
    <row r="22" spans="1:10">
      <c r="A22" s="2">
        <v>365</v>
      </c>
      <c r="B22">
        <f t="shared" si="2"/>
        <v>391700.09093258745</v>
      </c>
      <c r="C22" s="12">
        <f t="shared" si="0"/>
        <v>0.39170009093258745</v>
      </c>
      <c r="D22">
        <v>1624.26</v>
      </c>
      <c r="G22" s="2">
        <v>365</v>
      </c>
      <c r="H22">
        <f t="shared" si="3"/>
        <v>493251.9663595545</v>
      </c>
      <c r="I22" s="12">
        <f t="shared" si="1"/>
        <v>0.49325196635955448</v>
      </c>
      <c r="J22">
        <v>1624.26</v>
      </c>
    </row>
    <row r="23" spans="1:10">
      <c r="A23" s="2">
        <v>1598</v>
      </c>
      <c r="B23">
        <f t="shared" si="2"/>
        <v>187202.53141132268</v>
      </c>
      <c r="C23" s="12">
        <f t="shared" si="0"/>
        <v>0.18720253141132268</v>
      </c>
      <c r="D23">
        <v>784.35</v>
      </c>
      <c r="G23" s="2">
        <v>1598</v>
      </c>
      <c r="H23">
        <f t="shared" si="3"/>
        <v>235736.52103648044</v>
      </c>
      <c r="I23" s="12">
        <f t="shared" si="1"/>
        <v>0.23573652103648043</v>
      </c>
      <c r="J23">
        <v>784.35</v>
      </c>
    </row>
    <row r="24" spans="1:10">
      <c r="A24" s="2">
        <v>1266</v>
      </c>
      <c r="B24">
        <f t="shared" si="2"/>
        <v>210321.29722366112</v>
      </c>
      <c r="C24" s="12">
        <f t="shared" si="0"/>
        <v>0.21032129722366114</v>
      </c>
      <c r="D24">
        <v>868.09</v>
      </c>
      <c r="G24" s="2">
        <v>1266</v>
      </c>
      <c r="H24">
        <f t="shared" si="3"/>
        <v>264849.04094831401</v>
      </c>
      <c r="I24" s="12">
        <f t="shared" si="1"/>
        <v>0.26484904094831402</v>
      </c>
      <c r="J24">
        <v>868.09</v>
      </c>
    </row>
    <row r="25" spans="1:10">
      <c r="A25" s="2">
        <v>316</v>
      </c>
      <c r="B25">
        <f t="shared" si="2"/>
        <v>420975.24977368797</v>
      </c>
      <c r="C25" s="12">
        <f t="shared" si="0"/>
        <v>0.420975249773688</v>
      </c>
      <c r="D25">
        <v>1747.2</v>
      </c>
      <c r="G25" s="2">
        <v>316</v>
      </c>
      <c r="H25">
        <f t="shared" si="3"/>
        <v>530116.98119649594</v>
      </c>
      <c r="I25" s="12">
        <f t="shared" si="1"/>
        <v>0.53011698119649597</v>
      </c>
      <c r="J25">
        <v>1747.2</v>
      </c>
    </row>
    <row r="26" spans="1:10">
      <c r="A26" s="2">
        <v>614</v>
      </c>
      <c r="B26">
        <f t="shared" si="2"/>
        <v>302006.24184976419</v>
      </c>
      <c r="C26" s="12">
        <f t="shared" si="0"/>
        <v>0.30200624184976421</v>
      </c>
      <c r="D26" s="11">
        <v>1257.58</v>
      </c>
      <c r="G26" s="2">
        <v>614</v>
      </c>
      <c r="H26">
        <f t="shared" si="3"/>
        <v>380304.15640340676</v>
      </c>
      <c r="I26" s="12">
        <f t="shared" si="1"/>
        <v>0.38030415640340676</v>
      </c>
      <c r="J26" s="11">
        <v>1257.58</v>
      </c>
    </row>
    <row r="27" spans="1:10">
      <c r="A27" s="2">
        <v>223</v>
      </c>
      <c r="B27">
        <f t="shared" si="2"/>
        <v>501126.85061736329</v>
      </c>
      <c r="C27" s="12">
        <f t="shared" si="0"/>
        <v>0.50112685061736328</v>
      </c>
      <c r="D27" s="11">
        <v>2112.79</v>
      </c>
      <c r="G27" s="2">
        <v>223</v>
      </c>
      <c r="H27">
        <f t="shared" si="3"/>
        <v>631048.62670334638</v>
      </c>
      <c r="I27" s="12">
        <f t="shared" si="1"/>
        <v>0.63104862670334638</v>
      </c>
      <c r="J27" s="11">
        <v>2112.79</v>
      </c>
    </row>
    <row r="28" spans="1:10">
      <c r="A28" s="2">
        <v>245</v>
      </c>
      <c r="B28">
        <f t="shared" si="2"/>
        <v>478098.14913846349</v>
      </c>
      <c r="C28" s="12">
        <f t="shared" si="0"/>
        <v>0.47809814913846349</v>
      </c>
      <c r="D28" s="11">
        <v>1870.01</v>
      </c>
      <c r="G28" s="2">
        <v>245</v>
      </c>
      <c r="H28">
        <f t="shared" si="3"/>
        <v>602049.52113732439</v>
      </c>
      <c r="I28" s="12">
        <f t="shared" si="1"/>
        <v>0.60204952113732435</v>
      </c>
      <c r="J28" s="11">
        <v>1870.01</v>
      </c>
    </row>
    <row r="29" spans="1:10">
      <c r="A29" s="2">
        <v>1585</v>
      </c>
      <c r="B29">
        <f t="shared" si="2"/>
        <v>187968.67121231576</v>
      </c>
      <c r="C29" s="12">
        <f t="shared" si="0"/>
        <v>0.18796867121231575</v>
      </c>
      <c r="D29">
        <v>775.75</v>
      </c>
      <c r="G29" s="2">
        <v>1585</v>
      </c>
      <c r="H29">
        <f t="shared" si="3"/>
        <v>236701.28967476799</v>
      </c>
      <c r="I29" s="12">
        <f t="shared" si="1"/>
        <v>0.236701289674768</v>
      </c>
      <c r="J29">
        <v>775.75</v>
      </c>
    </row>
    <row r="30" spans="1:10">
      <c r="A30" s="2">
        <v>2617</v>
      </c>
      <c r="B30">
        <f t="shared" si="2"/>
        <v>146284.47697746113</v>
      </c>
      <c r="C30" s="12">
        <f t="shared" si="0"/>
        <v>0.14628447697746114</v>
      </c>
      <c r="D30">
        <v>604.33000000000004</v>
      </c>
      <c r="G30" s="2">
        <v>2617</v>
      </c>
      <c r="H30">
        <f t="shared" si="3"/>
        <v>184210.08211976587</v>
      </c>
      <c r="I30" s="12">
        <f t="shared" si="1"/>
        <v>0.18421008211976586</v>
      </c>
      <c r="J30">
        <v>604.33000000000004</v>
      </c>
    </row>
    <row r="31" spans="1:10">
      <c r="A31" s="2">
        <v>226</v>
      </c>
      <c r="B31">
        <f t="shared" si="2"/>
        <v>497789.67575593077</v>
      </c>
      <c r="C31" s="12">
        <f t="shared" si="0"/>
        <v>0.49778967575593075</v>
      </c>
      <c r="D31">
        <v>1996.23</v>
      </c>
      <c r="G31" s="2">
        <v>226</v>
      </c>
      <c r="H31">
        <f t="shared" si="3"/>
        <v>626846.25835932023</v>
      </c>
      <c r="I31" s="12">
        <f t="shared" si="1"/>
        <v>0.62684625835932017</v>
      </c>
      <c r="J31">
        <v>1996.23</v>
      </c>
    </row>
    <row r="32" spans="1:10">
      <c r="A32" s="2">
        <v>1637</v>
      </c>
      <c r="B32">
        <f t="shared" si="2"/>
        <v>184959.12614781203</v>
      </c>
      <c r="C32" s="12">
        <f t="shared" si="0"/>
        <v>0.18495912614781204</v>
      </c>
      <c r="D32">
        <v>765.48</v>
      </c>
      <c r="G32" s="2">
        <v>1637</v>
      </c>
      <c r="H32">
        <f t="shared" si="3"/>
        <v>232911.49218613369</v>
      </c>
      <c r="I32" s="12">
        <f t="shared" si="1"/>
        <v>0.23291149218613369</v>
      </c>
      <c r="J32">
        <v>765.48</v>
      </c>
    </row>
    <row r="33" spans="1:10">
      <c r="A33" s="2">
        <v>222</v>
      </c>
      <c r="B33">
        <f t="shared" si="2"/>
        <v>502254.24653184391</v>
      </c>
      <c r="C33" s="12">
        <f t="shared" si="0"/>
        <v>0.50225424653184392</v>
      </c>
      <c r="D33">
        <v>2174.2199999999998</v>
      </c>
      <c r="G33" s="2">
        <v>222</v>
      </c>
      <c r="H33">
        <f t="shared" si="3"/>
        <v>632468.31044750719</v>
      </c>
      <c r="I33" s="12">
        <f t="shared" si="1"/>
        <v>0.63246831044750718</v>
      </c>
      <c r="J33">
        <v>2174.2199999999998</v>
      </c>
    </row>
    <row r="34" spans="1:10">
      <c r="A34" s="2">
        <v>1763</v>
      </c>
      <c r="B34">
        <f t="shared" si="2"/>
        <v>178227.18530300364</v>
      </c>
      <c r="C34" s="12">
        <f t="shared" si="0"/>
        <v>0.17822718530300363</v>
      </c>
      <c r="D34">
        <v>751.62</v>
      </c>
      <c r="G34" s="2">
        <v>1763</v>
      </c>
      <c r="H34">
        <f t="shared" si="3"/>
        <v>224434.23334452312</v>
      </c>
      <c r="I34" s="12">
        <f t="shared" si="1"/>
        <v>0.22443423334452312</v>
      </c>
      <c r="J34">
        <v>751.62</v>
      </c>
    </row>
    <row r="35" spans="1:10">
      <c r="A35" s="2">
        <v>2026</v>
      </c>
      <c r="B35">
        <f t="shared" si="2"/>
        <v>166257.1701299643</v>
      </c>
      <c r="C35" s="12">
        <f t="shared" si="0"/>
        <v>0.1662571701299643</v>
      </c>
      <c r="D35">
        <v>680.71</v>
      </c>
      <c r="G35" s="2">
        <v>2026</v>
      </c>
      <c r="H35">
        <f t="shared" si="3"/>
        <v>209360.88090439947</v>
      </c>
      <c r="I35" s="12">
        <f t="shared" si="1"/>
        <v>0.20936088090439947</v>
      </c>
      <c r="J35">
        <v>680.71</v>
      </c>
    </row>
    <row r="36" spans="1:10">
      <c r="A36" s="2">
        <v>361</v>
      </c>
      <c r="B36">
        <f t="shared" si="2"/>
        <v>393864.19630173995</v>
      </c>
      <c r="C36" s="12">
        <f t="shared" si="0"/>
        <v>0.39386419630173997</v>
      </c>
      <c r="D36">
        <v>1678.67</v>
      </c>
      <c r="G36" s="2">
        <v>361</v>
      </c>
      <c r="H36">
        <f t="shared" si="3"/>
        <v>495977.13608367246</v>
      </c>
      <c r="I36" s="12">
        <f t="shared" si="1"/>
        <v>0.49597713608367244</v>
      </c>
      <c r="J36">
        <v>1678.67</v>
      </c>
    </row>
    <row r="37" spans="1:10">
      <c r="A37" s="2">
        <v>954</v>
      </c>
      <c r="B37">
        <f t="shared" si="2"/>
        <v>242284.65951917128</v>
      </c>
      <c r="C37" s="12">
        <f t="shared" si="0"/>
        <v>0.24228465951917127</v>
      </c>
      <c r="D37">
        <v>1004.24</v>
      </c>
      <c r="G37" s="2">
        <v>954</v>
      </c>
      <c r="H37">
        <f t="shared" si="3"/>
        <v>305099.20087599347</v>
      </c>
      <c r="I37" s="12">
        <f t="shared" si="1"/>
        <v>0.30509920087599346</v>
      </c>
      <c r="J37">
        <v>1004.24</v>
      </c>
    </row>
    <row r="38" spans="1:10">
      <c r="A38" s="2">
        <v>70541518</v>
      </c>
      <c r="B38">
        <f t="shared" si="2"/>
        <v>891</v>
      </c>
      <c r="C38" s="12">
        <f t="shared" si="0"/>
        <v>8.9099999999999997E-4</v>
      </c>
      <c r="G38" s="2">
        <v>70541518</v>
      </c>
      <c r="H38">
        <f t="shared" si="3"/>
        <v>1122</v>
      </c>
      <c r="I38" s="12">
        <f t="shared" si="1"/>
        <v>1.122E-3</v>
      </c>
    </row>
    <row r="39" spans="1:10">
      <c r="A39" s="2">
        <v>2175</v>
      </c>
      <c r="B39">
        <f t="shared" si="2"/>
        <v>160461.36191398549</v>
      </c>
      <c r="C39" s="12">
        <f t="shared" si="0"/>
        <v>0.1604613619139855</v>
      </c>
      <c r="D39">
        <v>657.99</v>
      </c>
      <c r="G39" s="2">
        <v>2175</v>
      </c>
      <c r="H39">
        <f t="shared" si="3"/>
        <v>202062.45574353728</v>
      </c>
      <c r="I39" s="12">
        <f t="shared" si="1"/>
        <v>0.20206245574353729</v>
      </c>
      <c r="J39">
        <v>657.99</v>
      </c>
    </row>
    <row r="40" spans="1:10">
      <c r="A40" s="2">
        <v>22486114</v>
      </c>
      <c r="B40">
        <f t="shared" si="2"/>
        <v>1578.1304533463913</v>
      </c>
      <c r="C40" s="12">
        <f t="shared" si="0"/>
        <v>1.5781304533463913E-3</v>
      </c>
      <c r="G40" s="2">
        <v>22486114</v>
      </c>
      <c r="H40">
        <f t="shared" si="3"/>
        <v>1987.2753856954557</v>
      </c>
      <c r="I40" s="12">
        <f t="shared" si="1"/>
        <v>1.9872753856954558E-3</v>
      </c>
    </row>
    <row r="41" spans="1:10">
      <c r="A41" s="2">
        <v>38953</v>
      </c>
      <c r="B41">
        <f t="shared" si="2"/>
        <v>37916.622886999445</v>
      </c>
      <c r="C41" s="12">
        <f t="shared" si="0"/>
        <v>3.7916622886999443E-2</v>
      </c>
      <c r="D41">
        <v>158.31</v>
      </c>
      <c r="G41" s="2">
        <v>38953</v>
      </c>
      <c r="H41">
        <f t="shared" si="3"/>
        <v>47746.8584502956</v>
      </c>
      <c r="I41" s="12">
        <f t="shared" si="1"/>
        <v>4.7746858450295603E-2</v>
      </c>
      <c r="J41">
        <v>158.31</v>
      </c>
    </row>
    <row r="42" spans="1:10">
      <c r="A42" s="2">
        <v>372</v>
      </c>
      <c r="B42">
        <f t="shared" si="2"/>
        <v>387997.23855628981</v>
      </c>
      <c r="C42" s="12">
        <f t="shared" si="0"/>
        <v>0.38799723855628981</v>
      </c>
      <c r="D42">
        <v>1587.27</v>
      </c>
      <c r="G42" s="2">
        <v>372</v>
      </c>
      <c r="H42">
        <f t="shared" si="3"/>
        <v>488589.11521903164</v>
      </c>
      <c r="I42" s="12">
        <f t="shared" si="1"/>
        <v>0.48858911521903164</v>
      </c>
      <c r="J42">
        <v>1587.27</v>
      </c>
    </row>
    <row r="43" spans="1:10">
      <c r="A43" s="2">
        <v>671</v>
      </c>
      <c r="B43">
        <f t="shared" si="2"/>
        <v>288894.21444643533</v>
      </c>
      <c r="C43" s="12">
        <f t="shared" si="0"/>
        <v>0.28889421444643532</v>
      </c>
      <c r="D43">
        <v>1198.6099999999999</v>
      </c>
      <c r="G43" s="2">
        <v>671</v>
      </c>
      <c r="H43">
        <f t="shared" si="3"/>
        <v>363792.71448810375</v>
      </c>
      <c r="I43" s="12">
        <f t="shared" si="1"/>
        <v>0.36379271448810374</v>
      </c>
      <c r="J43">
        <v>1198.6099999999999</v>
      </c>
    </row>
    <row r="44" spans="1:10">
      <c r="A44" s="2">
        <v>4293</v>
      </c>
      <c r="B44">
        <f t="shared" si="2"/>
        <v>114214.08381565321</v>
      </c>
      <c r="C44" s="12">
        <f t="shared" si="0"/>
        <v>0.11421408381565321</v>
      </c>
      <c r="D44">
        <v>464</v>
      </c>
      <c r="G44" s="2">
        <v>4293</v>
      </c>
      <c r="H44">
        <f t="shared" si="3"/>
        <v>143825.14258267442</v>
      </c>
      <c r="I44" s="12">
        <f t="shared" si="1"/>
        <v>0.14382514258267443</v>
      </c>
      <c r="J44">
        <v>464</v>
      </c>
    </row>
    <row r="45" spans="1:10">
      <c r="A45" s="2">
        <v>327</v>
      </c>
      <c r="B45">
        <f t="shared" si="2"/>
        <v>413834.05666613794</v>
      </c>
      <c r="C45" s="12">
        <f t="shared" si="0"/>
        <v>0.41383405666613793</v>
      </c>
      <c r="D45">
        <v>1752.85</v>
      </c>
      <c r="G45" s="2">
        <v>327</v>
      </c>
      <c r="H45">
        <f t="shared" si="3"/>
        <v>521124.36765365524</v>
      </c>
      <c r="I45" s="12">
        <f t="shared" si="1"/>
        <v>0.52112436765365522</v>
      </c>
      <c r="J45">
        <v>1752.85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Jesse Bonehead</dc:creator>
  <cp:lastModifiedBy>Jesse Bonehead</cp:lastModifiedBy>
  <dcterms:created xsi:type="dcterms:W3CDTF">2022-04-07T16:02:49Z</dcterms:created>
  <dcterms:modified xsi:type="dcterms:W3CDTF">2022-04-12T03:07:36Z</dcterms:modified>
</cp:coreProperties>
</file>