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ey Chingwena\Documents\python_scripts\Uptime\docs\"/>
    </mc:Choice>
  </mc:AlternateContent>
  <xr:revisionPtr revIDLastSave="0" documentId="13_ncr:1_{7F21C9B4-452D-40AA-A668-220B2D8B56BA}" xr6:coauthVersionLast="47" xr6:coauthVersionMax="47" xr10:uidLastSave="{00000000-0000-0000-0000-000000000000}"/>
  <bookViews>
    <workbookView xWindow="380" yWindow="380" windowWidth="14400" windowHeight="7810" xr2:uid="{19BF5E04-A0C7-435D-98C9-4115959C64B5}"/>
  </bookViews>
  <sheets>
    <sheet name="Resul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5" i="4" l="1"/>
  <c r="R395" i="4" s="1"/>
  <c r="Q394" i="4"/>
  <c r="T383" i="4"/>
  <c r="S383" i="4"/>
  <c r="T382" i="4"/>
  <c r="S382" i="4"/>
  <c r="P381" i="4"/>
  <c r="S380" i="4"/>
  <c r="P379" i="4" s="1"/>
  <c r="T378" i="4"/>
  <c r="S378" i="4"/>
  <c r="T377" i="4"/>
  <c r="S377" i="4"/>
  <c r="P376" i="4"/>
  <c r="S375" i="4"/>
  <c r="T374" i="4"/>
  <c r="S374" i="4"/>
  <c r="P373" i="4"/>
  <c r="T372" i="4"/>
  <c r="S372" i="4"/>
  <c r="T371" i="4"/>
  <c r="S371" i="4"/>
  <c r="P370" i="4" s="1"/>
  <c r="T369" i="4"/>
  <c r="S369" i="4"/>
  <c r="T368" i="4"/>
  <c r="S368" i="4"/>
  <c r="T367" i="4"/>
  <c r="S367" i="4"/>
  <c r="T366" i="4"/>
  <c r="S366" i="4"/>
  <c r="T365" i="4"/>
  <c r="S365" i="4"/>
  <c r="T364" i="4"/>
  <c r="S364" i="4"/>
  <c r="T363" i="4"/>
  <c r="S363" i="4"/>
  <c r="T362" i="4"/>
  <c r="S362" i="4"/>
  <c r="T361" i="4"/>
  <c r="S361" i="4"/>
  <c r="T360" i="4"/>
  <c r="S360" i="4"/>
  <c r="T359" i="4"/>
  <c r="S359" i="4"/>
  <c r="T358" i="4"/>
  <c r="S358" i="4"/>
  <c r="T357" i="4"/>
  <c r="S357" i="4"/>
  <c r="T356" i="4"/>
  <c r="S356" i="4"/>
  <c r="T355" i="4"/>
  <c r="S355" i="4"/>
  <c r="T354" i="4"/>
  <c r="S354" i="4"/>
  <c r="T353" i="4"/>
  <c r="S353" i="4"/>
  <c r="T352" i="4"/>
  <c r="S352" i="4"/>
  <c r="T351" i="4"/>
  <c r="S351" i="4"/>
  <c r="T350" i="4"/>
  <c r="S350" i="4"/>
  <c r="T349" i="4"/>
  <c r="S349" i="4"/>
  <c r="T348" i="4"/>
  <c r="S348" i="4"/>
  <c r="T347" i="4"/>
  <c r="S347" i="4"/>
  <c r="T346" i="4"/>
  <c r="S346" i="4"/>
  <c r="T345" i="4"/>
  <c r="S345" i="4"/>
  <c r="T344" i="4"/>
  <c r="S344" i="4"/>
  <c r="T343" i="4"/>
  <c r="S343" i="4"/>
  <c r="T342" i="4"/>
  <c r="S342" i="4"/>
  <c r="T341" i="4"/>
  <c r="S341" i="4"/>
  <c r="T340" i="4"/>
  <c r="S340" i="4"/>
  <c r="T339" i="4"/>
  <c r="S339" i="4"/>
  <c r="T338" i="4"/>
  <c r="S338" i="4"/>
  <c r="S337" i="4"/>
  <c r="P336" i="4"/>
  <c r="T335" i="4"/>
  <c r="S335" i="4"/>
  <c r="T334" i="4"/>
  <c r="S334" i="4"/>
  <c r="S333" i="4"/>
  <c r="P332" i="4" s="1"/>
  <c r="T331" i="4"/>
  <c r="S331" i="4"/>
  <c r="T330" i="4"/>
  <c r="S330" i="4"/>
  <c r="P329" i="4"/>
  <c r="T327" i="4"/>
  <c r="S327" i="4"/>
  <c r="T326" i="4"/>
  <c r="S326" i="4"/>
  <c r="T325" i="4"/>
  <c r="S325" i="4"/>
  <c r="T324" i="4"/>
  <c r="S324" i="4"/>
  <c r="T323" i="4"/>
  <c r="S323" i="4"/>
  <c r="T322" i="4"/>
  <c r="S322" i="4"/>
  <c r="T321" i="4"/>
  <c r="S321" i="4"/>
  <c r="T320" i="4"/>
  <c r="S320" i="4"/>
  <c r="T319" i="4"/>
  <c r="S319" i="4"/>
  <c r="T318" i="4"/>
  <c r="S318" i="4"/>
  <c r="T317" i="4"/>
  <c r="S317" i="4"/>
  <c r="T316" i="4"/>
  <c r="S316" i="4"/>
  <c r="T315" i="4"/>
  <c r="S315" i="4"/>
  <c r="T314" i="4"/>
  <c r="S314" i="4"/>
  <c r="T313" i="4"/>
  <c r="S313" i="4"/>
  <c r="P312" i="4" s="1"/>
  <c r="O312" i="4"/>
  <c r="T310" i="4"/>
  <c r="S310" i="4"/>
  <c r="T309" i="4"/>
  <c r="S309" i="4"/>
  <c r="T308" i="4"/>
  <c r="S308" i="4"/>
  <c r="P304" i="4" s="1"/>
  <c r="P307" i="4"/>
  <c r="T305" i="4"/>
  <c r="S305" i="4"/>
  <c r="T302" i="4"/>
  <c r="S302" i="4"/>
  <c r="T301" i="4"/>
  <c r="S301" i="4"/>
  <c r="T300" i="4"/>
  <c r="S300" i="4"/>
  <c r="T299" i="4"/>
  <c r="S299" i="4"/>
  <c r="T298" i="4"/>
  <c r="S298" i="4"/>
  <c r="T297" i="4"/>
  <c r="S297" i="4"/>
  <c r="T296" i="4"/>
  <c r="S296" i="4"/>
  <c r="T295" i="4"/>
  <c r="S295" i="4"/>
  <c r="T294" i="4"/>
  <c r="S294" i="4"/>
  <c r="T293" i="4"/>
  <c r="S293" i="4"/>
  <c r="T292" i="4"/>
  <c r="S292" i="4"/>
  <c r="T291" i="4"/>
  <c r="S291" i="4"/>
  <c r="P290" i="4" s="1"/>
  <c r="O290" i="4"/>
  <c r="T288" i="4"/>
  <c r="S288" i="4"/>
  <c r="T287" i="4"/>
  <c r="S287" i="4"/>
  <c r="T286" i="4"/>
  <c r="S286" i="4"/>
  <c r="T285" i="4"/>
  <c r="S285" i="4"/>
  <c r="P279" i="4" s="1"/>
  <c r="T284" i="4"/>
  <c r="S284" i="4"/>
  <c r="T283" i="4"/>
  <c r="S283" i="4"/>
  <c r="T282" i="4"/>
  <c r="S282" i="4"/>
  <c r="T281" i="4"/>
  <c r="S281" i="4"/>
  <c r="T280" i="4"/>
  <c r="S280" i="4"/>
  <c r="O279" i="4"/>
  <c r="T277" i="4"/>
  <c r="S277" i="4"/>
  <c r="P276" i="4" s="1"/>
  <c r="T273" i="4"/>
  <c r="S273" i="4"/>
  <c r="T272" i="4"/>
  <c r="S272" i="4"/>
  <c r="T271" i="4"/>
  <c r="S271" i="4"/>
  <c r="T270" i="4"/>
  <c r="S270" i="4"/>
  <c r="P268" i="4" s="1"/>
  <c r="T269" i="4"/>
  <c r="S269" i="4"/>
  <c r="O268" i="4"/>
  <c r="T267" i="4"/>
  <c r="S267" i="4"/>
  <c r="T266" i="4"/>
  <c r="S266" i="4"/>
  <c r="P265" i="4"/>
  <c r="T259" i="4"/>
  <c r="S259" i="4"/>
  <c r="T258" i="4"/>
  <c r="S258" i="4"/>
  <c r="T257" i="4"/>
  <c r="S257" i="4"/>
  <c r="T256" i="4"/>
  <c r="S256" i="4"/>
  <c r="T255" i="4"/>
  <c r="S255" i="4"/>
  <c r="T254" i="4"/>
  <c r="S254" i="4"/>
  <c r="T253" i="4"/>
  <c r="S253" i="4"/>
  <c r="T252" i="4"/>
  <c r="S252" i="4"/>
  <c r="T251" i="4"/>
  <c r="S251" i="4"/>
  <c r="T250" i="4"/>
  <c r="S250" i="4"/>
  <c r="T249" i="4"/>
  <c r="S249" i="4"/>
  <c r="T248" i="4"/>
  <c r="S248" i="4"/>
  <c r="T247" i="4"/>
  <c r="S247" i="4"/>
  <c r="T246" i="4"/>
  <c r="S246" i="4"/>
  <c r="T245" i="4"/>
  <c r="S245" i="4"/>
  <c r="P243" i="4" s="1"/>
  <c r="T244" i="4"/>
  <c r="S244" i="4"/>
  <c r="O243" i="4"/>
  <c r="T241" i="4"/>
  <c r="S241" i="4"/>
  <c r="T240" i="4"/>
  <c r="S240" i="4"/>
  <c r="P239" i="4"/>
  <c r="T237" i="4"/>
  <c r="S237" i="4"/>
  <c r="P236" i="4"/>
  <c r="T234" i="4"/>
  <c r="S234" i="4"/>
  <c r="T233" i="4"/>
  <c r="S233" i="4"/>
  <c r="T232" i="4"/>
  <c r="S232" i="4"/>
  <c r="P231" i="4" s="1"/>
  <c r="T229" i="4"/>
  <c r="S229" i="4"/>
  <c r="P228" i="4"/>
  <c r="T225" i="4"/>
  <c r="S225" i="4"/>
  <c r="P224" i="4" s="1"/>
  <c r="T220" i="4"/>
  <c r="S220" i="4"/>
  <c r="T219" i="4"/>
  <c r="S219" i="4"/>
  <c r="T218" i="4"/>
  <c r="S218" i="4"/>
  <c r="T217" i="4"/>
  <c r="S217" i="4"/>
  <c r="P212" i="4" s="1"/>
  <c r="T216" i="4"/>
  <c r="S216" i="4"/>
  <c r="T215" i="4"/>
  <c r="S215" i="4"/>
  <c r="T214" i="4"/>
  <c r="S214" i="4"/>
  <c r="T213" i="4"/>
  <c r="S213" i="4"/>
  <c r="O212" i="4"/>
  <c r="T209" i="4"/>
  <c r="S209" i="4"/>
  <c r="T208" i="4"/>
  <c r="S208" i="4"/>
  <c r="T207" i="4"/>
  <c r="S207" i="4"/>
  <c r="T206" i="4"/>
  <c r="S206" i="4"/>
  <c r="T205" i="4"/>
  <c r="S205" i="4"/>
  <c r="T204" i="4"/>
  <c r="S204" i="4"/>
  <c r="T203" i="4"/>
  <c r="S203" i="4"/>
  <c r="P202" i="4"/>
  <c r="O202" i="4"/>
  <c r="T198" i="4"/>
  <c r="S198" i="4"/>
  <c r="P197" i="4"/>
  <c r="T193" i="4"/>
  <c r="S193" i="4"/>
  <c r="T192" i="4"/>
  <c r="S192" i="4"/>
  <c r="T191" i="4"/>
  <c r="S191" i="4"/>
  <c r="T190" i="4"/>
  <c r="S190" i="4"/>
  <c r="T189" i="4"/>
  <c r="S189" i="4"/>
  <c r="P186" i="4" s="1"/>
  <c r="T188" i="4"/>
  <c r="S188" i="4"/>
  <c r="T187" i="4"/>
  <c r="S187" i="4"/>
  <c r="T184" i="4"/>
  <c r="S184" i="4"/>
  <c r="T183" i="4"/>
  <c r="S183" i="4"/>
  <c r="T182" i="4"/>
  <c r="S182" i="4"/>
  <c r="T181" i="4"/>
  <c r="S181" i="4"/>
  <c r="T180" i="4"/>
  <c r="S180" i="4"/>
  <c r="T179" i="4"/>
  <c r="S179" i="4"/>
  <c r="T178" i="4"/>
  <c r="S178" i="4"/>
  <c r="T173" i="4"/>
  <c r="S173" i="4"/>
  <c r="T172" i="4"/>
  <c r="S172" i="4"/>
  <c r="T171" i="4"/>
  <c r="S171" i="4"/>
  <c r="T170" i="4"/>
  <c r="S170" i="4"/>
  <c r="T169" i="4"/>
  <c r="S169" i="4"/>
  <c r="T168" i="4"/>
  <c r="S168" i="4"/>
  <c r="T167" i="4"/>
  <c r="S167" i="4"/>
  <c r="T166" i="4"/>
  <c r="S166" i="4"/>
  <c r="T165" i="4"/>
  <c r="S165" i="4"/>
  <c r="T164" i="4"/>
  <c r="S164" i="4"/>
  <c r="T163" i="4"/>
  <c r="S163" i="4"/>
  <c r="T162" i="4"/>
  <c r="S162" i="4"/>
  <c r="T161" i="4"/>
  <c r="S161" i="4"/>
  <c r="T160" i="4"/>
  <c r="S160" i="4"/>
  <c r="T159" i="4"/>
  <c r="S159" i="4"/>
  <c r="T158" i="4"/>
  <c r="S158" i="4"/>
  <c r="T157" i="4"/>
  <c r="S157" i="4"/>
  <c r="T156" i="4"/>
  <c r="S156" i="4"/>
  <c r="T155" i="4"/>
  <c r="S155" i="4"/>
  <c r="T154" i="4"/>
  <c r="S154" i="4"/>
  <c r="T153" i="4"/>
  <c r="S153" i="4"/>
  <c r="T152" i="4"/>
  <c r="S152" i="4"/>
  <c r="T151" i="4"/>
  <c r="S151" i="4"/>
  <c r="T150" i="4"/>
  <c r="S150" i="4"/>
  <c r="T149" i="4"/>
  <c r="S149" i="4"/>
  <c r="T148" i="4"/>
  <c r="S148" i="4"/>
  <c r="T147" i="4"/>
  <c r="S147" i="4"/>
  <c r="T146" i="4"/>
  <c r="S146" i="4"/>
  <c r="T145" i="4"/>
  <c r="S145" i="4"/>
  <c r="T144" i="4"/>
  <c r="S144" i="4"/>
  <c r="T143" i="4"/>
  <c r="S143" i="4"/>
  <c r="T142" i="4"/>
  <c r="S142" i="4"/>
  <c r="T141" i="4"/>
  <c r="S141" i="4"/>
  <c r="T140" i="4"/>
  <c r="S140" i="4"/>
  <c r="T139" i="4"/>
  <c r="S139" i="4"/>
  <c r="T138" i="4"/>
  <c r="S138" i="4"/>
  <c r="T137" i="4"/>
  <c r="S137" i="4"/>
  <c r="T136" i="4"/>
  <c r="S136" i="4"/>
  <c r="T135" i="4"/>
  <c r="S135" i="4"/>
  <c r="T134" i="4"/>
  <c r="S134" i="4"/>
  <c r="T133" i="4"/>
  <c r="S133" i="4"/>
  <c r="T132" i="4"/>
  <c r="S132" i="4"/>
  <c r="T131" i="4"/>
  <c r="S131" i="4"/>
  <c r="P127" i="4" s="1"/>
  <c r="T130" i="4"/>
  <c r="S130" i="4"/>
  <c r="T129" i="4"/>
  <c r="S129" i="4"/>
  <c r="T128" i="4"/>
  <c r="S128" i="4"/>
  <c r="O127" i="4"/>
  <c r="T125" i="4"/>
  <c r="S125" i="4"/>
  <c r="T124" i="4"/>
  <c r="S124" i="4"/>
  <c r="P122" i="4" s="1"/>
  <c r="T123" i="4"/>
  <c r="S123" i="4"/>
  <c r="T119" i="4"/>
  <c r="S119" i="4"/>
  <c r="T118" i="4"/>
  <c r="S118" i="4"/>
  <c r="T117" i="4"/>
  <c r="S117" i="4"/>
  <c r="T116" i="4"/>
  <c r="S116" i="4"/>
  <c r="T115" i="4"/>
  <c r="S115" i="4"/>
  <c r="T114" i="4"/>
  <c r="S114" i="4"/>
  <c r="P110" i="4" s="1"/>
  <c r="T113" i="4"/>
  <c r="S113" i="4"/>
  <c r="T112" i="4"/>
  <c r="S112" i="4"/>
  <c r="T111" i="4"/>
  <c r="S111" i="4"/>
  <c r="O110" i="4"/>
  <c r="T108" i="4"/>
  <c r="S108" i="4"/>
  <c r="T107" i="4"/>
  <c r="S107" i="4"/>
  <c r="T106" i="4"/>
  <c r="S106" i="4"/>
  <c r="T105" i="4"/>
  <c r="S105" i="4"/>
  <c r="T104" i="4"/>
  <c r="S104" i="4"/>
  <c r="T103" i="4"/>
  <c r="S103" i="4"/>
  <c r="T102" i="4"/>
  <c r="S102" i="4"/>
  <c r="T101" i="4"/>
  <c r="S101" i="4"/>
  <c r="P99" i="4" s="1"/>
  <c r="T100" i="4"/>
  <c r="S100" i="4"/>
  <c r="O99" i="4"/>
  <c r="T96" i="4"/>
  <c r="S96" i="4"/>
  <c r="T95" i="4"/>
  <c r="S95" i="4"/>
  <c r="T94" i="4"/>
  <c r="S94" i="4"/>
  <c r="T93" i="4"/>
  <c r="S93" i="4"/>
  <c r="T92" i="4"/>
  <c r="S92" i="4"/>
  <c r="T91" i="4"/>
  <c r="S91" i="4"/>
  <c r="T90" i="4"/>
  <c r="S90" i="4"/>
  <c r="T89" i="4"/>
  <c r="S89" i="4"/>
  <c r="T88" i="4"/>
  <c r="S88" i="4"/>
  <c r="P82" i="4" s="1"/>
  <c r="T87" i="4"/>
  <c r="S87" i="4"/>
  <c r="T86" i="4"/>
  <c r="S86" i="4"/>
  <c r="T85" i="4"/>
  <c r="S85" i="4"/>
  <c r="T84" i="4"/>
  <c r="S84" i="4"/>
  <c r="T83" i="4"/>
  <c r="S83" i="4"/>
  <c r="T80" i="4"/>
  <c r="S80" i="4"/>
  <c r="T79" i="4"/>
  <c r="S79" i="4"/>
  <c r="T78" i="4"/>
  <c r="S78" i="4"/>
  <c r="T77" i="4"/>
  <c r="S77" i="4"/>
  <c r="T76" i="4"/>
  <c r="S76" i="4"/>
  <c r="T75" i="4"/>
  <c r="S75" i="4"/>
  <c r="T74" i="4"/>
  <c r="S74" i="4"/>
  <c r="T73" i="4"/>
  <c r="S73" i="4"/>
  <c r="T72" i="4"/>
  <c r="S72" i="4"/>
  <c r="T71" i="4"/>
  <c r="S71" i="4"/>
  <c r="T70" i="4"/>
  <c r="S70" i="4"/>
  <c r="T69" i="4"/>
  <c r="S69" i="4"/>
  <c r="P64" i="4" s="1"/>
  <c r="T68" i="4"/>
  <c r="S68" i="4"/>
  <c r="T67" i="4"/>
  <c r="S67" i="4"/>
  <c r="T66" i="4"/>
  <c r="S66" i="4"/>
  <c r="T65" i="4"/>
  <c r="S65" i="4"/>
  <c r="O64" i="4"/>
  <c r="T60" i="4"/>
  <c r="S60" i="4"/>
  <c r="T59" i="4"/>
  <c r="S59" i="4"/>
  <c r="T58" i="4"/>
  <c r="S58" i="4"/>
  <c r="T57" i="4"/>
  <c r="S57" i="4"/>
  <c r="T56" i="4"/>
  <c r="S56" i="4"/>
  <c r="T55" i="4"/>
  <c r="S55" i="4"/>
  <c r="T54" i="4"/>
  <c r="S54" i="4"/>
  <c r="T53" i="4"/>
  <c r="S53" i="4"/>
  <c r="T52" i="4"/>
  <c r="S52" i="4"/>
  <c r="T51" i="4"/>
  <c r="S51" i="4"/>
  <c r="T50" i="4"/>
  <c r="S50" i="4"/>
  <c r="T49" i="4"/>
  <c r="S49" i="4"/>
  <c r="T48" i="4"/>
  <c r="S48" i="4"/>
  <c r="T47" i="4"/>
  <c r="S47" i="4"/>
  <c r="T46" i="4"/>
  <c r="S46" i="4"/>
  <c r="T45" i="4"/>
  <c r="S45" i="4"/>
  <c r="T44" i="4"/>
  <c r="S44" i="4"/>
  <c r="T43" i="4"/>
  <c r="S43" i="4"/>
  <c r="T42" i="4"/>
  <c r="S42" i="4"/>
  <c r="T41" i="4"/>
  <c r="S41" i="4"/>
  <c r="T40" i="4"/>
  <c r="S40" i="4"/>
  <c r="T39" i="4"/>
  <c r="S39" i="4"/>
  <c r="T38" i="4"/>
  <c r="S38" i="4"/>
  <c r="T37" i="4"/>
  <c r="S37" i="4"/>
  <c r="T36" i="4"/>
  <c r="S36" i="4"/>
  <c r="T35" i="4"/>
  <c r="S35" i="4"/>
  <c r="T34" i="4"/>
  <c r="S34" i="4"/>
  <c r="T33" i="4"/>
  <c r="S33" i="4"/>
  <c r="T32" i="4"/>
  <c r="S32" i="4"/>
  <c r="T31" i="4"/>
  <c r="S31" i="4"/>
  <c r="T30" i="4"/>
  <c r="S30" i="4"/>
  <c r="T29" i="4"/>
  <c r="S29" i="4"/>
  <c r="T28" i="4"/>
  <c r="S28" i="4"/>
  <c r="T27" i="4"/>
  <c r="S27" i="4"/>
  <c r="T26" i="4"/>
  <c r="S26" i="4"/>
  <c r="T25" i="4"/>
  <c r="S25" i="4"/>
  <c r="T24" i="4"/>
  <c r="S24" i="4"/>
  <c r="T23" i="4"/>
  <c r="S23" i="4"/>
  <c r="P21" i="4" s="1"/>
  <c r="T22" i="4"/>
  <c r="S22" i="4"/>
  <c r="O21" i="4"/>
  <c r="T18" i="4"/>
  <c r="S18" i="4"/>
  <c r="T17" i="4"/>
  <c r="S17" i="4"/>
  <c r="T16" i="4"/>
  <c r="S16" i="4"/>
  <c r="P10" i="4" s="1"/>
  <c r="T15" i="4"/>
  <c r="Q398" i="4" s="1"/>
  <c r="S15" i="4"/>
  <c r="T14" i="4"/>
  <c r="S14" i="4"/>
  <c r="T13" i="4"/>
  <c r="S13" i="4"/>
  <c r="T12" i="4"/>
  <c r="S12" i="4"/>
  <c r="T11" i="4"/>
  <c r="S11" i="4"/>
  <c r="O10" i="4"/>
  <c r="T8" i="4"/>
  <c r="S8" i="4"/>
  <c r="O1" i="4" s="1"/>
  <c r="P7" i="4"/>
  <c r="T5" i="4"/>
  <c r="S5" i="4"/>
  <c r="P4" i="4"/>
</calcChain>
</file>

<file path=xl/sharedStrings.xml><?xml version="1.0" encoding="utf-8"?>
<sst xmlns="http://schemas.openxmlformats.org/spreadsheetml/2006/main" count="2721" uniqueCount="531">
  <si>
    <t>Sensor State as on</t>
  </si>
  <si>
    <t>Weekly Sensor Status KPI</t>
  </si>
  <si>
    <t>Monitoring</t>
  </si>
  <si>
    <t>Up Time</t>
  </si>
  <si>
    <t>OPC Data</t>
  </si>
  <si>
    <t>Sensor weekly state</t>
  </si>
  <si>
    <t>Sensor</t>
  </si>
  <si>
    <t>Y</t>
  </si>
  <si>
    <t>M</t>
  </si>
  <si>
    <t>W</t>
  </si>
  <si>
    <t>D</t>
  </si>
  <si>
    <t>Reason</t>
  </si>
  <si>
    <t>Ticket No</t>
  </si>
  <si>
    <t>Corrective Action</t>
  </si>
  <si>
    <t>On?</t>
  </si>
  <si>
    <t>Impact?</t>
  </si>
  <si>
    <t>Weekly OK?</t>
  </si>
  <si>
    <t>Monthly OK?</t>
  </si>
  <si>
    <t>Focus and Zoom</t>
  </si>
  <si>
    <t>Dirty Lens</t>
  </si>
  <si>
    <t>Sunlight</t>
  </si>
  <si>
    <t>Run_Signals</t>
  </si>
  <si>
    <t>Customer_View</t>
  </si>
  <si>
    <t>Integrity Check date</t>
  </si>
  <si>
    <t>APC Control</t>
  </si>
  <si>
    <t>Comment</t>
  </si>
  <si>
    <t>Minutes</t>
  </si>
  <si>
    <t>PFD</t>
  </si>
  <si>
    <t>Bi-weekly</t>
  </si>
  <si>
    <t>Mini TVA</t>
  </si>
  <si>
    <t>Dashboard</t>
  </si>
  <si>
    <t>Reference status</t>
  </si>
  <si>
    <t>Established client contact</t>
  </si>
  <si>
    <t xml:space="preserve">Additional Actions </t>
  </si>
  <si>
    <t>Date</t>
  </si>
  <si>
    <t>S3MS Team member</t>
  </si>
  <si>
    <t>Prority</t>
  </si>
  <si>
    <t xml:space="preserve"> </t>
  </si>
  <si>
    <t>ABU</t>
  </si>
  <si>
    <t>ang_abmr_feed1_lynxx_001</t>
  </si>
  <si>
    <t>low</t>
  </si>
  <si>
    <t>OK</t>
  </si>
  <si>
    <t>07/08/2019</t>
  </si>
  <si>
    <t>Turn into a reference story</t>
  </si>
  <si>
    <t>Prioritized</t>
  </si>
  <si>
    <t>Educate site with HQ support</t>
  </si>
  <si>
    <t>Robbie</t>
  </si>
  <si>
    <t>ang_abmr_server_aisabmrlynx01</t>
  </si>
  <si>
    <t>N/A</t>
  </si>
  <si>
    <t>ACP</t>
  </si>
  <si>
    <t>ang_wacp_feed1_fcd_001</t>
  </si>
  <si>
    <t>Adele</t>
  </si>
  <si>
    <t>Carl</t>
  </si>
  <si>
    <t>ang_wacp_server_aiswacplynx01</t>
  </si>
  <si>
    <t>KHU</t>
  </si>
  <si>
    <t>asm_khu_jb41_lynxx_an61</t>
  </si>
  <si>
    <t>Bad</t>
  </si>
  <si>
    <t>x</t>
  </si>
  <si>
    <t>Approved</t>
  </si>
  <si>
    <t>asm_khu_jb45_lynxx_an40</t>
  </si>
  <si>
    <t>asm_khu_jc90_lynxx_an27</t>
  </si>
  <si>
    <t>asm_khu_jc90_lynxx_an38</t>
  </si>
  <si>
    <t>asm_khu_jc90_lynxx_an47</t>
  </si>
  <si>
    <t>asm_khu_jc90_lynxx_an57</t>
  </si>
  <si>
    <t>MS-10664</t>
  </si>
  <si>
    <t>asm_khu_pp10_lynxx_an080</t>
  </si>
  <si>
    <t>Sensor installed ,Rocky to do adjustments</t>
  </si>
  <si>
    <t>asm_khu_pp20_lynxx_an295</t>
  </si>
  <si>
    <t>asm_khu_server_ikhppsd1</t>
  </si>
  <si>
    <t>asm_khu_server_ikhppsd2</t>
  </si>
  <si>
    <t>FQM</t>
  </si>
  <si>
    <t>fqm_kan_1004_cvpsa_001</t>
  </si>
  <si>
    <t>fqm_kan_1007_cvpsa_001</t>
  </si>
  <si>
    <t>fqm_kan_1007_cvpsa_002</t>
  </si>
  <si>
    <t>fqm_kan_1010_cvpsa_001</t>
  </si>
  <si>
    <t>fqm_kan_2303_cvpsa_001</t>
  </si>
  <si>
    <t>Noisy Image</t>
  </si>
  <si>
    <t>MS-10584</t>
  </si>
  <si>
    <t>high</t>
  </si>
  <si>
    <t>fqm_kan_1012_cvpsa_001</t>
  </si>
  <si>
    <t>Verifcation tag not updating</t>
  </si>
  <si>
    <t xml:space="preserve">Cron to fix the verifcation tag </t>
  </si>
  <si>
    <t>fqm_kan_1201_cvpsa_001</t>
  </si>
  <si>
    <t>fqm_kan_1202_cvpsa_001</t>
  </si>
  <si>
    <t>fqm_kan_2302_cvpsa_001</t>
  </si>
  <si>
    <t>fqm_kan_2306_cvpsa_001</t>
  </si>
  <si>
    <t>fqm_kan_1101_truck_stats_001</t>
  </si>
  <si>
    <t>fqm_kan_1101_truck_stats_002</t>
  </si>
  <si>
    <t>fqm_kan_1101_cvpsa_001</t>
  </si>
  <si>
    <t xml:space="preserve">OPC data errors/ maintance </t>
  </si>
  <si>
    <t>MS-10296</t>
  </si>
  <si>
    <t>fqm_kan_3700_ft_001</t>
  </si>
  <si>
    <t>fqm_kan_3700_ft_002</t>
  </si>
  <si>
    <t>fqm_kan_3700_ft_003</t>
  </si>
  <si>
    <t>fqm_kan_3700_ft_004</t>
  </si>
  <si>
    <t>fqm_kan_3700_ft_005</t>
  </si>
  <si>
    <t>fqm_kan_3700_ft_006</t>
  </si>
  <si>
    <t>fqm_kan_30_ft_3001</t>
  </si>
  <si>
    <t>fqm_kan_30_ft_3002</t>
  </si>
  <si>
    <t>fqm_kan_30_ft_3003</t>
  </si>
  <si>
    <t>fqm_kan_30_ft_3004</t>
  </si>
  <si>
    <t>fqm_kan_30_ft_3005</t>
  </si>
  <si>
    <t>fqm_kan_30_ft_3006</t>
  </si>
  <si>
    <t>fqm_kan_35_ft_3541</t>
  </si>
  <si>
    <t>fqm_kan_35_ft_3542</t>
  </si>
  <si>
    <t>fqm_kan_35_ft_3545</t>
  </si>
  <si>
    <t>fqm_kan_35_ft_3546</t>
  </si>
  <si>
    <t>fqm_kan_333_ft_21</t>
  </si>
  <si>
    <t>fqm_kan_333_ft_22</t>
  </si>
  <si>
    <t>fqm_kan_333_ft_23</t>
  </si>
  <si>
    <t>fqm_kan_333_ft_24</t>
  </si>
  <si>
    <t>fqm_kan_333_ft_25</t>
  </si>
  <si>
    <t>fqm_kan_333_ft_26</t>
  </si>
  <si>
    <t>fqm_kan_337_ft_cc01</t>
  </si>
  <si>
    <t>fqm_kan_337_ft_cc02</t>
  </si>
  <si>
    <t>fqm_kan_337_ft_jc01</t>
  </si>
  <si>
    <t>fqm_kan_337_ft_jc02</t>
  </si>
  <si>
    <t>fqm_kan_server_frothsensor</t>
  </si>
  <si>
    <t>fqm_kan_server_ml</t>
  </si>
  <si>
    <t>fqm_kan_server_vm_system_health</t>
  </si>
  <si>
    <t>GRS</t>
  </si>
  <si>
    <t>SIS</t>
  </si>
  <si>
    <t>aco_grs_primary_ft_001_inner</t>
  </si>
  <si>
    <t>Henko to feed back</t>
  </si>
  <si>
    <t>APET's Method</t>
  </si>
  <si>
    <t>Done</t>
  </si>
  <si>
    <t>Robbie to introduce us to the correct people for a Bi-weekly</t>
  </si>
  <si>
    <t>aco_grs_primary_ft_001_outer</t>
  </si>
  <si>
    <t>aco_grs_primary_ft_002_inner</t>
  </si>
  <si>
    <t>aco_grs_primary_ft_002_outer</t>
  </si>
  <si>
    <t>Laser out of ROI</t>
  </si>
  <si>
    <t>aco_grs_primary_ft_003_inner</t>
  </si>
  <si>
    <t>aco_grs_primary_ft_003_outer</t>
  </si>
  <si>
    <t>aco_grs_primary_ft_004_inner</t>
  </si>
  <si>
    <t>aco_grs_primary_ft_004_outer</t>
  </si>
  <si>
    <t>aco_grs_secondary_ft_001_inner</t>
  </si>
  <si>
    <t>aco_grs_secondary_ft_001_outer</t>
  </si>
  <si>
    <t>aco_grs_secondary_ft_002_inner</t>
  </si>
  <si>
    <t>aco_grs_secondary_ft_002_outer</t>
  </si>
  <si>
    <t>aco_grs_secondary_ft_003_inner</t>
  </si>
  <si>
    <t>Camera offline</t>
  </si>
  <si>
    <t>MS-10277</t>
  </si>
  <si>
    <t>Joseph awaiting for site trip</t>
  </si>
  <si>
    <t>aco_grs_secondary_ft_003_outer</t>
  </si>
  <si>
    <t>aco_grs_secondary_ft_004_inner</t>
  </si>
  <si>
    <t>Ok</t>
  </si>
  <si>
    <t>aco_grs_secondary_ft_004_outer</t>
  </si>
  <si>
    <t>aco_grs_server_froth</t>
  </si>
  <si>
    <t>DSN</t>
  </si>
  <si>
    <t>aco_dsn_ft_601_inner</t>
  </si>
  <si>
    <t>med</t>
  </si>
  <si>
    <t>aco_dsn_ft_601_outer</t>
  </si>
  <si>
    <t>aco_dsn_ft_602_inner</t>
  </si>
  <si>
    <t>aco_dsn_ft_602_outer</t>
  </si>
  <si>
    <t>aco_dsn_ft_621_inner</t>
  </si>
  <si>
    <t>aco_dsn_ft_621_outer</t>
  </si>
  <si>
    <t>aco_dsn_ft_622_inner</t>
  </si>
  <si>
    <t>aco_dsn_ft_622_outer</t>
  </si>
  <si>
    <t>aco_dsn_ft_641_inner</t>
  </si>
  <si>
    <t>aco_dsn_ft_641_outer</t>
  </si>
  <si>
    <t>aco_dsn_ft_642_inner</t>
  </si>
  <si>
    <t>aco_dsn_ft_642_outer</t>
  </si>
  <si>
    <t>aco_dsn_308_cvpsa_001</t>
  </si>
  <si>
    <t>aco_dsn_309_cvpsa_001</t>
  </si>
  <si>
    <t>aco_dsn_server_frothsensor</t>
  </si>
  <si>
    <t>Capcoal</t>
  </si>
  <si>
    <t>aco_ccl_ft_fb001</t>
  </si>
  <si>
    <t>aco_ccl_ft_fb002</t>
  </si>
  <si>
    <t>aco_ccl_ft_fb003</t>
  </si>
  <si>
    <t>aco_ccl_ft_fb004</t>
  </si>
  <si>
    <t>aco_ccl_ft_fb005</t>
  </si>
  <si>
    <t>aco_ccl_ft_fb006</t>
  </si>
  <si>
    <t>aco_ccl_ft_fc601</t>
  </si>
  <si>
    <t>aco_ccl_ft_fc602</t>
  </si>
  <si>
    <t>aco_ccl_ft_fc621</t>
  </si>
  <si>
    <t>aco_ccl_server_frothsensor</t>
  </si>
  <si>
    <t>kio_sis_j141_lynxx_001</t>
  </si>
  <si>
    <t>Dust</t>
  </si>
  <si>
    <t>Louis to engage with Mpumi on a reference story</t>
  </si>
  <si>
    <t>Waiting approval</t>
  </si>
  <si>
    <t>kio_sis_j142_lynxx_001</t>
  </si>
  <si>
    <t>kio_sis_j143_lynxx_001</t>
  </si>
  <si>
    <t>kio_sis_j144_lynxx_001</t>
  </si>
  <si>
    <t>kio_sis_j153_lynxx_001</t>
  </si>
  <si>
    <t>kio_sis_j251_lynxx_001</t>
  </si>
  <si>
    <t>kio_sis_jigeast_truckpsa_stats_001</t>
  </si>
  <si>
    <t>kio_sis_jigpocket_cvpsa_001</t>
  </si>
  <si>
    <t xml:space="preserve">Commisioning still ongoing. </t>
  </si>
  <si>
    <t>MS-9535</t>
  </si>
  <si>
    <t>Handover to support in progress</t>
  </si>
  <si>
    <t>kio_sis_jigwest_truckpsa_stats_001</t>
  </si>
  <si>
    <t>kio_sis_jig_server_health_truck_system_health</t>
  </si>
  <si>
    <t>kio_sis_server_sisstone3</t>
  </si>
  <si>
    <t>KOL</t>
  </si>
  <si>
    <t>ang_kol_truck_stats_001</t>
  </si>
  <si>
    <t>camera timeout</t>
  </si>
  <si>
    <t>ang_kol_truck_stats_002</t>
  </si>
  <si>
    <t>ang_kol_pocket_cvpsa_001</t>
  </si>
  <si>
    <t xml:space="preserve">always dirty </t>
  </si>
  <si>
    <t>ang_kol_server_truck</t>
  </si>
  <si>
    <t>MGN</t>
  </si>
  <si>
    <t>ang_mgn_440_ft_001</t>
  </si>
  <si>
    <t>ang_mgn_440_ft_001_inner</t>
  </si>
  <si>
    <t>Douglas is investigating</t>
  </si>
  <si>
    <t>ang_mgn_440_ft_002</t>
  </si>
  <si>
    <t>ang_mgn_440_ft_002_inner</t>
  </si>
  <si>
    <t>ang_mgn_440_ft_003</t>
  </si>
  <si>
    <t>ang_mgn_440_ft_004</t>
  </si>
  <si>
    <t>ang_mgn_440_ft_005</t>
  </si>
  <si>
    <t>ang_mgn_440_ft_006</t>
  </si>
  <si>
    <t>ang_mgn_440_ft_007</t>
  </si>
  <si>
    <t>ang_mgn_440_ft_008</t>
  </si>
  <si>
    <t>ang_mgn_440_ft_009</t>
  </si>
  <si>
    <t>ang_mgn_440_ft_010</t>
  </si>
  <si>
    <t>ang_mgn_440_ft_011</t>
  </si>
  <si>
    <t>ang_mgn_440_ft_012</t>
  </si>
  <si>
    <t>ang_mgn_440_ft_013</t>
  </si>
  <si>
    <t>ang_mgn_440_ft_014</t>
  </si>
  <si>
    <t>ang_mgn_440_ft_015</t>
  </si>
  <si>
    <t>ang_mgn_440_ft_016</t>
  </si>
  <si>
    <t>ang_mgn_440_ft_017</t>
  </si>
  <si>
    <t>ang_mgn_440_ft_018</t>
  </si>
  <si>
    <t>ang_mgn_440_ft_019</t>
  </si>
  <si>
    <t>ang_mgn_440_ft_020</t>
  </si>
  <si>
    <t>ang_mgn_440_ft_021</t>
  </si>
  <si>
    <t>ang_mgn_440_ft_022</t>
  </si>
  <si>
    <t>ang_mgn_440_ft_023</t>
  </si>
  <si>
    <t>ang_mgn_440_ft_024</t>
  </si>
  <si>
    <t>ang_mgn_440_ft_025</t>
  </si>
  <si>
    <t>MS-10754</t>
  </si>
  <si>
    <t>ang_mgn_440_ft_026</t>
  </si>
  <si>
    <t>ang_mgn_440_ft_027</t>
  </si>
  <si>
    <t>Calibration</t>
  </si>
  <si>
    <t>ang_mgn_440_ft_028</t>
  </si>
  <si>
    <t>ang_mgn_440_ft_029</t>
  </si>
  <si>
    <t>ang_mgn_440_ft_030</t>
  </si>
  <si>
    <t>ang_mgn_440_ft_033</t>
  </si>
  <si>
    <t>ang_mgn_440_ft_047</t>
  </si>
  <si>
    <t>ang_mgn_440_pulp_008</t>
  </si>
  <si>
    <t>sensor will be upgraded to new  hardware  version</t>
  </si>
  <si>
    <t>MS-6425</t>
  </si>
  <si>
    <t>Hardware to be possibly upgraded</t>
  </si>
  <si>
    <t>ang_mgn_440_pulp_009</t>
  </si>
  <si>
    <t>sensor will be upgraded to new hardware version</t>
  </si>
  <si>
    <t>Site to clean on a weekly basis possible</t>
  </si>
  <si>
    <t>ang_mgn_volume_407_cv1_dynamic</t>
  </si>
  <si>
    <t>MS-10587</t>
  </si>
  <si>
    <t>ang_mgn_volume_407_cv3_dynamic</t>
  </si>
  <si>
    <t>MS-10527</t>
  </si>
  <si>
    <t>ang_mgn_width_407_cv1</t>
  </si>
  <si>
    <t>ang_mgn_width_407_cv3</t>
  </si>
  <si>
    <t>ang_mgn_crusha_lynxx_001</t>
  </si>
  <si>
    <t>ang_mgn_crushb_lynxx_001</t>
  </si>
  <si>
    <t>ang_mgn_crushbfeed_lynxx_001</t>
  </si>
  <si>
    <t>ang_mgn_hpgrfeed_lynxx_001</t>
  </si>
  <si>
    <t>Calibration needed</t>
  </si>
  <si>
    <t>ang_mgn_hpgrproduct_lynxx_001</t>
  </si>
  <si>
    <t>ang_mgn_hpgrproduct_lynxx_002</t>
  </si>
  <si>
    <t>ang_mgn_server_aispprlynxx01</t>
  </si>
  <si>
    <t>ang_mgn_server_aispprosa04</t>
  </si>
  <si>
    <t>ang_mgn_server_health_system_health</t>
  </si>
  <si>
    <t>ang_mgn_server_lynxxvolume</t>
  </si>
  <si>
    <t>ang_mgn_pcrusheast_truckpsa_stats_001</t>
  </si>
  <si>
    <t>ang_mgn_pcrusheast_truckpsa_stats_002</t>
  </si>
  <si>
    <t>PTZ cameras not critical - ignore for now</t>
  </si>
  <si>
    <t>ang_mgn_pcrusheast_truckpsa_stats_003</t>
  </si>
  <si>
    <t>ang_mgn_pcrushwest_truckpsa_stats_001</t>
  </si>
  <si>
    <t>ang_mgn_pcrushwest_truckpsa_stats_002</t>
  </si>
  <si>
    <t>ang_mgn_pcrushwest_truckpsa_stats_003</t>
  </si>
  <si>
    <t>ang_mgn_pcrushwest_truckvolume_stats_001</t>
  </si>
  <si>
    <t>Low RAM</t>
  </si>
  <si>
    <t>MS-</t>
  </si>
  <si>
    <t>MGS</t>
  </si>
  <si>
    <t>ang_mgs_102_lynxx_cv001</t>
  </si>
  <si>
    <t>ang_mgs_402_lynxx_cv004</t>
  </si>
  <si>
    <t>ang_mgs_402_lynxx_cv005</t>
  </si>
  <si>
    <t>ang_mgs_pcrusheast_truckpsa_stats_001</t>
  </si>
  <si>
    <t>Analyte to write top_size_w to verify</t>
  </si>
  <si>
    <t>ang_mgs_pcrusheast_truckpsa_stats_002</t>
  </si>
  <si>
    <t>ang_mgs_pcrushwest_truckpsa_stats_001</t>
  </si>
  <si>
    <t>ang_mgs_pcrushwest_truckpsa_stats_002</t>
  </si>
  <si>
    <t>ang_mgs_server_health_system_health</t>
  </si>
  <si>
    <t>investigation to be done</t>
  </si>
  <si>
    <t>ang_mgs_server_aisppllynxx01</t>
  </si>
  <si>
    <t>GDN</t>
  </si>
  <si>
    <t>aco_gdn_cvpsa_001</t>
  </si>
  <si>
    <t>aco_gdn_server_system_health</t>
  </si>
  <si>
    <t>MOT</t>
  </si>
  <si>
    <t>ang_mot_feed1_lynxx_001</t>
  </si>
  <si>
    <t>ang_mot_440_ft_001</t>
  </si>
  <si>
    <t>ang_mot_440_ft_002</t>
  </si>
  <si>
    <t>ang_mot_440_ft_003</t>
  </si>
  <si>
    <t>ang_mot_440_pulp_001</t>
  </si>
  <si>
    <t xml:space="preserve">Pulp cameras over exposed </t>
  </si>
  <si>
    <t>ang_mot_440_pulp_002</t>
  </si>
  <si>
    <t>ang_mot_440_pulp_003</t>
  </si>
  <si>
    <t>ang_mot_server_aismotlnx01</t>
  </si>
  <si>
    <t>ang_mot_server_aismotlnx03</t>
  </si>
  <si>
    <t>MOR</t>
  </si>
  <si>
    <t>aco_mor_primary_ft_301</t>
  </si>
  <si>
    <t>aco_mor_primary_ft_302</t>
  </si>
  <si>
    <t>aco_mor_primary_ft_303</t>
  </si>
  <si>
    <t>aco_mor_primary_ft_304</t>
  </si>
  <si>
    <t>aco_mor_primary_ft_305</t>
  </si>
  <si>
    <t>aco_mor_primary_ft_306</t>
  </si>
  <si>
    <t>aco_mor_secondary_ft_341</t>
  </si>
  <si>
    <t>aco_mor_secondary_ft_342</t>
  </si>
  <si>
    <t>aco_mor_server_frothsensor</t>
  </si>
  <si>
    <t>HEX</t>
  </si>
  <si>
    <t>ang_ph2_server_aisph2frs01</t>
  </si>
  <si>
    <t>AUG</t>
  </si>
  <si>
    <t>rus_aug_crushprod_lynxx_001</t>
  </si>
  <si>
    <t>rus_aug_server_aughbauxitemon</t>
  </si>
  <si>
    <t>WMER</t>
  </si>
  <si>
    <t>WUG2</t>
  </si>
  <si>
    <t>ang_wug2_feed1_lynxx_001</t>
  </si>
  <si>
    <t>VPN accounts expired</t>
  </si>
  <si>
    <t>MS-10212</t>
  </si>
  <si>
    <t xml:space="preserve">awaiting for approval </t>
  </si>
  <si>
    <t>ang_wug2_server_aiswug2opa01</t>
  </si>
  <si>
    <t>LET</t>
  </si>
  <si>
    <t>gem_let_p1scrubberfeed_cvpsa_001</t>
  </si>
  <si>
    <t>Network issues onn-site</t>
  </si>
  <si>
    <t>Off</t>
  </si>
  <si>
    <t>Writing</t>
  </si>
  <si>
    <t xml:space="preserve"> Talk to client about reference story/ Introduced to client</t>
  </si>
  <si>
    <t>gem_let_p2scrubberfeed_cvpsa_001</t>
  </si>
  <si>
    <t>Need a belt cut to sort out issues with calibration model</t>
  </si>
  <si>
    <t>Jarien/Carl</t>
  </si>
  <si>
    <t>gem_let_pca_truckpsa_stats_001</t>
  </si>
  <si>
    <t>gem_let_server_health_system_health</t>
  </si>
  <si>
    <t>LIQ</t>
  </si>
  <si>
    <t>fsd_liq_100_lynxx_psa002</t>
  </si>
  <si>
    <t>SLA expired</t>
  </si>
  <si>
    <t>fsd_liq_server_mje852e1vr3</t>
  </si>
  <si>
    <t>VMA report (on Hold)</t>
  </si>
  <si>
    <t>Jarien</t>
  </si>
  <si>
    <t>KEV</t>
  </si>
  <si>
    <t>bol_kev_3110_truck_stats_crg01</t>
  </si>
  <si>
    <t>offline/ not tipping</t>
  </si>
  <si>
    <t>bol_kev_3110_truck_stats_crg02</t>
  </si>
  <si>
    <t>bol_kev_server_kevsrvlaser02</t>
  </si>
  <si>
    <t>BRK</t>
  </si>
  <si>
    <t>BLC</t>
  </si>
  <si>
    <t>asm_brc_nch2_lynxx_50ps20an46</t>
  </si>
  <si>
    <t>asm_brc_nch2_lynxx_50ps60an47</t>
  </si>
  <si>
    <t>site adviced to ignore NO ore</t>
  </si>
  <si>
    <t>asm_brc_nch2_lynxx_50ps70an48</t>
  </si>
  <si>
    <t>Bad image</t>
  </si>
  <si>
    <t>asm_brc_nch2_lynxx_50pw15an49</t>
  </si>
  <si>
    <t>asm_brc_nch2_lynxx_51jw64an02</t>
  </si>
  <si>
    <t>asm_brc_nch3_lynxx_50ls06an03</t>
  </si>
  <si>
    <t>asm_brc_nch3_lynxx_50ls11an04</t>
  </si>
  <si>
    <t>asm_brc_nch3_lynxx_60pp05an42</t>
  </si>
  <si>
    <t>asm_brc_nch3_lynxx_60ps20an43</t>
  </si>
  <si>
    <t>asm_brc_nch3_lynxx_60ps25an44</t>
  </si>
  <si>
    <t>asm_brc_nch3_lynxx_60pt25an45</t>
  </si>
  <si>
    <t>asm_brc_glo_70pn42an74_cvpsa_001</t>
  </si>
  <si>
    <t>asm_brc_glo_70pn44an79_cvpsa_001</t>
  </si>
  <si>
    <t>asm_brc_glo_70pn46an85_cvpsa_001</t>
  </si>
  <si>
    <t>asm_brc_glo_70pn20an25_cvpsa_001</t>
  </si>
  <si>
    <t>asm_brc_glo_70pn10an01_cvpsa_001</t>
  </si>
  <si>
    <t>asm_brc_server_blackrocklynxx1</t>
  </si>
  <si>
    <t>asm_brc_server_blackrocklynxx2</t>
  </si>
  <si>
    <t>asm_brc_server_blackrocklynxx3</t>
  </si>
  <si>
    <t>asm_brc_server_blackrocklynxx4</t>
  </si>
  <si>
    <t>asm_brc_server_blackrocklynxx5</t>
  </si>
  <si>
    <t>ASA</t>
  </si>
  <si>
    <t>asa_asa_0112_lynxx_001</t>
  </si>
  <si>
    <t>MS-10248</t>
  </si>
  <si>
    <t>Issue escalated to IT and VOX</t>
  </si>
  <si>
    <t>Sunlight in the evening</t>
  </si>
  <si>
    <t>asa_asa_server_lynxxserver</t>
  </si>
  <si>
    <t>GGL</t>
  </si>
  <si>
    <t>exx_ggl_1000_lynxx_002</t>
  </si>
  <si>
    <t>SLA Ceased</t>
  </si>
  <si>
    <t>exx_ggl_1000_lynxx_001</t>
  </si>
  <si>
    <t>exx_ggl_1000_cvpsa_001</t>
  </si>
  <si>
    <t>exx_ggl_pr01_cvpsa_001</t>
  </si>
  <si>
    <t>exx_ggl_pr02_cvpsa_001</t>
  </si>
  <si>
    <t>exx_ggl_server_ggpaapv13</t>
  </si>
  <si>
    <t>exx_ggl_server_system_health</t>
  </si>
  <si>
    <t>BLF</t>
  </si>
  <si>
    <t>exx_belf_lynxx_001</t>
  </si>
  <si>
    <t>exx_belf_server_system_health</t>
  </si>
  <si>
    <t>KAO</t>
  </si>
  <si>
    <t>smd_kao_cv001_lynxx_001</t>
  </si>
  <si>
    <t>smd_kao_cv002_lynxx_001</t>
  </si>
  <si>
    <t>smd_kao_cv005_lynxx_001</t>
  </si>
  <si>
    <t>smd_kao_cv010_lynxx_001</t>
  </si>
  <si>
    <t>smd_kao_cv015_lynxx_001</t>
  </si>
  <si>
    <t>smd_kao_cv023_lynxx_001</t>
  </si>
  <si>
    <t>smd_kao_cv504_lynxx_001</t>
  </si>
  <si>
    <t>smd_kao_cv026_lynxx_001</t>
  </si>
  <si>
    <t>smd_kao_cv504_lynxx_002</t>
  </si>
  <si>
    <t>smd_kao_server_lynxxserver</t>
  </si>
  <si>
    <t>VED</t>
  </si>
  <si>
    <t>ved_gam_cv1_cvpsa_001</t>
  </si>
  <si>
    <t>ved_gam_cv2_cvpsa_001</t>
  </si>
  <si>
    <t>faulty laser</t>
  </si>
  <si>
    <t>MS-9719</t>
  </si>
  <si>
    <t>awaiting site site to check</t>
  </si>
  <si>
    <t>ved_gam_cv2_cvpsa_002</t>
  </si>
  <si>
    <t>ved_gam_cv2_cvpsa_003</t>
  </si>
  <si>
    <t>ved_gam_cv2_cvpsa_004</t>
  </si>
  <si>
    <t>ved_gam_cv2_cvpsa_005</t>
  </si>
  <si>
    <t>ved_gam_truckpsa_stats_001</t>
  </si>
  <si>
    <t>ved_gam_truckpsa_stats_002</t>
  </si>
  <si>
    <t>ved_gam_truckpsa_stats_003</t>
  </si>
  <si>
    <t>ved_gam_truckpsa_stats_004</t>
  </si>
  <si>
    <t xml:space="preserve">camera faulty </t>
  </si>
  <si>
    <t>MS_9718</t>
  </si>
  <si>
    <t>awaiting for Crane</t>
  </si>
  <si>
    <t>ved_gam_truckvolume_stats_001</t>
  </si>
  <si>
    <t>Laser issue</t>
  </si>
  <si>
    <t>MS-8604</t>
  </si>
  <si>
    <t>Still waiting for repairs to be concluded</t>
  </si>
  <si>
    <t>ved_gam_truckvolume_stats_002</t>
  </si>
  <si>
    <t>ved_gam_server_system_health</t>
  </si>
  <si>
    <t>Royal Bafokeng</t>
  </si>
  <si>
    <t>rbp_mas_millfeed_cvpsa_001</t>
  </si>
  <si>
    <t>Replication issues /Maseve network down</t>
  </si>
  <si>
    <t>MS-10242</t>
  </si>
  <si>
    <t>S3a server installation in progress/waiting on client for firewall rules</t>
  </si>
  <si>
    <t>rbp_mas_millfeed_server_system_health</t>
  </si>
  <si>
    <t>GoldFields</t>
  </si>
  <si>
    <t>gol_cca_pulp_001</t>
  </si>
  <si>
    <t>MS-10156</t>
  </si>
  <si>
    <t>gol_cca_pulp_002</t>
  </si>
  <si>
    <t>gol_cca_pulp_003</t>
  </si>
  <si>
    <t>gol_cca_server_system_health</t>
  </si>
  <si>
    <t>SPM</t>
  </si>
  <si>
    <t>spm_ppm_ft_300_02</t>
  </si>
  <si>
    <t>Camera error</t>
  </si>
  <si>
    <t>spm_ppm_ft_300_04</t>
  </si>
  <si>
    <t>spm_ppm_ft_300_06</t>
  </si>
  <si>
    <t>spm_ppm_ft_300_08</t>
  </si>
  <si>
    <t>spm_ppm_ft_300_10</t>
  </si>
  <si>
    <t>spm_ppm_ft_300_12</t>
  </si>
  <si>
    <t>spm_ppm_ft_340_02</t>
  </si>
  <si>
    <t>spm_ppm_ft_340_04</t>
  </si>
  <si>
    <t>spm_ppm_ft_340_06</t>
  </si>
  <si>
    <t>spm_ppm_ft_340_08</t>
  </si>
  <si>
    <t>spm_ppm_ft_340_10</t>
  </si>
  <si>
    <t>spm_ppm_ft_340_12</t>
  </si>
  <si>
    <t>spm_ppm_ft_340_14</t>
  </si>
  <si>
    <t>spm_ppm_ft_340_16</t>
  </si>
  <si>
    <t>spm_ppm_ft_340_18</t>
  </si>
  <si>
    <t>Old data</t>
  </si>
  <si>
    <t> </t>
  </si>
  <si>
    <t>NMT</t>
  </si>
  <si>
    <t>nmt_bod_cvpsa_001</t>
  </si>
  <si>
    <t> Trial Ended</t>
  </si>
  <si>
    <t>nmt_bod_server_system_health</t>
  </si>
  <si>
    <t>ROS</t>
  </si>
  <si>
    <t>ros_ara_cvpsa_crusher_psd_001</t>
  </si>
  <si>
    <t>ros_ara_truck_crusher_psd_stats_001</t>
  </si>
  <si>
    <t>ros_ara_truck_gantry_psd_stats_001</t>
  </si>
  <si>
    <t>ANG LBR</t>
  </si>
  <si>
    <t>ang_lbr_ft_lt2_r1_c1</t>
  </si>
  <si>
    <t>ang_lbr_ft_lt2_r1_c2</t>
  </si>
  <si>
    <t>ang_lbr_ft_lt2_r1_c3</t>
  </si>
  <si>
    <t>ang_lbr_ft_lt2_r1_c4</t>
  </si>
  <si>
    <t>ang_lbr_ft_lt2_r1_c5</t>
  </si>
  <si>
    <t>ang_lbr_ft_lt2_r1_c6</t>
  </si>
  <si>
    <t>ang_lbr_ft_lt2_r1_c7</t>
  </si>
  <si>
    <t>ang_lbr_ft_lt2_r1_c8</t>
  </si>
  <si>
    <t>ang_lbr_ft_lt2_r2_c1</t>
  </si>
  <si>
    <t>ang_lbr_ft_lt2_r2_c2</t>
  </si>
  <si>
    <t>ang_lbr_ft_lt2_r2_c3</t>
  </si>
  <si>
    <t>ang_lbr_ft_lt2_r2_c4</t>
  </si>
  <si>
    <t>ang_lbr_ft_lt2_r2_c5</t>
  </si>
  <si>
    <t>ang_lbr_ft_lt2_r2_c6</t>
  </si>
  <si>
    <t>ang_lbr_ft_lt2_r2_c7</t>
  </si>
  <si>
    <t>ang_lbr_ft_lt2_r2_c8</t>
  </si>
  <si>
    <t>ang_lbr_ft_lt2_r3_c1</t>
  </si>
  <si>
    <t>ang_lbr_ft_lt2_r3_c2</t>
  </si>
  <si>
    <t>ang_lbr_ft_lt2_r3_c3</t>
  </si>
  <si>
    <t>ang_lbr_ft_lt2_r3_c4</t>
  </si>
  <si>
    <t>ang_lbr_ft_lt2_r3_c5</t>
  </si>
  <si>
    <t>ang_lbr_ft_lt2_r3_c6</t>
  </si>
  <si>
    <t>ang_lbr_ft_lt2_r3_c7</t>
  </si>
  <si>
    <t>ang_lbr_ft_lt2_r3_c8</t>
  </si>
  <si>
    <t>ang_lbr_ft_lt2_s1_c1</t>
  </si>
  <si>
    <t>ang_lbr_ft_lt2_s1_c2</t>
  </si>
  <si>
    <t>ang_lbr_ft_lt2_s1_c3</t>
  </si>
  <si>
    <t>ang_lbr_ft_lt2_s1_c4</t>
  </si>
  <si>
    <t>ang_lbr_ft_lt2_s1_c5</t>
  </si>
  <si>
    <t>ang_lbr_ft_lt2_s1_c6</t>
  </si>
  <si>
    <t>ang_lbr_ft_lt2_s1_c7</t>
  </si>
  <si>
    <t>ang_lbr_ft_lt2_s1_c8</t>
  </si>
  <si>
    <t>BCS EFM</t>
  </si>
  <si>
    <t>bcs_efm_ft_001</t>
  </si>
  <si>
    <t>No Access</t>
  </si>
  <si>
    <t>bcs_efm_pulp_001</t>
  </si>
  <si>
    <t>Pulp removed</t>
  </si>
  <si>
    <t>DEB NUJ</t>
  </si>
  <si>
    <t>deb_nuj_ppsc01_cvpsa_001</t>
  </si>
  <si>
    <t>deb_nuj_server_system_health</t>
  </si>
  <si>
    <t>DEB VEN v2</t>
  </si>
  <si>
    <t>deb_ven_cvpsa_rno_cnv001_001</t>
  </si>
  <si>
    <t>deb_ven_ft_df2scn002_002</t>
  </si>
  <si>
    <t>APS</t>
  </si>
  <si>
    <t>aps_ukn_440_ft_001</t>
  </si>
  <si>
    <t>DEB VEN v3</t>
  </si>
  <si>
    <t>Still in comissioning</t>
  </si>
  <si>
    <t>Total Sensors</t>
  </si>
  <si>
    <t>Sensors currently counted</t>
  </si>
  <si>
    <t>Monthly Sensor Status KPI</t>
  </si>
  <si>
    <t>run signal issue</t>
  </si>
  <si>
    <t>to be investigated</t>
  </si>
  <si>
    <t>Resolved</t>
  </si>
  <si>
    <t>MS-10892</t>
  </si>
  <si>
    <t>Rocky investigating</t>
  </si>
  <si>
    <t>MS-10893</t>
  </si>
  <si>
    <t>escilated to Sean</t>
  </si>
  <si>
    <t xml:space="preserve">Not in use </t>
  </si>
  <si>
    <t>MS-10869</t>
  </si>
  <si>
    <t>Exposure lowered</t>
  </si>
  <si>
    <t>MS-10854</t>
  </si>
  <si>
    <t>on-site IT attending the issue</t>
  </si>
  <si>
    <t>MS-9071</t>
  </si>
  <si>
    <t>Laser faulty will be attend next week</t>
  </si>
  <si>
    <t>Back commissioning</t>
  </si>
  <si>
    <t>To confirm with Shannon if sensor is decommisioned</t>
  </si>
  <si>
    <t xml:space="preserve">awaiting for shut on 6th to 10th March </t>
  </si>
  <si>
    <t xml:space="preserve">vpn issue </t>
  </si>
  <si>
    <t>resolved</t>
  </si>
  <si>
    <t>Site outage</t>
  </si>
  <si>
    <t>MS-10569</t>
  </si>
  <si>
    <t>Network issues 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</si>
</sst>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color rgb="FF9C0006"/>
      <name val="Calibri"/>
      <family val="2"/>
    </font>
    <font>
      <sz val="11"/>
      <color rgb="FF808080"/>
      <name val="Calibri"/>
      <family val="2"/>
    </font>
    <font>
      <sz val="11"/>
      <color rgb="FF00B050"/>
      <name val="Calibri"/>
      <family val="2"/>
    </font>
    <font>
      <i/>
      <sz val="11"/>
      <color theme="0" tint="-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00B05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1" fontId="3" fillId="2" borderId="1" xfId="0" applyNumberFormat="1" applyFont="1" applyFill="1" applyBorder="1"/>
    <xf numFmtId="164" fontId="3" fillId="2" borderId="1" xfId="0" applyNumberFormat="1" applyFont="1" applyFill="1" applyBorder="1"/>
    <xf numFmtId="9" fontId="4" fillId="0" borderId="1" xfId="1" applyFont="1" applyBorder="1"/>
    <xf numFmtId="9" fontId="4" fillId="0" borderId="1" xfId="1" applyFont="1" applyFill="1" applyBorder="1"/>
    <xf numFmtId="9" fontId="3" fillId="2" borderId="1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/>
    <xf numFmtId="1" fontId="0" fillId="0" borderId="1" xfId="0" applyNumberFormat="1" applyBorder="1"/>
    <xf numFmtId="1" fontId="3" fillId="2" borderId="1" xfId="0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center"/>
    </xf>
    <xf numFmtId="9" fontId="3" fillId="2" borderId="1" xfId="1" applyFont="1" applyFill="1" applyBorder="1" applyAlignment="1">
      <alignment horizontal="right"/>
    </xf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1" fontId="3" fillId="2" borderId="4" xfId="0" applyNumberFormat="1" applyFont="1" applyFill="1" applyBorder="1"/>
    <xf numFmtId="1" fontId="3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center"/>
    </xf>
    <xf numFmtId="9" fontId="2" fillId="2" borderId="1" xfId="1" applyFont="1" applyFill="1" applyBorder="1"/>
    <xf numFmtId="164" fontId="2" fillId="2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Protection="1">
      <protection locked="0"/>
    </xf>
    <xf numFmtId="164" fontId="6" fillId="3" borderId="1" xfId="0" applyNumberFormat="1" applyFont="1" applyFill="1" applyBorder="1" applyProtection="1">
      <protection locked="0"/>
    </xf>
    <xf numFmtId="164" fontId="7" fillId="3" borderId="1" xfId="0" applyNumberFormat="1" applyFont="1" applyFill="1" applyBorder="1" applyProtection="1">
      <protection locked="0"/>
    </xf>
    <xf numFmtId="164" fontId="6" fillId="3" borderId="1" xfId="0" applyNumberFormat="1" applyFont="1" applyFill="1" applyBorder="1" applyAlignment="1" applyProtection="1">
      <alignment horizontal="center"/>
      <protection locked="0"/>
    </xf>
    <xf numFmtId="9" fontId="2" fillId="3" borderId="1" xfId="1" applyFont="1" applyFill="1" applyBorder="1"/>
    <xf numFmtId="1" fontId="6" fillId="3" borderId="1" xfId="0" applyNumberFormat="1" applyFont="1" applyFill="1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164" fontId="0" fillId="0" borderId="0" xfId="0" applyNumberFormat="1"/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/>
    <xf numFmtId="9" fontId="8" fillId="0" borderId="1" xfId="1" applyFont="1" applyBorder="1"/>
    <xf numFmtId="164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1" fontId="9" fillId="0" borderId="1" xfId="0" applyNumberFormat="1" applyFont="1" applyBorder="1"/>
    <xf numFmtId="1" fontId="0" fillId="4" borderId="1" xfId="0" applyNumberFormat="1" applyFill="1" applyBorder="1"/>
    <xf numFmtId="1" fontId="0" fillId="5" borderId="1" xfId="0" applyNumberFormat="1" applyFill="1" applyBorder="1" applyAlignment="1">
      <alignment horizontal="center" vertical="center"/>
    </xf>
    <xf numFmtId="1" fontId="10" fillId="0" borderId="1" xfId="0" applyNumberFormat="1" applyFont="1" applyBorder="1"/>
    <xf numFmtId="0" fontId="0" fillId="0" borderId="1" xfId="0" applyBorder="1"/>
    <xf numFmtId="0" fontId="11" fillId="0" borderId="0" xfId="0" applyFont="1"/>
    <xf numFmtId="1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1" fontId="1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9" fontId="2" fillId="3" borderId="1" xfId="1" applyFont="1" applyFill="1" applyBorder="1" applyAlignment="1"/>
    <xf numFmtId="1" fontId="2" fillId="0" borderId="1" xfId="0" applyNumberFormat="1" applyFont="1" applyBorder="1"/>
    <xf numFmtId="9" fontId="0" fillId="0" borderId="1" xfId="1" applyFont="1" applyBorder="1" applyAlignment="1">
      <alignment horizontal="center"/>
    </xf>
    <xf numFmtId="9" fontId="0" fillId="0" borderId="1" xfId="1" applyFont="1" applyBorder="1" applyAlignment="1"/>
    <xf numFmtId="9" fontId="0" fillId="0" borderId="1" xfId="1" applyFont="1" applyBorder="1" applyAlignment="1">
      <alignment horizontal="left"/>
    </xf>
    <xf numFmtId="0" fontId="13" fillId="6" borderId="1" xfId="0" applyFont="1" applyFill="1" applyBorder="1"/>
    <xf numFmtId="0" fontId="13" fillId="6" borderId="4" xfId="0" applyFont="1" applyFill="1" applyBorder="1"/>
    <xf numFmtId="0" fontId="13" fillId="6" borderId="4" xfId="0" applyFont="1" applyFill="1" applyBorder="1" applyAlignment="1">
      <alignment horizontal="center"/>
    </xf>
    <xf numFmtId="0" fontId="14" fillId="6" borderId="4" xfId="0" applyFont="1" applyFill="1" applyBorder="1"/>
    <xf numFmtId="0" fontId="15" fillId="6" borderId="1" xfId="0" applyFont="1" applyFill="1" applyBorder="1"/>
    <xf numFmtId="0" fontId="11" fillId="0" borderId="4" xfId="0" applyFont="1" applyBorder="1"/>
    <xf numFmtId="0" fontId="11" fillId="7" borderId="1" xfId="0" applyFont="1" applyFill="1" applyBorder="1"/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164" fontId="11" fillId="0" borderId="5" xfId="0" applyNumberFormat="1" applyFont="1" applyBorder="1"/>
    <xf numFmtId="0" fontId="11" fillId="8" borderId="1" xfId="0" applyFont="1" applyFill="1" applyBorder="1"/>
    <xf numFmtId="0" fontId="16" fillId="6" borderId="1" xfId="0" applyFont="1" applyFill="1" applyBorder="1"/>
    <xf numFmtId="164" fontId="17" fillId="8" borderId="2" xfId="0" applyNumberFormat="1" applyFont="1" applyFill="1" applyBorder="1"/>
    <xf numFmtId="164" fontId="17" fillId="8" borderId="3" xfId="0" applyNumberFormat="1" applyFont="1" applyFill="1" applyBorder="1"/>
    <xf numFmtId="164" fontId="17" fillId="8" borderId="4" xfId="0" applyNumberFormat="1" applyFont="1" applyFill="1" applyBorder="1"/>
    <xf numFmtId="0" fontId="13" fillId="6" borderId="6" xfId="0" applyFont="1" applyFill="1" applyBorder="1"/>
    <xf numFmtId="0" fontId="13" fillId="6" borderId="5" xfId="0" applyFont="1" applyFill="1" applyBorder="1" applyAlignment="1">
      <alignment horizontal="center"/>
    </xf>
    <xf numFmtId="0" fontId="13" fillId="6" borderId="5" xfId="0" applyFont="1" applyFill="1" applyBorder="1"/>
    <xf numFmtId="0" fontId="14" fillId="6" borderId="5" xfId="0" applyFont="1" applyFill="1" applyBorder="1"/>
    <xf numFmtId="1" fontId="2" fillId="3" borderId="4" xfId="0" applyNumberFormat="1" applyFont="1" applyFill="1" applyBorder="1"/>
    <xf numFmtId="1" fontId="2" fillId="3" borderId="5" xfId="0" applyNumberFormat="1" applyFont="1" applyFill="1" applyBorder="1"/>
    <xf numFmtId="1" fontId="2" fillId="3" borderId="2" xfId="0" applyNumberFormat="1" applyFont="1" applyFill="1" applyBorder="1"/>
    <xf numFmtId="1" fontId="2" fillId="3" borderId="3" xfId="0" applyNumberFormat="1" applyFont="1" applyFill="1" applyBorder="1"/>
    <xf numFmtId="9" fontId="18" fillId="0" borderId="1" xfId="1" applyFont="1" applyBorder="1"/>
    <xf numFmtId="1" fontId="0" fillId="0" borderId="1" xfId="0" applyNumberFormat="1" applyBorder="1"/>
    <xf numFmtId="1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/>
    <xf numFmtId="164" fontId="2" fillId="2" borderId="1" xfId="0" applyNumberFormat="1" applyFont="1" applyFill="1" applyBorder="1"/>
    <xf numFmtId="1" fontId="6" fillId="3" borderId="2" xfId="0" applyNumberFormat="1" applyFont="1" applyFill="1" applyBorder="1" applyAlignment="1" applyProtection="1">
      <alignment horizontal="center"/>
      <protection locked="0"/>
    </xf>
    <xf numFmtId="1" fontId="6" fillId="3" borderId="3" xfId="0" applyNumberFormat="1" applyFont="1" applyFill="1" applyBorder="1" applyAlignment="1" applyProtection="1">
      <alignment horizontal="center"/>
      <protection locked="0"/>
    </xf>
    <xf numFmtId="1" fontId="6" fillId="3" borderId="4" xfId="0" applyNumberFormat="1" applyFont="1" applyFill="1" applyBorder="1" applyAlignment="1" applyProtection="1">
      <alignment horizontal="center"/>
      <protection locked="0"/>
    </xf>
    <xf numFmtId="164" fontId="6" fillId="3" borderId="3" xfId="0" applyNumberFormat="1" applyFont="1" applyFill="1" applyBorder="1" applyAlignment="1" applyProtection="1">
      <alignment horizontal="center"/>
      <protection locked="0"/>
    </xf>
    <xf numFmtId="164" fontId="6" fillId="3" borderId="4" xfId="0" applyNumberFormat="1" applyFont="1" applyFill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2" fillId="3" borderId="2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2" fillId="0" borderId="1" xfId="0" applyNumberFormat="1" applyFont="1" applyBorder="1"/>
    <xf numFmtId="164" fontId="17" fillId="8" borderId="2" xfId="0" applyNumberFormat="1" applyFont="1" applyFill="1" applyBorder="1"/>
    <xf numFmtId="164" fontId="17" fillId="8" borderId="3" xfId="0" applyNumberFormat="1" applyFont="1" applyFill="1" applyBorder="1"/>
    <xf numFmtId="164" fontId="17" fillId="8" borderId="4" xfId="0" applyNumberFormat="1" applyFont="1" applyFill="1" applyBorder="1"/>
  </cellXfs>
  <cellStyles count="2">
    <cellStyle name="Normal" xfId="0" builtinId="0"/>
    <cellStyle name="Percent" xfId="1" builtinId="5"/>
  </cellStyles>
  <dxfs count="23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</dxf>
    <dxf>
      <font>
        <color rgb="FF9C0006"/>
      </font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9C0006"/>
      </font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EAE8-B960-4772-8E43-B406F607FF17}">
  <dimension ref="A1:AQ398"/>
  <sheetViews>
    <sheetView tabSelected="1" workbookViewId="0">
      <selection sqref="A1:XFD1048576"/>
    </sheetView>
  </sheetViews>
  <sheetFormatPr defaultColWidth="9.453125" defaultRowHeight="14.5" x14ac:dyDescent="0.35"/>
  <cols>
    <col min="1" max="1" width="41.453125" style="9" customWidth="1"/>
    <col min="2" max="2" width="6.54296875" style="9" customWidth="1"/>
    <col min="3" max="3" width="6.453125" style="9" customWidth="1"/>
    <col min="4" max="4" width="6.54296875" style="9" customWidth="1"/>
    <col min="5" max="5" width="6.453125" style="9" customWidth="1"/>
    <col min="6" max="6" width="6.54296875" style="9" customWidth="1"/>
    <col min="7" max="7" width="7.453125" style="9" customWidth="1"/>
    <col min="8" max="8" width="6.54296875" style="9" customWidth="1"/>
    <col min="9" max="9" width="7" style="9" customWidth="1"/>
    <col min="10" max="13" width="6.54296875" style="9" customWidth="1"/>
    <col min="14" max="14" width="43.1796875" style="34" customWidth="1"/>
    <col min="15" max="15" width="11.54296875" style="9" customWidth="1"/>
    <col min="16" max="16" width="43.453125" style="36" bestFit="1" customWidth="1"/>
    <col min="17" max="17" width="8.54296875" style="32" customWidth="1"/>
    <col min="18" max="18" width="10.54296875" style="32" bestFit="1" customWidth="1"/>
    <col min="19" max="19" width="15.1796875" style="9" bestFit="1" customWidth="1"/>
    <col min="20" max="20" width="12.453125" style="9" bestFit="1" customWidth="1"/>
    <col min="21" max="21" width="14.54296875" style="9" customWidth="1"/>
    <col min="22" max="22" width="13.54296875" style="9" customWidth="1"/>
    <col min="23" max="23" width="19.54296875" style="9" bestFit="1" customWidth="1"/>
    <col min="24" max="24" width="13.54296875" style="9" customWidth="1"/>
    <col min="25" max="26" width="4.453125" style="9" customWidth="1"/>
    <col min="27" max="27" width="4.54296875" style="9" customWidth="1"/>
    <col min="28" max="28" width="4.453125" style="9" customWidth="1"/>
    <col min="29" max="29" width="4.54296875" style="9" customWidth="1"/>
    <col min="30" max="30" width="24.453125" style="9" customWidth="1"/>
    <col min="31" max="31" width="21.453125" style="9" customWidth="1"/>
    <col min="32" max="32" width="84.453125" style="9" customWidth="1"/>
    <col min="33" max="33" width="67.453125" style="9" customWidth="1"/>
    <col min="34" max="34" width="4.453125" style="9" customWidth="1"/>
    <col min="35" max="35" width="16.453125" style="9" customWidth="1"/>
    <col min="36" max="36" width="9.453125" style="9"/>
    <col min="37" max="37" width="10.453125" style="9" customWidth="1"/>
    <col min="38" max="38" width="19.54296875" style="9" customWidth="1"/>
    <col min="39" max="39" width="23.54296875" style="9" customWidth="1"/>
    <col min="40" max="40" width="52.453125" style="9" customWidth="1"/>
    <col min="41" max="41" width="14.54296875" style="9" customWidth="1"/>
    <col min="42" max="42" width="19.453125" style="9" customWidth="1"/>
    <col min="43" max="16384" width="9.453125" style="9"/>
  </cols>
  <sheetData>
    <row r="1" spans="1:43" ht="20.9" customHeight="1" x14ac:dyDescent="0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</v>
      </c>
      <c r="O1" s="4">
        <f>SUMIF(S5:S383,TRUE,Q5:Q383)/SUM(Q5:Q383)</f>
        <v>0.86547085201793716</v>
      </c>
      <c r="P1" s="5"/>
      <c r="Q1" s="2">
        <v>85</v>
      </c>
      <c r="R1" s="2">
        <v>95</v>
      </c>
      <c r="S1" s="2">
        <v>95</v>
      </c>
      <c r="T1" s="2"/>
      <c r="U1" s="2"/>
      <c r="V1" s="86">
        <v>42766.45703125</v>
      </c>
      <c r="W1" s="86"/>
      <c r="X1" s="86"/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7"/>
      <c r="AE1" s="7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ht="18.5" x14ac:dyDescent="0.45">
      <c r="A2" s="10"/>
      <c r="B2" s="10"/>
      <c r="C2" s="10"/>
      <c r="D2" s="10" t="s">
        <v>2</v>
      </c>
      <c r="E2" s="10"/>
      <c r="F2" s="10"/>
      <c r="G2" s="10"/>
      <c r="H2" s="10" t="s">
        <v>3</v>
      </c>
      <c r="I2" s="10"/>
      <c r="J2" s="10"/>
      <c r="K2" s="10"/>
      <c r="L2" s="10" t="s">
        <v>4</v>
      </c>
      <c r="M2" s="10"/>
      <c r="N2" s="11"/>
      <c r="O2" s="10"/>
      <c r="P2" s="12"/>
      <c r="Q2" s="13" t="s">
        <v>5</v>
      </c>
      <c r="R2" s="14"/>
      <c r="S2" s="15"/>
      <c r="T2" s="15"/>
      <c r="U2" s="10"/>
      <c r="V2" s="16"/>
      <c r="W2" s="16"/>
      <c r="X2" s="16"/>
      <c r="Y2" s="7"/>
      <c r="Z2" s="7"/>
      <c r="AA2" s="7"/>
      <c r="AB2" s="7"/>
      <c r="AC2" s="7"/>
      <c r="AD2" s="7"/>
      <c r="AE2" s="1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35">
      <c r="A3" s="17" t="s">
        <v>6</v>
      </c>
      <c r="B3" s="18" t="s">
        <v>7</v>
      </c>
      <c r="C3" s="18" t="s">
        <v>8</v>
      </c>
      <c r="D3" s="18" t="s">
        <v>9</v>
      </c>
      <c r="E3" s="18" t="s">
        <v>10</v>
      </c>
      <c r="F3" s="18" t="s">
        <v>7</v>
      </c>
      <c r="G3" s="18" t="s">
        <v>8</v>
      </c>
      <c r="H3" s="18" t="s">
        <v>9</v>
      </c>
      <c r="I3" s="18" t="s">
        <v>10</v>
      </c>
      <c r="J3" s="18" t="s">
        <v>7</v>
      </c>
      <c r="K3" s="18" t="s">
        <v>8</v>
      </c>
      <c r="L3" s="18" t="s">
        <v>9</v>
      </c>
      <c r="M3" s="18" t="s">
        <v>10</v>
      </c>
      <c r="N3" s="18" t="s">
        <v>11</v>
      </c>
      <c r="O3" s="17" t="s">
        <v>12</v>
      </c>
      <c r="P3" s="19" t="s">
        <v>13</v>
      </c>
      <c r="Q3" s="20" t="s">
        <v>14</v>
      </c>
      <c r="R3" s="20" t="s">
        <v>15</v>
      </c>
      <c r="S3" s="18" t="s">
        <v>16</v>
      </c>
      <c r="T3" s="18" t="s">
        <v>17</v>
      </c>
      <c r="U3" s="17" t="s">
        <v>18</v>
      </c>
      <c r="V3" s="17" t="s">
        <v>19</v>
      </c>
      <c r="W3" s="17" t="s">
        <v>20</v>
      </c>
      <c r="X3" s="17" t="s">
        <v>21</v>
      </c>
      <c r="Y3" s="87" t="s">
        <v>22</v>
      </c>
      <c r="Z3" s="88"/>
      <c r="AA3" s="88"/>
      <c r="AB3" s="88"/>
      <c r="AC3" s="88"/>
      <c r="AD3" s="17" t="s">
        <v>23</v>
      </c>
      <c r="AE3" s="17" t="s">
        <v>24</v>
      </c>
      <c r="AF3" s="17" t="s">
        <v>25</v>
      </c>
      <c r="AG3" s="17" t="s">
        <v>26</v>
      </c>
      <c r="AH3" s="17" t="s">
        <v>27</v>
      </c>
      <c r="AI3" s="17" t="s">
        <v>28</v>
      </c>
      <c r="AJ3" s="17" t="s">
        <v>29</v>
      </c>
      <c r="AK3" s="17" t="s">
        <v>30</v>
      </c>
      <c r="AL3" s="17" t="s">
        <v>31</v>
      </c>
      <c r="AM3" s="17" t="s">
        <v>32</v>
      </c>
      <c r="AN3" s="17" t="s">
        <v>33</v>
      </c>
      <c r="AO3" s="17" t="s">
        <v>34</v>
      </c>
      <c r="AP3" s="17" t="s">
        <v>35</v>
      </c>
      <c r="AQ3" s="17" t="s">
        <v>36</v>
      </c>
    </row>
    <row r="4" spans="1:43" s="27" customFormat="1" ht="15.5" x14ac:dyDescent="0.35">
      <c r="A4" s="21" t="s">
        <v>37</v>
      </c>
      <c r="B4" s="22"/>
      <c r="C4" s="22"/>
      <c r="D4" s="22"/>
      <c r="E4" s="23"/>
      <c r="F4" s="22"/>
      <c r="G4" s="22"/>
      <c r="H4" s="22"/>
      <c r="I4" s="22"/>
      <c r="J4" s="22"/>
      <c r="K4" s="22"/>
      <c r="L4" s="22"/>
      <c r="M4" s="22"/>
      <c r="N4" s="24" t="s">
        <v>38</v>
      </c>
      <c r="O4" s="22"/>
      <c r="P4" s="25">
        <f ca="1">SUMIF(S5:S6,TRUE, Q5)/SUM(Q5:Q6)</f>
        <v>0</v>
      </c>
      <c r="Q4" s="22"/>
      <c r="R4" s="22"/>
      <c r="S4" s="22"/>
      <c r="T4" s="22"/>
      <c r="U4" s="22"/>
      <c r="V4" s="22"/>
      <c r="W4" s="22"/>
      <c r="X4" s="22"/>
      <c r="Y4" s="89"/>
      <c r="Z4" s="90"/>
      <c r="AA4" s="90"/>
      <c r="AB4" s="90"/>
      <c r="AC4" s="91"/>
      <c r="AD4" s="26"/>
      <c r="AE4" s="26"/>
      <c r="AF4" s="89"/>
      <c r="AG4" s="91"/>
      <c r="AH4" s="89" t="s">
        <v>38</v>
      </c>
      <c r="AI4" s="92"/>
      <c r="AJ4" s="92"/>
      <c r="AK4" s="92"/>
      <c r="AL4" s="92"/>
      <c r="AM4" s="92"/>
      <c r="AN4" s="92"/>
      <c r="AO4" s="92"/>
      <c r="AP4" s="92"/>
      <c r="AQ4" s="93"/>
    </row>
    <row r="5" spans="1:43" x14ac:dyDescent="0.35">
      <c r="A5" s="9" t="s">
        <v>39</v>
      </c>
      <c r="B5" s="28">
        <v>51.791091918945313</v>
      </c>
      <c r="C5" s="28">
        <v>94.615280151367188</v>
      </c>
      <c r="D5" s="28">
        <v>95.375579833984375</v>
      </c>
      <c r="E5" s="28">
        <v>95.415206909179688</v>
      </c>
      <c r="F5" s="28">
        <v>89.591957092285156</v>
      </c>
      <c r="G5" s="28">
        <v>92.818824768066406</v>
      </c>
      <c r="H5" s="28">
        <v>95.445075988769531</v>
      </c>
      <c r="I5" s="28">
        <v>93.4173583984375</v>
      </c>
      <c r="J5" s="28">
        <v>62.423282623291016</v>
      </c>
      <c r="K5" s="28">
        <v>99.994911193847656</v>
      </c>
      <c r="L5" s="28">
        <v>99.999832153320313</v>
      </c>
      <c r="M5" s="28">
        <v>99.99884033203125</v>
      </c>
      <c r="N5" s="29"/>
      <c r="O5" s="30"/>
      <c r="P5" s="31"/>
      <c r="Q5" s="32">
        <v>1</v>
      </c>
      <c r="R5" s="32" t="s">
        <v>40</v>
      </c>
      <c r="S5" s="9" t="b">
        <f>NOT(OR((E5&lt;=$Q$1),(I5&lt;=$R$1),(M5&lt;=$S$1)))</f>
        <v>0</v>
      </c>
      <c r="T5" s="9" t="b">
        <f>NOT(OR((C5&lt;=$Q$1),(G5&lt;=$R$1),(K5&lt;=$S$1)))</f>
        <v>0</v>
      </c>
      <c r="U5" s="33" t="s">
        <v>41</v>
      </c>
      <c r="V5" s="33" t="s">
        <v>41</v>
      </c>
      <c r="W5" s="33" t="s">
        <v>41</v>
      </c>
      <c r="X5" s="33" t="s">
        <v>41</v>
      </c>
      <c r="Y5" s="85">
        <v>4</v>
      </c>
      <c r="Z5" s="85"/>
      <c r="AA5" s="85"/>
      <c r="AB5" s="85"/>
      <c r="AC5" s="85"/>
      <c r="AD5" s="9" t="s">
        <v>42</v>
      </c>
      <c r="AE5" s="34" t="s">
        <v>7</v>
      </c>
      <c r="AF5" s="9" t="s">
        <v>43</v>
      </c>
      <c r="AL5" s="9" t="s">
        <v>44</v>
      </c>
      <c r="AN5" s="9" t="s">
        <v>45</v>
      </c>
      <c r="AP5" s="9" t="s">
        <v>46</v>
      </c>
    </row>
    <row r="6" spans="1:43" x14ac:dyDescent="0.35">
      <c r="A6" s="9" t="s">
        <v>47</v>
      </c>
      <c r="B6" s="28">
        <v>68.574203491210938</v>
      </c>
      <c r="C6" s="28">
        <v>92.260856628417969</v>
      </c>
      <c r="D6" s="28">
        <v>93.687332153320313</v>
      </c>
      <c r="E6" s="28">
        <v>94.359954833984375</v>
      </c>
      <c r="F6" s="28">
        <v>99.090789794921875</v>
      </c>
      <c r="G6" s="28">
        <v>99.999961853027344</v>
      </c>
      <c r="H6" s="28">
        <v>99.999832153320313</v>
      </c>
      <c r="I6" s="28">
        <v>99.99884033203125</v>
      </c>
      <c r="J6" s="33" t="s">
        <v>48</v>
      </c>
      <c r="K6" s="33" t="s">
        <v>48</v>
      </c>
      <c r="L6" s="33" t="s">
        <v>48</v>
      </c>
      <c r="M6" s="33" t="s">
        <v>48</v>
      </c>
      <c r="N6" s="35"/>
      <c r="S6" s="32"/>
      <c r="T6" s="32"/>
      <c r="U6" s="33" t="s">
        <v>48</v>
      </c>
      <c r="V6" s="33" t="s">
        <v>48</v>
      </c>
      <c r="W6" s="33" t="s">
        <v>48</v>
      </c>
      <c r="X6" s="33" t="s">
        <v>48</v>
      </c>
      <c r="Y6" s="82"/>
      <c r="Z6" s="82"/>
      <c r="AA6" s="82"/>
      <c r="AB6" s="82"/>
      <c r="AC6" s="82"/>
    </row>
    <row r="7" spans="1:43" x14ac:dyDescent="0.3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 t="s">
        <v>49</v>
      </c>
      <c r="O7" s="37"/>
      <c r="P7" s="25">
        <f ca="1">SUMIF(S8:S9,TRUE, Q8)/SUM(Q8:Q9)</f>
        <v>1</v>
      </c>
      <c r="Q7" s="37"/>
      <c r="R7" s="37"/>
      <c r="S7" s="37"/>
      <c r="T7" s="37"/>
      <c r="U7" s="37"/>
      <c r="V7" s="37"/>
      <c r="W7" s="37"/>
      <c r="X7" s="37"/>
      <c r="Y7" s="83"/>
      <c r="Z7" s="83"/>
      <c r="AA7" s="83"/>
      <c r="AB7" s="83"/>
      <c r="AC7" s="83"/>
      <c r="AD7" s="39"/>
      <c r="AE7" s="39"/>
      <c r="AF7" s="83"/>
      <c r="AG7" s="83"/>
      <c r="AH7" s="83" t="s">
        <v>49</v>
      </c>
      <c r="AI7" s="84"/>
      <c r="AJ7" s="84"/>
      <c r="AK7" s="84"/>
      <c r="AL7" s="84"/>
      <c r="AM7" s="84"/>
      <c r="AN7" s="84"/>
      <c r="AO7" s="84"/>
      <c r="AP7" s="84"/>
      <c r="AQ7" s="84"/>
    </row>
    <row r="8" spans="1:43" x14ac:dyDescent="0.35">
      <c r="A8" s="9" t="s">
        <v>50</v>
      </c>
      <c r="B8" s="28">
        <v>90.018013000488281</v>
      </c>
      <c r="C8" s="28">
        <v>94.747085571289063</v>
      </c>
      <c r="D8" s="28">
        <v>95.714073181152344</v>
      </c>
      <c r="E8" s="28">
        <v>95.833122253417969</v>
      </c>
      <c r="F8" s="28">
        <v>99.709075927734375</v>
      </c>
      <c r="G8" s="28">
        <v>99.996025085449219</v>
      </c>
      <c r="H8" s="28">
        <v>99.999832153320313</v>
      </c>
      <c r="I8" s="28">
        <v>99.99884033203125</v>
      </c>
      <c r="J8" s="28">
        <v>96.970947265625</v>
      </c>
      <c r="K8" s="28">
        <v>99.99237060546875</v>
      </c>
      <c r="L8" s="28">
        <v>99.999832153320313</v>
      </c>
      <c r="M8" s="28">
        <v>99.99884033203125</v>
      </c>
      <c r="Q8" s="32">
        <v>1</v>
      </c>
      <c r="R8" s="40" t="s">
        <v>40</v>
      </c>
      <c r="S8" s="9" t="b">
        <f>NOT(OR((E8&lt;=$Q$1),(I8&lt;=$R$1),(M8&lt;=$S$1)))</f>
        <v>1</v>
      </c>
      <c r="T8" s="9" t="b">
        <f>NOT(OR((C8&lt;=$Q$1),(G8&lt;=$R$1),(K8&lt;=$S$1)))</f>
        <v>1</v>
      </c>
      <c r="U8" s="33" t="s">
        <v>41</v>
      </c>
      <c r="V8" s="33" t="s">
        <v>41</v>
      </c>
      <c r="W8" s="33" t="s">
        <v>41</v>
      </c>
      <c r="X8" s="33" t="s">
        <v>48</v>
      </c>
      <c r="Y8" s="85">
        <v>4</v>
      </c>
      <c r="Z8" s="85"/>
      <c r="AA8" s="85"/>
      <c r="AB8" s="85"/>
      <c r="AC8" s="85"/>
      <c r="AI8" s="32">
        <v>42795</v>
      </c>
      <c r="AM8" s="9" t="s">
        <v>51</v>
      </c>
      <c r="AP8" s="9" t="s">
        <v>52</v>
      </c>
    </row>
    <row r="9" spans="1:43" x14ac:dyDescent="0.35">
      <c r="A9" s="9" t="s">
        <v>53</v>
      </c>
      <c r="B9" s="28">
        <v>90.335456848144531</v>
      </c>
      <c r="C9" s="28">
        <v>92.025184631347656</v>
      </c>
      <c r="D9" s="28">
        <v>93.389053344726563</v>
      </c>
      <c r="E9" s="28">
        <v>92.53125</v>
      </c>
      <c r="F9" s="28">
        <v>100</v>
      </c>
      <c r="G9" s="28">
        <v>99.999961853027344</v>
      </c>
      <c r="H9" s="28">
        <v>99.999832153320313</v>
      </c>
      <c r="I9" s="28">
        <v>99.99884033203125</v>
      </c>
      <c r="J9" s="33" t="s">
        <v>48</v>
      </c>
      <c r="K9" s="33" t="s">
        <v>48</v>
      </c>
      <c r="L9" s="33" t="s">
        <v>48</v>
      </c>
      <c r="M9" s="33" t="s">
        <v>48</v>
      </c>
      <c r="S9" s="32"/>
      <c r="T9" s="32"/>
      <c r="U9" s="32"/>
      <c r="V9" s="32"/>
      <c r="W9" s="32"/>
      <c r="X9" s="32"/>
      <c r="Y9" s="82"/>
      <c r="Z9" s="82"/>
      <c r="AA9" s="82"/>
      <c r="AB9" s="82"/>
      <c r="AC9" s="82"/>
    </row>
    <row r="10" spans="1:43" x14ac:dyDescent="0.3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 t="s">
        <v>54</v>
      </c>
      <c r="O10" s="37" t="str">
        <f>SUM(Q11:Q20) &amp;" Sensors"</f>
        <v>6 Sensors</v>
      </c>
      <c r="P10" s="25">
        <f>SUMIF(S11:S18,TRUE, Q11:Q18)/SUM(Q11:Q18)</f>
        <v>0.66666666666666663</v>
      </c>
      <c r="Q10" s="37"/>
      <c r="R10" s="37"/>
      <c r="S10" s="37"/>
      <c r="T10" s="37"/>
      <c r="U10" s="37"/>
      <c r="V10" s="37"/>
      <c r="W10" s="37"/>
      <c r="X10" s="37"/>
      <c r="Y10" s="83"/>
      <c r="Z10" s="83"/>
      <c r="AA10" s="83"/>
      <c r="AB10" s="83"/>
      <c r="AC10" s="83"/>
      <c r="AD10" s="39"/>
      <c r="AE10" s="39"/>
      <c r="AF10" s="39"/>
      <c r="AG10" s="39"/>
      <c r="AH10" s="83" t="s">
        <v>54</v>
      </c>
      <c r="AI10" s="84"/>
      <c r="AJ10" s="84"/>
      <c r="AK10" s="84"/>
      <c r="AL10" s="84"/>
      <c r="AM10" s="84"/>
      <c r="AN10" s="84"/>
      <c r="AO10" s="84"/>
      <c r="AP10" s="84"/>
      <c r="AQ10" s="84"/>
    </row>
    <row r="11" spans="1:43" x14ac:dyDescent="0.35">
      <c r="A11" s="9" t="s">
        <v>55</v>
      </c>
      <c r="B11" s="28">
        <v>86.525238037109375</v>
      </c>
      <c r="C11" s="28">
        <v>92.228851318359375</v>
      </c>
      <c r="D11" s="28">
        <v>95.87188720703125</v>
      </c>
      <c r="E11" s="28">
        <v>95.83154296875</v>
      </c>
      <c r="F11" s="28">
        <v>99.475265502929688</v>
      </c>
      <c r="G11" s="28">
        <v>99.999961853027344</v>
      </c>
      <c r="H11" s="28">
        <v>99.999832153320313</v>
      </c>
      <c r="I11" s="28">
        <v>99.99884033203125</v>
      </c>
      <c r="J11" s="28">
        <v>98.798980712890625</v>
      </c>
      <c r="K11" s="28">
        <v>99.237297058105469</v>
      </c>
      <c r="L11" s="28">
        <v>98.846138000488281</v>
      </c>
      <c r="M11" s="28">
        <v>98.517791748046875</v>
      </c>
      <c r="N11" s="36"/>
      <c r="Q11" s="32">
        <v>1</v>
      </c>
      <c r="R11" s="9" t="s">
        <v>40</v>
      </c>
      <c r="S11" s="9" t="b">
        <f t="shared" ref="S11:S18" si="0">NOT(OR((E11&lt;=$Q$1),(I11&lt;=$R$1),(M11&lt;=$S$1)))</f>
        <v>1</v>
      </c>
      <c r="T11" s="9" t="b">
        <f>NOT(OR((C11&lt;=$Q$1),(G11&lt;=$R$1),(K11&lt;=$S$1)))</f>
        <v>1</v>
      </c>
      <c r="U11" s="33" t="s">
        <v>41</v>
      </c>
      <c r="V11" s="33" t="s">
        <v>41</v>
      </c>
      <c r="W11" s="33" t="s">
        <v>41</v>
      </c>
      <c r="X11" s="33" t="s">
        <v>56</v>
      </c>
      <c r="Y11" s="85">
        <v>5</v>
      </c>
      <c r="Z11" s="85"/>
      <c r="AA11" s="85"/>
      <c r="AB11" s="85"/>
      <c r="AC11" s="85"/>
      <c r="AD11" s="9" t="s">
        <v>42</v>
      </c>
      <c r="AE11" s="34"/>
      <c r="AH11" s="34" t="s">
        <v>57</v>
      </c>
      <c r="AI11" s="32">
        <v>0</v>
      </c>
      <c r="AJ11" s="32">
        <v>0</v>
      </c>
      <c r="AK11" s="32">
        <v>0</v>
      </c>
      <c r="AL11" s="9" t="s">
        <v>58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</row>
    <row r="12" spans="1:43" x14ac:dyDescent="0.35">
      <c r="A12" s="9" t="s">
        <v>59</v>
      </c>
      <c r="B12" s="28">
        <v>86.493377685546875</v>
      </c>
      <c r="C12" s="28">
        <v>92.311042785644531</v>
      </c>
      <c r="D12" s="28">
        <v>95.885063171386719</v>
      </c>
      <c r="E12" s="28">
        <v>95.969261169433594</v>
      </c>
      <c r="F12" s="28">
        <v>97.809074401855469</v>
      </c>
      <c r="G12" s="28">
        <v>94.611854553222656</v>
      </c>
      <c r="H12" s="28">
        <v>87.54217529296875</v>
      </c>
      <c r="I12" s="28">
        <v>88.046859741210938</v>
      </c>
      <c r="J12" s="28">
        <v>98.791175842285156</v>
      </c>
      <c r="K12" s="28">
        <v>99.431922912597656</v>
      </c>
      <c r="L12" s="28">
        <v>99.109634399414063</v>
      </c>
      <c r="M12" s="28">
        <v>99.128860473632813</v>
      </c>
      <c r="N12" s="35"/>
      <c r="Q12" s="32">
        <v>1</v>
      </c>
      <c r="R12" s="9" t="s">
        <v>40</v>
      </c>
      <c r="S12" s="9" t="b">
        <f t="shared" si="0"/>
        <v>0</v>
      </c>
      <c r="T12" s="9" t="b">
        <f>NOT(OR((C12&lt;=$Q$1),(G12&lt;=$R$1),(K12&lt;=$S$1)))</f>
        <v>0</v>
      </c>
      <c r="U12" s="33" t="s">
        <v>41</v>
      </c>
      <c r="V12" s="33" t="s">
        <v>41</v>
      </c>
      <c r="W12" s="33" t="s">
        <v>41</v>
      </c>
      <c r="X12" s="33" t="s">
        <v>56</v>
      </c>
      <c r="Y12" s="85">
        <v>5</v>
      </c>
      <c r="Z12" s="85"/>
      <c r="AA12" s="85"/>
      <c r="AB12" s="85"/>
      <c r="AC12" s="85"/>
      <c r="AD12" s="9" t="s">
        <v>42</v>
      </c>
      <c r="AE12" s="34"/>
    </row>
    <row r="13" spans="1:43" x14ac:dyDescent="0.35">
      <c r="A13" s="9" t="s">
        <v>60</v>
      </c>
      <c r="B13" s="28">
        <v>86.008460998535156</v>
      </c>
      <c r="C13" s="28">
        <v>92.275001525878906</v>
      </c>
      <c r="D13" s="28">
        <v>95.886054992675781</v>
      </c>
      <c r="E13" s="28">
        <v>95.831192016601563</v>
      </c>
      <c r="F13" s="28">
        <v>99.430244445800781</v>
      </c>
      <c r="G13" s="28">
        <v>99.961402893066406</v>
      </c>
      <c r="H13" s="28">
        <v>99.845611572265625</v>
      </c>
      <c r="I13" s="28">
        <v>99.99884033203125</v>
      </c>
      <c r="J13" s="28">
        <v>98.817428588867188</v>
      </c>
      <c r="K13" s="28">
        <v>99.715400695800781</v>
      </c>
      <c r="L13" s="28">
        <v>99.410484313964844</v>
      </c>
      <c r="M13" s="28">
        <v>99.130424499511719</v>
      </c>
      <c r="Q13" s="32">
        <v>1</v>
      </c>
      <c r="R13" s="9" t="s">
        <v>40</v>
      </c>
      <c r="S13" s="9" t="b">
        <f t="shared" si="0"/>
        <v>1</v>
      </c>
      <c r="T13" s="9" t="b">
        <f t="shared" ref="T13:T18" si="1">NOT(OR((C13&lt;=$Q$1),(G13&lt;=$R$1),(K13&lt;=$S$1)))</f>
        <v>1</v>
      </c>
      <c r="U13" s="33" t="s">
        <v>41</v>
      </c>
      <c r="V13" s="33" t="s">
        <v>41</v>
      </c>
      <c r="W13" s="33" t="s">
        <v>41</v>
      </c>
      <c r="X13" s="33" t="s">
        <v>41</v>
      </c>
      <c r="Y13" s="85">
        <v>5</v>
      </c>
      <c r="Z13" s="85"/>
      <c r="AA13" s="85"/>
      <c r="AB13" s="85"/>
      <c r="AC13" s="85"/>
      <c r="AD13" s="9" t="s">
        <v>42</v>
      </c>
      <c r="AE13" s="34"/>
    </row>
    <row r="14" spans="1:43" x14ac:dyDescent="0.35">
      <c r="A14" s="9" t="s">
        <v>61</v>
      </c>
      <c r="B14" s="28">
        <v>86.537391662597656</v>
      </c>
      <c r="C14" s="28">
        <v>92.358993530273438</v>
      </c>
      <c r="D14" s="28">
        <v>95.984886169433594</v>
      </c>
      <c r="E14" s="28">
        <v>95.970962524414063</v>
      </c>
      <c r="F14" s="28">
        <v>99.461685180664063</v>
      </c>
      <c r="G14" s="28">
        <v>99.999961853027344</v>
      </c>
      <c r="H14" s="28">
        <v>99.999832153320313</v>
      </c>
      <c r="I14" s="28">
        <v>99.99884033203125</v>
      </c>
      <c r="J14" s="28">
        <v>98.638893127441406</v>
      </c>
      <c r="K14" s="28">
        <v>99.112617492675781</v>
      </c>
      <c r="L14" s="28">
        <v>98.661270141601563</v>
      </c>
      <c r="M14" s="28">
        <v>98.231025695800781</v>
      </c>
      <c r="Q14" s="32">
        <v>1</v>
      </c>
      <c r="R14" s="9" t="s">
        <v>40</v>
      </c>
      <c r="S14" s="9" t="b">
        <f t="shared" si="0"/>
        <v>1</v>
      </c>
      <c r="T14" s="9" t="b">
        <f t="shared" si="1"/>
        <v>1</v>
      </c>
      <c r="U14" s="33" t="s">
        <v>41</v>
      </c>
      <c r="V14" s="33" t="s">
        <v>41</v>
      </c>
      <c r="W14" s="33" t="s">
        <v>41</v>
      </c>
      <c r="X14" s="33" t="s">
        <v>41</v>
      </c>
      <c r="Y14" s="85">
        <v>5</v>
      </c>
      <c r="Z14" s="85"/>
      <c r="AA14" s="85"/>
      <c r="AB14" s="85"/>
      <c r="AC14" s="85"/>
      <c r="AD14" s="9" t="s">
        <v>42</v>
      </c>
      <c r="AE14" s="34"/>
    </row>
    <row r="15" spans="1:43" x14ac:dyDescent="0.35">
      <c r="A15" s="9" t="s">
        <v>62</v>
      </c>
      <c r="B15" s="28">
        <v>86.516731262207031</v>
      </c>
      <c r="C15" s="28">
        <v>92.295089721679688</v>
      </c>
      <c r="D15" s="28">
        <v>95.860145568847656</v>
      </c>
      <c r="E15" s="28">
        <v>95.800010681152344</v>
      </c>
      <c r="F15" s="28">
        <v>78.661712646484375</v>
      </c>
      <c r="G15" s="28">
        <v>98.651443481445313</v>
      </c>
      <c r="H15" s="28">
        <v>94.60577392578125</v>
      </c>
      <c r="I15" s="28">
        <v>62.240798950195313</v>
      </c>
      <c r="J15" s="28">
        <v>98.9669189453125</v>
      </c>
      <c r="K15" s="28">
        <v>99.636611938476563</v>
      </c>
      <c r="L15" s="28">
        <v>99.540443420410156</v>
      </c>
      <c r="M15" s="28">
        <v>99.025871276855469</v>
      </c>
      <c r="Q15" s="32">
        <v>1</v>
      </c>
      <c r="R15" s="9" t="s">
        <v>40</v>
      </c>
      <c r="S15" s="9" t="b">
        <f t="shared" si="0"/>
        <v>0</v>
      </c>
      <c r="T15" s="9" t="b">
        <f t="shared" si="1"/>
        <v>1</v>
      </c>
      <c r="U15" s="33" t="s">
        <v>41</v>
      </c>
      <c r="V15" s="33" t="s">
        <v>41</v>
      </c>
      <c r="W15" s="33" t="s">
        <v>41</v>
      </c>
      <c r="X15" s="33" t="s">
        <v>41</v>
      </c>
      <c r="Y15" s="85">
        <v>5</v>
      </c>
      <c r="Z15" s="85"/>
      <c r="AA15" s="85"/>
      <c r="AB15" s="85"/>
      <c r="AC15" s="85"/>
      <c r="AD15" s="9" t="s">
        <v>42</v>
      </c>
      <c r="AE15" s="34"/>
    </row>
    <row r="16" spans="1:43" x14ac:dyDescent="0.35">
      <c r="A16" s="9" t="s">
        <v>63</v>
      </c>
      <c r="B16" s="28">
        <v>85.999900817871094</v>
      </c>
      <c r="C16" s="28">
        <v>92.382987976074219</v>
      </c>
      <c r="D16" s="28">
        <v>95.923011779785156</v>
      </c>
      <c r="E16" s="28">
        <v>95.966156005859375</v>
      </c>
      <c r="F16" s="28">
        <v>89.791748046875</v>
      </c>
      <c r="G16" s="28">
        <v>91.364578247070313</v>
      </c>
      <c r="H16" s="28">
        <v>99.999832153320313</v>
      </c>
      <c r="I16" s="28">
        <v>99.99884033203125</v>
      </c>
      <c r="J16" s="28">
        <v>98.645347595214844</v>
      </c>
      <c r="K16" s="28">
        <v>99.133354187011719</v>
      </c>
      <c r="L16" s="28">
        <v>98.577865600585938</v>
      </c>
      <c r="M16" s="28">
        <v>98.375099182128906</v>
      </c>
      <c r="O16" s="9" t="s">
        <v>64</v>
      </c>
      <c r="Q16" s="32">
        <v>1</v>
      </c>
      <c r="R16" s="9" t="s">
        <v>40</v>
      </c>
      <c r="S16" s="9" t="b">
        <f t="shared" si="0"/>
        <v>1</v>
      </c>
      <c r="T16" s="9" t="b">
        <f t="shared" si="1"/>
        <v>0</v>
      </c>
      <c r="U16" s="33" t="s">
        <v>41</v>
      </c>
      <c r="V16" s="33" t="s">
        <v>41</v>
      </c>
      <c r="W16" s="33" t="s">
        <v>41</v>
      </c>
      <c r="X16" s="33" t="s">
        <v>41</v>
      </c>
      <c r="Y16" s="85">
        <v>5</v>
      </c>
      <c r="Z16" s="85"/>
      <c r="AA16" s="85"/>
      <c r="AB16" s="85"/>
      <c r="AC16" s="85"/>
      <c r="AD16" s="9" t="s">
        <v>42</v>
      </c>
      <c r="AE16" s="34"/>
    </row>
    <row r="17" spans="1:43" x14ac:dyDescent="0.35">
      <c r="A17" s="9" t="s">
        <v>65</v>
      </c>
      <c r="B17" s="28">
        <v>82.759773254394531</v>
      </c>
      <c r="C17" s="28">
        <v>91.448036193847656</v>
      </c>
      <c r="D17" s="28">
        <v>95.369033813476563</v>
      </c>
      <c r="E17" s="28">
        <v>94.166061401367188</v>
      </c>
      <c r="F17" s="28">
        <v>27.80767822265625</v>
      </c>
      <c r="G17" s="28">
        <v>83.148391723632813</v>
      </c>
      <c r="H17" s="28">
        <v>85.329238891601563</v>
      </c>
      <c r="I17" s="28">
        <v>92.205718994140625</v>
      </c>
      <c r="J17" s="28">
        <v>97.509063720703125</v>
      </c>
      <c r="K17" s="28">
        <v>97.7022705078125</v>
      </c>
      <c r="L17" s="28">
        <v>97.615364074707031</v>
      </c>
      <c r="M17" s="28">
        <v>95.565765380859375</v>
      </c>
      <c r="P17" s="36" t="s">
        <v>66</v>
      </c>
      <c r="Q17" s="32">
        <v>0</v>
      </c>
      <c r="R17" s="9" t="s">
        <v>40</v>
      </c>
      <c r="S17" s="9" t="b">
        <f t="shared" si="0"/>
        <v>0</v>
      </c>
      <c r="T17" s="9" t="b">
        <f t="shared" si="1"/>
        <v>0</v>
      </c>
      <c r="U17" s="33" t="s">
        <v>41</v>
      </c>
      <c r="V17" s="33" t="s">
        <v>41</v>
      </c>
      <c r="W17" s="33" t="s">
        <v>41</v>
      </c>
      <c r="X17" s="33" t="s">
        <v>41</v>
      </c>
      <c r="Y17" s="85">
        <v>3</v>
      </c>
      <c r="Z17" s="85"/>
      <c r="AA17" s="85"/>
      <c r="AB17" s="85"/>
      <c r="AC17" s="85"/>
      <c r="AD17" s="9" t="s">
        <v>42</v>
      </c>
      <c r="AE17" s="34"/>
    </row>
    <row r="18" spans="1:43" x14ac:dyDescent="0.35">
      <c r="A18" s="9" t="s">
        <v>67</v>
      </c>
      <c r="B18" s="28">
        <v>82.885459899902344</v>
      </c>
      <c r="C18" s="28">
        <v>92.428932189941406</v>
      </c>
      <c r="D18" s="28">
        <v>96.009300231933594</v>
      </c>
      <c r="E18" s="28">
        <v>95.832313537597656</v>
      </c>
      <c r="F18" s="28">
        <v>10.835209846496582</v>
      </c>
      <c r="G18" s="28">
        <v>14.418360710144043</v>
      </c>
      <c r="H18" s="28">
        <v>15.407341003417969</v>
      </c>
      <c r="I18" s="28">
        <v>4.9421243667602539</v>
      </c>
      <c r="J18" s="28">
        <v>97.76885986328125</v>
      </c>
      <c r="K18" s="28">
        <v>99.937957763671875</v>
      </c>
      <c r="L18" s="28">
        <v>99.937774658203125</v>
      </c>
      <c r="M18" s="28">
        <v>99.926345825195313</v>
      </c>
      <c r="P18" s="36" t="s">
        <v>66</v>
      </c>
      <c r="Q18" s="32">
        <v>0</v>
      </c>
      <c r="R18" s="9" t="s">
        <v>40</v>
      </c>
      <c r="S18" s="9" t="b">
        <f t="shared" si="0"/>
        <v>0</v>
      </c>
      <c r="T18" s="9" t="b">
        <f t="shared" si="1"/>
        <v>0</v>
      </c>
      <c r="U18" s="33" t="s">
        <v>41</v>
      </c>
      <c r="V18" s="33" t="s">
        <v>41</v>
      </c>
      <c r="W18" s="41" t="s">
        <v>20</v>
      </c>
      <c r="X18" s="33" t="s">
        <v>41</v>
      </c>
      <c r="Y18" s="85">
        <v>3</v>
      </c>
      <c r="Z18" s="85"/>
      <c r="AA18" s="85"/>
      <c r="AB18" s="85"/>
      <c r="AC18" s="85"/>
      <c r="AD18" s="9" t="s">
        <v>42</v>
      </c>
      <c r="AE18" s="34"/>
    </row>
    <row r="19" spans="1:43" x14ac:dyDescent="0.35">
      <c r="A19" s="9" t="s">
        <v>68</v>
      </c>
      <c r="B19" s="28">
        <v>84.104499816894531</v>
      </c>
      <c r="C19" s="28">
        <v>92.033645629882813</v>
      </c>
      <c r="D19" s="28">
        <v>95.537368774414063</v>
      </c>
      <c r="E19" s="28">
        <v>95.649307250976563</v>
      </c>
      <c r="F19" s="28">
        <v>93.184440612792969</v>
      </c>
      <c r="G19" s="28">
        <v>99.999961853027344</v>
      </c>
      <c r="H19" s="28">
        <v>99.999832153320313</v>
      </c>
      <c r="I19" s="28">
        <v>99.99884033203125</v>
      </c>
      <c r="J19" s="33" t="s">
        <v>48</v>
      </c>
      <c r="K19" s="33" t="s">
        <v>48</v>
      </c>
      <c r="L19" s="33" t="s">
        <v>48</v>
      </c>
      <c r="M19" s="33" t="s">
        <v>48</v>
      </c>
      <c r="R19" s="9"/>
      <c r="U19" s="33"/>
      <c r="V19" s="33"/>
      <c r="W19" s="33"/>
      <c r="X19" s="33"/>
      <c r="Y19" s="82"/>
      <c r="Z19" s="82"/>
      <c r="AA19" s="82"/>
      <c r="AB19" s="82"/>
      <c r="AC19" s="82"/>
      <c r="AE19" s="34"/>
    </row>
    <row r="20" spans="1:43" x14ac:dyDescent="0.35">
      <c r="A20" s="9" t="s">
        <v>69</v>
      </c>
      <c r="B20" s="28">
        <v>86.137298583984375</v>
      </c>
      <c r="C20" s="28">
        <v>92.002632141113281</v>
      </c>
      <c r="D20" s="28">
        <v>95.54315185546875</v>
      </c>
      <c r="E20" s="28">
        <v>95.920135498046875</v>
      </c>
      <c r="F20" s="28">
        <v>99.594001770019531</v>
      </c>
      <c r="G20" s="28">
        <v>99.999961853027344</v>
      </c>
      <c r="H20" s="28">
        <v>99.999832153320313</v>
      </c>
      <c r="I20" s="28">
        <v>99.99884033203125</v>
      </c>
      <c r="J20" s="33" t="s">
        <v>48</v>
      </c>
      <c r="K20" s="33" t="s">
        <v>48</v>
      </c>
      <c r="L20" s="33" t="s">
        <v>48</v>
      </c>
      <c r="M20" s="33" t="s">
        <v>48</v>
      </c>
      <c r="R20" s="9"/>
      <c r="U20" s="33"/>
      <c r="V20" s="33"/>
      <c r="W20" s="33"/>
      <c r="X20" s="33"/>
      <c r="Y20" s="82"/>
      <c r="Z20" s="82"/>
      <c r="AA20" s="82"/>
      <c r="AB20" s="82"/>
      <c r="AC20" s="82"/>
      <c r="AE20" s="34"/>
    </row>
    <row r="21" spans="1:43" x14ac:dyDescent="0.35">
      <c r="A21" s="37" t="s">
        <v>70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9" t="s">
        <v>70</v>
      </c>
      <c r="O21" s="37" t="str">
        <f>SUM(Q22:Q63) &amp;" Sensors"</f>
        <v>38 Sensors</v>
      </c>
      <c r="P21" s="25">
        <f>SUMIF(S22:S63,TRUE, Q22:Q63)/SUM(Q22:Q63)</f>
        <v>1</v>
      </c>
      <c r="Q21" s="37"/>
      <c r="R21" s="37"/>
      <c r="S21" s="37"/>
      <c r="T21" s="37"/>
      <c r="U21" s="37"/>
      <c r="V21" s="37"/>
      <c r="W21" s="37"/>
      <c r="X21" s="37"/>
      <c r="Y21" s="83"/>
      <c r="Z21" s="83"/>
      <c r="AA21" s="83"/>
      <c r="AB21" s="83"/>
      <c r="AC21" s="83"/>
      <c r="AD21" s="39"/>
      <c r="AE21" s="39"/>
      <c r="AF21" s="39"/>
      <c r="AG21" s="37"/>
      <c r="AH21" s="37"/>
      <c r="AI21" s="37"/>
      <c r="AJ21" s="83" t="s">
        <v>70</v>
      </c>
      <c r="AK21" s="84"/>
      <c r="AL21" s="84"/>
      <c r="AM21" s="84"/>
      <c r="AN21" s="84"/>
      <c r="AO21" s="84"/>
      <c r="AP21" s="84"/>
      <c r="AQ21" s="84"/>
    </row>
    <row r="22" spans="1:43" x14ac:dyDescent="0.35">
      <c r="A22" s="9" t="s">
        <v>71</v>
      </c>
      <c r="B22" s="28">
        <v>90.347206115722656</v>
      </c>
      <c r="C22" s="28">
        <v>92.403907775878906</v>
      </c>
      <c r="D22" s="28">
        <v>96.116737365722656</v>
      </c>
      <c r="E22" s="28">
        <v>95.959213256835938</v>
      </c>
      <c r="F22" s="28">
        <v>97.732650756835938</v>
      </c>
      <c r="G22" s="28">
        <v>99.999961853027344</v>
      </c>
      <c r="H22" s="28">
        <v>99.999832153320313</v>
      </c>
      <c r="I22" s="28">
        <v>99.99884033203125</v>
      </c>
      <c r="J22" s="28">
        <v>90.752655029296875</v>
      </c>
      <c r="K22" s="28">
        <v>98.9051513671875</v>
      </c>
      <c r="L22" s="28">
        <v>99.116943359375</v>
      </c>
      <c r="M22" s="28">
        <v>99.708892822265625</v>
      </c>
      <c r="Q22" s="32">
        <v>1</v>
      </c>
      <c r="R22" s="9" t="s">
        <v>40</v>
      </c>
      <c r="S22" s="9" t="b">
        <f t="shared" ref="S22:S60" si="2">NOT(OR((E22&lt;=$Q$1),(I22&lt;=$R$1),(M22&lt;=$S$1)))</f>
        <v>1</v>
      </c>
      <c r="T22" s="9" t="b">
        <f>NOT(OR((C22&lt;=$Q$1),(G22&lt;=$R$1),(K22&lt;=$S$1)))</f>
        <v>1</v>
      </c>
      <c r="U22" s="33" t="s">
        <v>48</v>
      </c>
      <c r="V22" s="33" t="s">
        <v>48</v>
      </c>
      <c r="W22" s="33" t="s">
        <v>48</v>
      </c>
      <c r="X22" s="33" t="s">
        <v>41</v>
      </c>
      <c r="Y22" s="85">
        <v>5</v>
      </c>
      <c r="Z22" s="85"/>
      <c r="AA22" s="85"/>
      <c r="AB22" s="85"/>
      <c r="AC22" s="85"/>
      <c r="AE22" s="34"/>
      <c r="AH22" s="34" t="s">
        <v>57</v>
      </c>
      <c r="AI22" s="32">
        <v>42767</v>
      </c>
      <c r="AL22" s="9" t="s">
        <v>58</v>
      </c>
    </row>
    <row r="23" spans="1:43" x14ac:dyDescent="0.35">
      <c r="A23" s="9" t="s">
        <v>72</v>
      </c>
      <c r="B23" s="28">
        <v>90.336158752441406</v>
      </c>
      <c r="C23" s="28">
        <v>92.449745178222656</v>
      </c>
      <c r="D23" s="28">
        <v>96.065231323242188</v>
      </c>
      <c r="E23" s="28">
        <v>95.826995849609375</v>
      </c>
      <c r="F23" s="28">
        <v>93.119926452636719</v>
      </c>
      <c r="G23" s="28">
        <v>98.876419067382813</v>
      </c>
      <c r="H23" s="28">
        <v>99.767906188964844</v>
      </c>
      <c r="I23" s="28">
        <v>99.99884033203125</v>
      </c>
      <c r="J23" s="28">
        <v>94.359397888183594</v>
      </c>
      <c r="K23" s="28">
        <v>99.660957336425781</v>
      </c>
      <c r="L23" s="28">
        <v>99.824348449707031</v>
      </c>
      <c r="M23" s="28">
        <v>99.890106201171875</v>
      </c>
      <c r="Q23" s="32">
        <v>1</v>
      </c>
      <c r="R23" s="9" t="s">
        <v>40</v>
      </c>
      <c r="S23" s="9" t="b">
        <f t="shared" si="2"/>
        <v>1</v>
      </c>
      <c r="T23" s="9" t="b">
        <f t="shared" ref="T23:T60" si="3">NOT(OR((C23&lt;=$Q$1),(G23&lt;=$R$1),(K23&lt;=$S$1)))</f>
        <v>1</v>
      </c>
      <c r="U23" s="33" t="s">
        <v>41</v>
      </c>
      <c r="V23" s="33" t="s">
        <v>41</v>
      </c>
      <c r="W23" s="33" t="s">
        <v>41</v>
      </c>
      <c r="X23" s="33" t="s">
        <v>41</v>
      </c>
      <c r="Y23" s="85">
        <v>5</v>
      </c>
      <c r="Z23" s="85"/>
      <c r="AA23" s="85"/>
      <c r="AB23" s="85"/>
      <c r="AC23" s="85"/>
      <c r="AE23" s="34"/>
    </row>
    <row r="24" spans="1:43" x14ac:dyDescent="0.35">
      <c r="A24" s="9" t="s">
        <v>73</v>
      </c>
      <c r="B24" s="28">
        <v>90.06103515625</v>
      </c>
      <c r="C24" s="28">
        <v>92.356620788574219</v>
      </c>
      <c r="D24" s="28">
        <v>96.033218383789063</v>
      </c>
      <c r="E24" s="28">
        <v>95.948776245117188</v>
      </c>
      <c r="F24" s="28">
        <v>94.315963745117188</v>
      </c>
      <c r="G24" s="28">
        <v>98.1826171875</v>
      </c>
      <c r="H24" s="28">
        <v>98.166877746582031</v>
      </c>
      <c r="I24" s="28">
        <v>98.320724487304688</v>
      </c>
      <c r="J24" s="28">
        <v>65.376228332519531</v>
      </c>
      <c r="K24" s="28">
        <v>99.862579345703125</v>
      </c>
      <c r="L24" s="28">
        <v>99.999832153320313</v>
      </c>
      <c r="M24" s="28">
        <v>99.99884033203125</v>
      </c>
      <c r="Q24" s="32">
        <v>1</v>
      </c>
      <c r="R24" s="9" t="s">
        <v>40</v>
      </c>
      <c r="S24" s="9" t="b">
        <f t="shared" si="2"/>
        <v>1</v>
      </c>
      <c r="T24" s="9" t="b">
        <f t="shared" si="3"/>
        <v>1</v>
      </c>
      <c r="U24" s="33" t="s">
        <v>41</v>
      </c>
      <c r="V24" s="33" t="s">
        <v>41</v>
      </c>
      <c r="W24" s="33" t="s">
        <v>41</v>
      </c>
      <c r="X24" s="33" t="s">
        <v>41</v>
      </c>
      <c r="Y24" s="85">
        <v>5</v>
      </c>
      <c r="Z24" s="85"/>
      <c r="AA24" s="85"/>
      <c r="AB24" s="85"/>
      <c r="AC24" s="85"/>
      <c r="AE24" s="34"/>
    </row>
    <row r="25" spans="1:43" x14ac:dyDescent="0.35">
      <c r="A25" s="9" t="s">
        <v>74</v>
      </c>
      <c r="B25" s="28">
        <v>90.024551391601563</v>
      </c>
      <c r="C25" s="28">
        <v>92.403419494628906</v>
      </c>
      <c r="D25" s="28">
        <v>96.080451965332031</v>
      </c>
      <c r="E25" s="28">
        <v>95.67779541015625</v>
      </c>
      <c r="F25" s="28">
        <v>91.872650146484375</v>
      </c>
      <c r="G25" s="28">
        <v>98.532844543457031</v>
      </c>
      <c r="H25" s="28">
        <v>98.986404418945313</v>
      </c>
      <c r="I25" s="28">
        <v>99.99884033203125</v>
      </c>
      <c r="J25" s="28">
        <v>89.942680358886719</v>
      </c>
      <c r="K25" s="28">
        <v>99.706550598144531</v>
      </c>
      <c r="L25" s="28">
        <v>99.855354309082031</v>
      </c>
      <c r="M25" s="28">
        <v>99.890106201171875</v>
      </c>
      <c r="Q25" s="32">
        <v>1</v>
      </c>
      <c r="R25" s="9" t="s">
        <v>40</v>
      </c>
      <c r="S25" s="9" t="b">
        <f t="shared" si="2"/>
        <v>1</v>
      </c>
      <c r="T25" s="9" t="b">
        <f t="shared" si="3"/>
        <v>1</v>
      </c>
      <c r="U25" s="33" t="s">
        <v>56</v>
      </c>
      <c r="V25" s="33" t="s">
        <v>41</v>
      </c>
      <c r="W25" s="33" t="s">
        <v>41</v>
      </c>
      <c r="X25" s="33" t="s">
        <v>41</v>
      </c>
      <c r="Y25" s="85">
        <v>5</v>
      </c>
      <c r="Z25" s="85"/>
      <c r="AA25" s="85"/>
      <c r="AB25" s="85"/>
      <c r="AC25" s="85"/>
      <c r="AE25" s="34"/>
    </row>
    <row r="26" spans="1:43" x14ac:dyDescent="0.35">
      <c r="A26" s="9" t="s">
        <v>75</v>
      </c>
      <c r="B26" s="28">
        <v>89.929397583007813</v>
      </c>
      <c r="C26" s="28">
        <v>92.490409851074219</v>
      </c>
      <c r="D26" s="28">
        <v>96.094161987304688</v>
      </c>
      <c r="E26" s="28">
        <v>95.94921875</v>
      </c>
      <c r="F26" s="28">
        <v>50.949432373046875</v>
      </c>
      <c r="G26" s="28">
        <v>81.468696594238281</v>
      </c>
      <c r="H26" s="28">
        <v>95.880630493164063</v>
      </c>
      <c r="I26" s="28">
        <v>99.750076293945313</v>
      </c>
      <c r="J26" s="28">
        <v>72.922775268554688</v>
      </c>
      <c r="K26" s="28">
        <v>99.999961853027344</v>
      </c>
      <c r="L26" s="28">
        <v>99.999832153320313</v>
      </c>
      <c r="M26" s="28">
        <v>99.99884033203125</v>
      </c>
      <c r="N26" s="34" t="s">
        <v>76</v>
      </c>
      <c r="O26" s="9" t="s">
        <v>77</v>
      </c>
      <c r="P26" s="34"/>
      <c r="Q26" s="32">
        <v>1</v>
      </c>
      <c r="R26" s="40" t="s">
        <v>78</v>
      </c>
      <c r="S26" s="9" t="b">
        <f t="shared" si="2"/>
        <v>1</v>
      </c>
      <c r="T26" s="9" t="b">
        <f t="shared" si="3"/>
        <v>0</v>
      </c>
      <c r="U26" s="33" t="s">
        <v>41</v>
      </c>
      <c r="V26" s="33" t="s">
        <v>19</v>
      </c>
      <c r="W26" s="33" t="s">
        <v>41</v>
      </c>
      <c r="X26" s="33" t="s">
        <v>41</v>
      </c>
      <c r="Y26" s="85">
        <v>5</v>
      </c>
      <c r="Z26" s="85"/>
      <c r="AA26" s="85"/>
      <c r="AB26" s="85"/>
      <c r="AC26" s="85"/>
      <c r="AE26" s="34"/>
    </row>
    <row r="27" spans="1:43" x14ac:dyDescent="0.35">
      <c r="A27" s="9" t="s">
        <v>79</v>
      </c>
      <c r="B27" s="28">
        <v>90.124656677246094</v>
      </c>
      <c r="C27" s="28">
        <v>92.409263610839844</v>
      </c>
      <c r="D27" s="28">
        <v>96.12322998046875</v>
      </c>
      <c r="E27" s="28">
        <v>95.825279235839844</v>
      </c>
      <c r="F27" s="28">
        <v>96.290824890136719</v>
      </c>
      <c r="G27" s="28">
        <v>99.507575988769531</v>
      </c>
      <c r="H27" s="28">
        <v>99.999832153320313</v>
      </c>
      <c r="I27" s="28">
        <v>99.99884033203125</v>
      </c>
      <c r="J27" s="28">
        <v>60.812053680419922</v>
      </c>
      <c r="K27" s="28">
        <v>0</v>
      </c>
      <c r="L27" s="28">
        <v>0</v>
      </c>
      <c r="M27" s="28">
        <v>0</v>
      </c>
      <c r="N27" s="34" t="s">
        <v>80</v>
      </c>
      <c r="P27" s="36" t="s">
        <v>81</v>
      </c>
      <c r="Q27" s="32">
        <v>0</v>
      </c>
      <c r="R27" s="9" t="s">
        <v>40</v>
      </c>
      <c r="S27" s="9" t="b">
        <f t="shared" si="2"/>
        <v>0</v>
      </c>
      <c r="T27" s="9" t="b">
        <f t="shared" si="3"/>
        <v>0</v>
      </c>
      <c r="U27" s="33" t="s">
        <v>41</v>
      </c>
      <c r="V27" s="33" t="s">
        <v>41</v>
      </c>
      <c r="W27" s="33" t="s">
        <v>41</v>
      </c>
      <c r="X27" s="33" t="s">
        <v>41</v>
      </c>
      <c r="Y27" s="94">
        <v>5</v>
      </c>
      <c r="Z27" s="94"/>
      <c r="AA27" s="94"/>
      <c r="AB27" s="94"/>
      <c r="AC27" s="94"/>
      <c r="AE27" s="34"/>
    </row>
    <row r="28" spans="1:43" x14ac:dyDescent="0.35">
      <c r="A28" s="9" t="s">
        <v>82</v>
      </c>
      <c r="B28" s="28">
        <v>90.257080078125</v>
      </c>
      <c r="C28" s="28">
        <v>92.518730163574219</v>
      </c>
      <c r="D28" s="28">
        <v>96.088348388671875</v>
      </c>
      <c r="E28" s="28">
        <v>95.82598876953125</v>
      </c>
      <c r="F28" s="28">
        <v>90.945564270019531</v>
      </c>
      <c r="G28" s="28">
        <v>94.272209167480469</v>
      </c>
      <c r="H28" s="28">
        <v>96.556831359863281</v>
      </c>
      <c r="I28" s="28">
        <v>99.99884033203125</v>
      </c>
      <c r="J28" s="28">
        <v>92.001426696777344</v>
      </c>
      <c r="K28" s="28">
        <v>99.61724853515625</v>
      </c>
      <c r="L28" s="28">
        <v>99.695266723632813</v>
      </c>
      <c r="M28" s="28">
        <v>99.962600708007813</v>
      </c>
      <c r="Q28" s="32">
        <v>1</v>
      </c>
      <c r="R28" s="9" t="s">
        <v>40</v>
      </c>
      <c r="S28" s="9" t="b">
        <f t="shared" si="2"/>
        <v>1</v>
      </c>
      <c r="T28" s="9" t="b">
        <f t="shared" si="3"/>
        <v>0</v>
      </c>
      <c r="U28" s="33" t="s">
        <v>41</v>
      </c>
      <c r="V28" s="33" t="s">
        <v>41</v>
      </c>
      <c r="W28" s="33" t="s">
        <v>41</v>
      </c>
      <c r="X28" s="33" t="s">
        <v>41</v>
      </c>
      <c r="Y28" s="85">
        <v>5</v>
      </c>
      <c r="Z28" s="85"/>
      <c r="AA28" s="85"/>
      <c r="AB28" s="85"/>
      <c r="AC28" s="85"/>
      <c r="AE28" s="34"/>
    </row>
    <row r="29" spans="1:43" x14ac:dyDescent="0.35">
      <c r="A29" s="9" t="s">
        <v>83</v>
      </c>
      <c r="B29" s="28">
        <v>84.671379089355469</v>
      </c>
      <c r="C29" s="28">
        <v>91.880714416503906</v>
      </c>
      <c r="D29" s="28">
        <v>96.073692321777344</v>
      </c>
      <c r="E29" s="28">
        <v>95.954566955566406</v>
      </c>
      <c r="F29" s="28">
        <v>97.603378295898438</v>
      </c>
      <c r="G29" s="28">
        <v>95.7197265625</v>
      </c>
      <c r="H29" s="28">
        <v>96.560836791992188</v>
      </c>
      <c r="I29" s="28">
        <v>99.99884033203125</v>
      </c>
      <c r="J29" s="28">
        <v>94.954727172851563</v>
      </c>
      <c r="K29" s="28">
        <v>97.818084716796875</v>
      </c>
      <c r="L29" s="28">
        <v>99.519920349121094</v>
      </c>
      <c r="M29" s="28">
        <v>99.492149353027344</v>
      </c>
      <c r="Q29" s="32">
        <v>1</v>
      </c>
      <c r="R29" s="9" t="s">
        <v>40</v>
      </c>
      <c r="S29" s="9" t="b">
        <f t="shared" si="2"/>
        <v>1</v>
      </c>
      <c r="T29" s="9" t="b">
        <f t="shared" si="3"/>
        <v>1</v>
      </c>
      <c r="U29" s="33" t="s">
        <v>41</v>
      </c>
      <c r="V29" s="33" t="s">
        <v>41</v>
      </c>
      <c r="W29" s="33" t="s">
        <v>41</v>
      </c>
      <c r="X29" s="33" t="s">
        <v>41</v>
      </c>
      <c r="Y29" s="85">
        <v>5</v>
      </c>
      <c r="Z29" s="85"/>
      <c r="AA29" s="85"/>
      <c r="AB29" s="85"/>
      <c r="AC29" s="85"/>
      <c r="AE29" s="34"/>
    </row>
    <row r="30" spans="1:43" x14ac:dyDescent="0.35">
      <c r="A30" s="9" t="s">
        <v>84</v>
      </c>
      <c r="B30" s="28">
        <v>89.611686706542969</v>
      </c>
      <c r="C30" s="28">
        <v>92.477188110351563</v>
      </c>
      <c r="D30" s="28">
        <v>96.117179870605469</v>
      </c>
      <c r="E30" s="28">
        <v>95.953773498535156</v>
      </c>
      <c r="F30" s="28">
        <v>93.854133605957031</v>
      </c>
      <c r="G30" s="28">
        <v>96.374588012695313</v>
      </c>
      <c r="H30" s="28">
        <v>99.999832153320313</v>
      </c>
      <c r="I30" s="28">
        <v>99.99884033203125</v>
      </c>
      <c r="J30" s="28">
        <v>92.718635559082031</v>
      </c>
      <c r="K30" s="28">
        <v>99.72998046875</v>
      </c>
      <c r="L30" s="28">
        <v>99.844985961914063</v>
      </c>
      <c r="M30" s="28">
        <v>99.926460266113281</v>
      </c>
      <c r="Q30" s="32">
        <v>1</v>
      </c>
      <c r="R30" s="9" t="s">
        <v>40</v>
      </c>
      <c r="S30" s="9" t="b">
        <f t="shared" si="2"/>
        <v>1</v>
      </c>
      <c r="T30" s="9" t="b">
        <f t="shared" si="3"/>
        <v>1</v>
      </c>
      <c r="U30" s="33" t="s">
        <v>41</v>
      </c>
      <c r="V30" s="33" t="s">
        <v>41</v>
      </c>
      <c r="W30" s="33" t="s">
        <v>41</v>
      </c>
      <c r="X30" s="33" t="s">
        <v>41</v>
      </c>
      <c r="Y30" s="85">
        <v>5</v>
      </c>
      <c r="Z30" s="85"/>
      <c r="AA30" s="85"/>
      <c r="AB30" s="85"/>
      <c r="AC30" s="85"/>
      <c r="AE30" s="34"/>
    </row>
    <row r="31" spans="1:43" x14ac:dyDescent="0.35">
      <c r="A31" s="9" t="s">
        <v>85</v>
      </c>
      <c r="B31" s="28">
        <v>90.109176635742188</v>
      </c>
      <c r="C31" s="28">
        <v>92.525520324707031</v>
      </c>
      <c r="D31" s="28">
        <v>96.180419921875</v>
      </c>
      <c r="E31" s="28">
        <v>95.963165283203125</v>
      </c>
      <c r="F31" s="28">
        <v>96.65252685546875</v>
      </c>
      <c r="G31" s="28">
        <v>96.065048217773438</v>
      </c>
      <c r="H31" s="28">
        <v>99.999832153320313</v>
      </c>
      <c r="I31" s="28">
        <v>99.99884033203125</v>
      </c>
      <c r="J31" s="28">
        <v>94.867591857910156</v>
      </c>
      <c r="K31" s="28">
        <v>99.732398986816406</v>
      </c>
      <c r="L31" s="28">
        <v>99.844940185546875</v>
      </c>
      <c r="M31" s="28">
        <v>99.890106201171875</v>
      </c>
      <c r="Q31" s="32">
        <v>1</v>
      </c>
      <c r="R31" s="9" t="s">
        <v>40</v>
      </c>
      <c r="S31" s="9" t="b">
        <f t="shared" si="2"/>
        <v>1</v>
      </c>
      <c r="T31" s="9" t="b">
        <f t="shared" si="3"/>
        <v>1</v>
      </c>
      <c r="U31" s="33" t="s">
        <v>41</v>
      </c>
      <c r="V31" s="33" t="s">
        <v>41</v>
      </c>
      <c r="W31" s="33" t="s">
        <v>41</v>
      </c>
      <c r="X31" s="33" t="s">
        <v>41</v>
      </c>
      <c r="Y31" s="85">
        <v>5</v>
      </c>
      <c r="Z31" s="85"/>
      <c r="AA31" s="85"/>
      <c r="AB31" s="85"/>
      <c r="AC31" s="85"/>
      <c r="AE31" s="34"/>
    </row>
    <row r="32" spans="1:43" x14ac:dyDescent="0.35">
      <c r="A32" s="9" t="s">
        <v>86</v>
      </c>
      <c r="B32" s="28">
        <v>89.364067077636719</v>
      </c>
      <c r="C32" s="28">
        <v>92.430633544921875</v>
      </c>
      <c r="D32" s="28">
        <v>96.126205444335938</v>
      </c>
      <c r="E32" s="28">
        <v>95.833290100097656</v>
      </c>
      <c r="F32" s="28">
        <v>97.901679992675781</v>
      </c>
      <c r="G32" s="28">
        <v>99.983650207519531</v>
      </c>
      <c r="H32" s="28">
        <v>99.934608459472656</v>
      </c>
      <c r="I32" s="28">
        <v>99.99884033203125</v>
      </c>
      <c r="J32" s="28">
        <v>79.758979797363281</v>
      </c>
      <c r="K32" s="28">
        <v>98.105552673339844</v>
      </c>
      <c r="L32" s="28">
        <v>98.37896728515625</v>
      </c>
      <c r="M32" s="28">
        <v>99.129859924316406</v>
      </c>
      <c r="Q32" s="32">
        <v>1</v>
      </c>
      <c r="R32" s="40" t="s">
        <v>78</v>
      </c>
      <c r="S32" s="9" t="b">
        <f t="shared" si="2"/>
        <v>1</v>
      </c>
      <c r="T32" s="9" t="b">
        <f t="shared" si="3"/>
        <v>1</v>
      </c>
      <c r="U32" s="33" t="s">
        <v>41</v>
      </c>
      <c r="V32" s="33" t="s">
        <v>41</v>
      </c>
      <c r="W32" s="33" t="s">
        <v>41</v>
      </c>
      <c r="X32" s="33" t="s">
        <v>41</v>
      </c>
      <c r="Y32" s="85">
        <v>5</v>
      </c>
      <c r="Z32" s="85"/>
      <c r="AA32" s="85"/>
      <c r="AB32" s="85"/>
      <c r="AC32" s="85"/>
    </row>
    <row r="33" spans="1:31" x14ac:dyDescent="0.35">
      <c r="A33" s="9" t="s">
        <v>87</v>
      </c>
      <c r="B33" s="28">
        <v>90.389106750488281</v>
      </c>
      <c r="C33" s="28">
        <v>92.458450317382813</v>
      </c>
      <c r="D33" s="28">
        <v>96.084182739257813</v>
      </c>
      <c r="E33" s="28">
        <v>95.825592041015625</v>
      </c>
      <c r="F33" s="28">
        <v>97.926956176757813</v>
      </c>
      <c r="G33" s="28">
        <v>99.978408813476563</v>
      </c>
      <c r="H33" s="28">
        <v>99.933517456054688</v>
      </c>
      <c r="I33" s="28">
        <v>99.99884033203125</v>
      </c>
      <c r="J33" s="28">
        <v>90.457382202148438</v>
      </c>
      <c r="K33" s="28">
        <v>97.697898864746094</v>
      </c>
      <c r="L33" s="28">
        <v>99.236343383789063</v>
      </c>
      <c r="M33" s="28">
        <v>99.853813171386719</v>
      </c>
      <c r="Q33" s="32">
        <v>1</v>
      </c>
      <c r="R33" s="40" t="s">
        <v>78</v>
      </c>
      <c r="S33" s="9" t="b">
        <f t="shared" si="2"/>
        <v>1</v>
      </c>
      <c r="T33" s="9" t="b">
        <f t="shared" si="3"/>
        <v>1</v>
      </c>
      <c r="U33" s="33" t="s">
        <v>48</v>
      </c>
      <c r="V33" s="33" t="s">
        <v>48</v>
      </c>
      <c r="W33" s="33" t="s">
        <v>48</v>
      </c>
      <c r="X33" s="33" t="s">
        <v>41</v>
      </c>
      <c r="Y33" s="85">
        <v>5</v>
      </c>
      <c r="Z33" s="85"/>
      <c r="AA33" s="85"/>
      <c r="AB33" s="85"/>
      <c r="AC33" s="85"/>
    </row>
    <row r="34" spans="1:31" x14ac:dyDescent="0.35">
      <c r="A34" s="9" t="s">
        <v>88</v>
      </c>
      <c r="B34" s="28">
        <v>90.36126708984375</v>
      </c>
      <c r="C34" s="28">
        <v>92.485496520996094</v>
      </c>
      <c r="D34" s="28">
        <v>96.106025695800781</v>
      </c>
      <c r="E34" s="28">
        <v>95.971122741699219</v>
      </c>
      <c r="F34" s="28">
        <v>98.370880126953125</v>
      </c>
      <c r="G34" s="28">
        <v>99.937400817871094</v>
      </c>
      <c r="H34" s="28">
        <v>99.979171752929688</v>
      </c>
      <c r="I34" s="28">
        <v>99.926475524902344</v>
      </c>
      <c r="J34" s="28">
        <v>79.007675170898438</v>
      </c>
      <c r="K34" s="28">
        <v>99.110633850097656</v>
      </c>
      <c r="L34" s="28">
        <v>99.845298767089844</v>
      </c>
      <c r="M34" s="28">
        <v>99.99884033203125</v>
      </c>
      <c r="N34" s="34" t="s">
        <v>89</v>
      </c>
      <c r="O34" s="9" t="s">
        <v>90</v>
      </c>
      <c r="Q34" s="32">
        <v>1</v>
      </c>
      <c r="R34" s="40" t="s">
        <v>78</v>
      </c>
      <c r="S34" s="9" t="b">
        <f t="shared" si="2"/>
        <v>1</v>
      </c>
      <c r="T34" s="9" t="b">
        <f t="shared" si="3"/>
        <v>1</v>
      </c>
      <c r="U34" s="32">
        <v>0</v>
      </c>
      <c r="V34" s="32">
        <v>0</v>
      </c>
      <c r="W34" s="32">
        <v>0</v>
      </c>
      <c r="X34" s="32">
        <v>0</v>
      </c>
    </row>
    <row r="35" spans="1:31" x14ac:dyDescent="0.35">
      <c r="A35" s="9" t="s">
        <v>91</v>
      </c>
      <c r="B35" s="28">
        <v>89.046157836914063</v>
      </c>
      <c r="C35" s="28">
        <v>92.631591796875</v>
      </c>
      <c r="D35" s="28">
        <v>96.346282958984375</v>
      </c>
      <c r="E35" s="28">
        <v>96.247825622558594</v>
      </c>
      <c r="F35" s="28">
        <v>98.3031005859375</v>
      </c>
      <c r="G35" s="28">
        <v>99.999282836914063</v>
      </c>
      <c r="H35" s="28">
        <v>99.999832153320313</v>
      </c>
      <c r="I35" s="28">
        <v>99.99884033203125</v>
      </c>
      <c r="J35" s="28">
        <v>98.150032043457031</v>
      </c>
      <c r="K35" s="28">
        <v>99.999961853027344</v>
      </c>
      <c r="L35" s="28">
        <v>99.999832153320313</v>
      </c>
      <c r="M35" s="28">
        <v>99.99884033203125</v>
      </c>
      <c r="Q35" s="32">
        <v>1</v>
      </c>
      <c r="R35" s="40" t="s">
        <v>78</v>
      </c>
      <c r="S35" s="9" t="b">
        <f t="shared" si="2"/>
        <v>1</v>
      </c>
      <c r="T35" s="9" t="b">
        <f t="shared" si="3"/>
        <v>1</v>
      </c>
      <c r="U35" s="33" t="s">
        <v>41</v>
      </c>
      <c r="V35" s="33" t="s">
        <v>41</v>
      </c>
      <c r="W35" s="33" t="s">
        <v>41</v>
      </c>
      <c r="X35" s="33" t="s">
        <v>41</v>
      </c>
      <c r="Y35" s="85">
        <v>5</v>
      </c>
      <c r="Z35" s="85"/>
      <c r="AA35" s="85"/>
      <c r="AB35" s="85"/>
      <c r="AC35" s="85"/>
      <c r="AE35" s="34" t="s">
        <v>7</v>
      </c>
    </row>
    <row r="36" spans="1:31" x14ac:dyDescent="0.35">
      <c r="A36" s="9" t="s">
        <v>92</v>
      </c>
      <c r="B36" s="28">
        <v>89.646881103515625</v>
      </c>
      <c r="C36" s="28">
        <v>92.620979309082031</v>
      </c>
      <c r="D36" s="28">
        <v>96.267013549804688</v>
      </c>
      <c r="E36" s="28">
        <v>96.107406616210938</v>
      </c>
      <c r="F36" s="28">
        <v>97.814048767089844</v>
      </c>
      <c r="G36" s="28">
        <v>99.998992919921875</v>
      </c>
      <c r="H36" s="28">
        <v>99.999832153320313</v>
      </c>
      <c r="I36" s="28">
        <v>99.99884033203125</v>
      </c>
      <c r="J36" s="28">
        <v>99.016815185546875</v>
      </c>
      <c r="K36" s="28">
        <v>99.999961853027344</v>
      </c>
      <c r="L36" s="28">
        <v>99.999832153320313</v>
      </c>
      <c r="M36" s="28">
        <v>99.99884033203125</v>
      </c>
      <c r="Q36" s="32">
        <v>1</v>
      </c>
      <c r="R36" s="40" t="s">
        <v>78</v>
      </c>
      <c r="S36" s="9" t="b">
        <f t="shared" si="2"/>
        <v>1</v>
      </c>
      <c r="T36" s="9" t="b">
        <f t="shared" si="3"/>
        <v>1</v>
      </c>
      <c r="U36" s="33" t="s">
        <v>41</v>
      </c>
      <c r="V36" s="33" t="s">
        <v>41</v>
      </c>
      <c r="W36" s="33" t="s">
        <v>41</v>
      </c>
      <c r="X36" s="33" t="s">
        <v>41</v>
      </c>
      <c r="Y36" s="85">
        <v>5</v>
      </c>
      <c r="Z36" s="85"/>
      <c r="AA36" s="85"/>
      <c r="AB36" s="85"/>
      <c r="AC36" s="85"/>
      <c r="AE36" s="34" t="s">
        <v>7</v>
      </c>
    </row>
    <row r="37" spans="1:31" x14ac:dyDescent="0.35">
      <c r="A37" s="9" t="s">
        <v>93</v>
      </c>
      <c r="B37" s="28">
        <v>89.001091003417969</v>
      </c>
      <c r="C37" s="28">
        <v>92.668701171875</v>
      </c>
      <c r="D37" s="28">
        <v>96.305122375488281</v>
      </c>
      <c r="E37" s="28">
        <v>96.107894897460938</v>
      </c>
      <c r="F37" s="28">
        <v>98.475547790527344</v>
      </c>
      <c r="G37" s="28">
        <v>99.993888854980469</v>
      </c>
      <c r="H37" s="28">
        <v>99.975868225097656</v>
      </c>
      <c r="I37" s="28">
        <v>99.99884033203125</v>
      </c>
      <c r="J37" s="28">
        <v>98.965644836425781</v>
      </c>
      <c r="K37" s="28">
        <v>99.999961853027344</v>
      </c>
      <c r="L37" s="28">
        <v>99.999832153320313</v>
      </c>
      <c r="M37" s="28">
        <v>99.99884033203125</v>
      </c>
      <c r="Q37" s="32">
        <v>1</v>
      </c>
      <c r="R37" s="40" t="s">
        <v>78</v>
      </c>
      <c r="S37" s="9" t="b">
        <f t="shared" si="2"/>
        <v>1</v>
      </c>
      <c r="T37" s="9" t="b">
        <f t="shared" si="3"/>
        <v>1</v>
      </c>
      <c r="U37" s="33" t="s">
        <v>41</v>
      </c>
      <c r="V37" s="33" t="s">
        <v>41</v>
      </c>
      <c r="W37" s="33" t="s">
        <v>41</v>
      </c>
      <c r="X37" s="33" t="s">
        <v>41</v>
      </c>
      <c r="Y37" s="85">
        <v>5</v>
      </c>
      <c r="Z37" s="85"/>
      <c r="AA37" s="85"/>
      <c r="AB37" s="85"/>
      <c r="AC37" s="85"/>
      <c r="AE37" s="34" t="s">
        <v>7</v>
      </c>
    </row>
    <row r="38" spans="1:31" x14ac:dyDescent="0.35">
      <c r="A38" s="9" t="s">
        <v>94</v>
      </c>
      <c r="B38" s="28">
        <v>89.083915710449219</v>
      </c>
      <c r="C38" s="28">
        <v>92.688125610351563</v>
      </c>
      <c r="D38" s="28">
        <v>96.345703125</v>
      </c>
      <c r="E38" s="28">
        <v>96.108978271484375</v>
      </c>
      <c r="F38" s="28">
        <v>99.1871337890625</v>
      </c>
      <c r="G38" s="28">
        <v>99.999298095703125</v>
      </c>
      <c r="H38" s="28">
        <v>99.999832153320313</v>
      </c>
      <c r="I38" s="28">
        <v>99.99884033203125</v>
      </c>
      <c r="J38" s="28">
        <v>98.504913330078125</v>
      </c>
      <c r="K38" s="28">
        <v>99.999961853027344</v>
      </c>
      <c r="L38" s="28">
        <v>99.999832153320313</v>
      </c>
      <c r="M38" s="28">
        <v>99.99884033203125</v>
      </c>
      <c r="Q38" s="32">
        <v>1</v>
      </c>
      <c r="R38" s="40" t="s">
        <v>78</v>
      </c>
      <c r="S38" s="9" t="b">
        <f t="shared" si="2"/>
        <v>1</v>
      </c>
      <c r="T38" s="9" t="b">
        <f t="shared" si="3"/>
        <v>1</v>
      </c>
      <c r="U38" s="33" t="s">
        <v>41</v>
      </c>
      <c r="V38" s="33" t="s">
        <v>41</v>
      </c>
      <c r="W38" s="33" t="s">
        <v>41</v>
      </c>
      <c r="X38" s="33" t="s">
        <v>41</v>
      </c>
      <c r="Y38" s="85">
        <v>5</v>
      </c>
      <c r="Z38" s="85"/>
      <c r="AA38" s="85"/>
      <c r="AB38" s="85"/>
      <c r="AC38" s="85"/>
      <c r="AE38" s="34" t="s">
        <v>7</v>
      </c>
    </row>
    <row r="39" spans="1:31" x14ac:dyDescent="0.35">
      <c r="A39" s="9" t="s">
        <v>95</v>
      </c>
      <c r="B39" s="28">
        <v>89.590057373046875</v>
      </c>
      <c r="C39" s="28">
        <v>92.68377685546875</v>
      </c>
      <c r="D39" s="28">
        <v>96.346122741699219</v>
      </c>
      <c r="E39" s="28">
        <v>96.108551025390625</v>
      </c>
      <c r="F39" s="28">
        <v>98.161338806152344</v>
      </c>
      <c r="G39" s="28">
        <v>99.997726440429688</v>
      </c>
      <c r="H39" s="28">
        <v>99.999832153320313</v>
      </c>
      <c r="I39" s="28">
        <v>99.99884033203125</v>
      </c>
      <c r="J39" s="28">
        <v>98.878059387207031</v>
      </c>
      <c r="K39" s="28">
        <v>99.999961853027344</v>
      </c>
      <c r="L39" s="28">
        <v>99.999832153320313</v>
      </c>
      <c r="M39" s="28">
        <v>99.99884033203125</v>
      </c>
      <c r="Q39" s="32">
        <v>1</v>
      </c>
      <c r="R39" s="40" t="s">
        <v>78</v>
      </c>
      <c r="S39" s="9" t="b">
        <f t="shared" si="2"/>
        <v>1</v>
      </c>
      <c r="T39" s="9" t="b">
        <f t="shared" si="3"/>
        <v>1</v>
      </c>
      <c r="U39" s="33" t="s">
        <v>41</v>
      </c>
      <c r="V39" s="33" t="s">
        <v>41</v>
      </c>
      <c r="W39" s="33" t="s">
        <v>41</v>
      </c>
      <c r="X39" s="33" t="s">
        <v>41</v>
      </c>
      <c r="Y39" s="85">
        <v>5</v>
      </c>
      <c r="Z39" s="85"/>
      <c r="AA39" s="85"/>
      <c r="AB39" s="85"/>
      <c r="AC39" s="85"/>
      <c r="AE39" s="34" t="s">
        <v>7</v>
      </c>
    </row>
    <row r="40" spans="1:31" x14ac:dyDescent="0.35">
      <c r="A40" s="9" t="s">
        <v>96</v>
      </c>
      <c r="B40" s="28">
        <v>89.688148498535156</v>
      </c>
      <c r="C40" s="28">
        <v>92.645332336425781</v>
      </c>
      <c r="D40" s="28">
        <v>96.346321105957031</v>
      </c>
      <c r="E40" s="28">
        <v>96.106689453125</v>
      </c>
      <c r="F40" s="28">
        <v>99.483505249023438</v>
      </c>
      <c r="G40" s="28">
        <v>99.999290466308594</v>
      </c>
      <c r="H40" s="28">
        <v>99.999832153320313</v>
      </c>
      <c r="I40" s="28">
        <v>99.99884033203125</v>
      </c>
      <c r="J40" s="28">
        <v>98.991073608398438</v>
      </c>
      <c r="K40" s="28">
        <v>99.999961853027344</v>
      </c>
      <c r="L40" s="28">
        <v>99.999832153320313</v>
      </c>
      <c r="M40" s="28">
        <v>99.99884033203125</v>
      </c>
      <c r="Q40" s="32">
        <v>1</v>
      </c>
      <c r="R40" s="40" t="s">
        <v>78</v>
      </c>
      <c r="S40" s="9" t="b">
        <f t="shared" si="2"/>
        <v>1</v>
      </c>
      <c r="T40" s="9" t="b">
        <f t="shared" si="3"/>
        <v>1</v>
      </c>
      <c r="U40" s="33" t="s">
        <v>41</v>
      </c>
      <c r="V40" s="33" t="s">
        <v>41</v>
      </c>
      <c r="W40" s="33" t="s">
        <v>41</v>
      </c>
      <c r="X40" s="33" t="s">
        <v>41</v>
      </c>
      <c r="Y40" s="85">
        <v>5</v>
      </c>
      <c r="Z40" s="85"/>
      <c r="AA40" s="85"/>
      <c r="AB40" s="85"/>
      <c r="AC40" s="85"/>
      <c r="AE40" s="34" t="s">
        <v>7</v>
      </c>
    </row>
    <row r="41" spans="1:31" x14ac:dyDescent="0.35">
      <c r="A41" s="9" t="s">
        <v>97</v>
      </c>
      <c r="B41" s="28">
        <v>89.61041259765625</v>
      </c>
      <c r="C41" s="28">
        <v>92.453712463378906</v>
      </c>
      <c r="D41" s="28">
        <v>96.148216247558594</v>
      </c>
      <c r="E41" s="28">
        <v>95.828254699707031</v>
      </c>
      <c r="F41" s="28">
        <v>97.941726684570313</v>
      </c>
      <c r="G41" s="28">
        <v>99.93695068359375</v>
      </c>
      <c r="H41" s="28">
        <v>99.940589904785156</v>
      </c>
      <c r="I41" s="28">
        <v>99.99884033203125</v>
      </c>
      <c r="J41" s="28">
        <v>99.998497009277344</v>
      </c>
      <c r="K41" s="28">
        <v>99.999961853027344</v>
      </c>
      <c r="L41" s="28">
        <v>99.999832153320313</v>
      </c>
      <c r="M41" s="28">
        <v>99.99884033203125</v>
      </c>
      <c r="Q41" s="32">
        <v>1</v>
      </c>
      <c r="R41" s="40" t="s">
        <v>78</v>
      </c>
      <c r="S41" s="9" t="b">
        <f t="shared" si="2"/>
        <v>1</v>
      </c>
      <c r="T41" s="9" t="b">
        <f t="shared" si="3"/>
        <v>1</v>
      </c>
      <c r="U41" s="33" t="s">
        <v>41</v>
      </c>
      <c r="V41" s="33" t="s">
        <v>41</v>
      </c>
      <c r="W41" s="33" t="s">
        <v>41</v>
      </c>
      <c r="X41" s="33" t="s">
        <v>41</v>
      </c>
      <c r="Y41" s="85">
        <v>5</v>
      </c>
      <c r="Z41" s="85"/>
      <c r="AA41" s="85"/>
      <c r="AB41" s="85"/>
      <c r="AC41" s="85"/>
      <c r="AE41" s="34"/>
    </row>
    <row r="42" spans="1:31" x14ac:dyDescent="0.35">
      <c r="A42" s="9" t="s">
        <v>98</v>
      </c>
      <c r="B42" s="28">
        <v>89.609886169433594</v>
      </c>
      <c r="C42" s="28">
        <v>92.477668762207031</v>
      </c>
      <c r="D42" s="28">
        <v>96.207664489746094</v>
      </c>
      <c r="E42" s="28">
        <v>95.967567443847656</v>
      </c>
      <c r="F42" s="28">
        <v>98.019844055175781</v>
      </c>
      <c r="G42" s="28">
        <v>99.956024169921875</v>
      </c>
      <c r="H42" s="28">
        <v>99.936729431152344</v>
      </c>
      <c r="I42" s="28">
        <v>99.99884033203125</v>
      </c>
      <c r="J42" s="28">
        <v>99.992698669433594</v>
      </c>
      <c r="K42" s="28">
        <v>99.999961853027344</v>
      </c>
      <c r="L42" s="28">
        <v>99.999832153320313</v>
      </c>
      <c r="M42" s="28">
        <v>99.99884033203125</v>
      </c>
      <c r="Q42" s="32">
        <v>1</v>
      </c>
      <c r="R42" s="40" t="s">
        <v>78</v>
      </c>
      <c r="S42" s="9" t="b">
        <f t="shared" si="2"/>
        <v>1</v>
      </c>
      <c r="T42" s="9" t="b">
        <f t="shared" si="3"/>
        <v>1</v>
      </c>
      <c r="U42" s="33" t="s">
        <v>41</v>
      </c>
      <c r="V42" s="33" t="s">
        <v>41</v>
      </c>
      <c r="W42" s="33" t="s">
        <v>41</v>
      </c>
      <c r="X42" s="33" t="s">
        <v>41</v>
      </c>
      <c r="Y42" s="85">
        <v>5</v>
      </c>
      <c r="Z42" s="85"/>
      <c r="AA42" s="85"/>
      <c r="AB42" s="85"/>
      <c r="AC42" s="85"/>
      <c r="AE42" s="34"/>
    </row>
    <row r="43" spans="1:31" x14ac:dyDescent="0.35">
      <c r="A43" s="9" t="s">
        <v>99</v>
      </c>
      <c r="B43" s="28">
        <v>89.633270263671875</v>
      </c>
      <c r="C43" s="28">
        <v>92.473014831542969</v>
      </c>
      <c r="D43" s="28">
        <v>96.1883544921875</v>
      </c>
      <c r="E43" s="28">
        <v>95.967803955078125</v>
      </c>
      <c r="F43" s="28">
        <v>97.979179382324219</v>
      </c>
      <c r="G43" s="28">
        <v>99.93768310546875</v>
      </c>
      <c r="H43" s="28">
        <v>99.93780517578125</v>
      </c>
      <c r="I43" s="28">
        <v>99.99884033203125</v>
      </c>
      <c r="J43" s="28">
        <v>99.992774963378906</v>
      </c>
      <c r="K43" s="28">
        <v>99.999961853027344</v>
      </c>
      <c r="L43" s="28">
        <v>99.999832153320313</v>
      </c>
      <c r="M43" s="28">
        <v>99.99884033203125</v>
      </c>
      <c r="Q43" s="32">
        <v>1</v>
      </c>
      <c r="R43" s="40" t="s">
        <v>78</v>
      </c>
      <c r="S43" s="9" t="b">
        <f t="shared" si="2"/>
        <v>1</v>
      </c>
      <c r="T43" s="9" t="b">
        <f t="shared" si="3"/>
        <v>1</v>
      </c>
      <c r="U43" s="33" t="s">
        <v>41</v>
      </c>
      <c r="V43" s="33" t="s">
        <v>41</v>
      </c>
      <c r="W43" s="33" t="s">
        <v>41</v>
      </c>
      <c r="X43" s="33" t="s">
        <v>41</v>
      </c>
      <c r="Y43" s="85">
        <v>5</v>
      </c>
      <c r="Z43" s="85"/>
      <c r="AA43" s="85"/>
      <c r="AB43" s="85"/>
      <c r="AC43" s="85"/>
      <c r="AE43" s="34"/>
    </row>
    <row r="44" spans="1:31" x14ac:dyDescent="0.35">
      <c r="A44" s="9" t="s">
        <v>100</v>
      </c>
      <c r="B44" s="28">
        <v>89.591354370117188</v>
      </c>
      <c r="C44" s="28">
        <v>92.5211181640625</v>
      </c>
      <c r="D44" s="28">
        <v>96.208778381347656</v>
      </c>
      <c r="E44" s="28">
        <v>95.9718017578125</v>
      </c>
      <c r="F44" s="28">
        <v>97.932327270507813</v>
      </c>
      <c r="G44" s="28">
        <v>99.951499938964844</v>
      </c>
      <c r="H44" s="28">
        <v>99.944877624511719</v>
      </c>
      <c r="I44" s="28">
        <v>99.99884033203125</v>
      </c>
      <c r="J44" s="28">
        <v>99.992683410644531</v>
      </c>
      <c r="K44" s="28">
        <v>99.999961853027344</v>
      </c>
      <c r="L44" s="28">
        <v>99.999832153320313</v>
      </c>
      <c r="M44" s="28">
        <v>99.99884033203125</v>
      </c>
      <c r="Q44" s="32">
        <v>1</v>
      </c>
      <c r="R44" s="40" t="s">
        <v>78</v>
      </c>
      <c r="S44" s="9" t="b">
        <f t="shared" si="2"/>
        <v>1</v>
      </c>
      <c r="T44" s="9" t="b">
        <f t="shared" si="3"/>
        <v>1</v>
      </c>
      <c r="U44" s="33" t="s">
        <v>41</v>
      </c>
      <c r="V44" s="33" t="s">
        <v>41</v>
      </c>
      <c r="W44" s="33" t="s">
        <v>41</v>
      </c>
      <c r="X44" s="33" t="s">
        <v>41</v>
      </c>
      <c r="Y44" s="85">
        <v>5</v>
      </c>
      <c r="Z44" s="85"/>
      <c r="AA44" s="85"/>
      <c r="AB44" s="85"/>
      <c r="AC44" s="85"/>
      <c r="AE44" s="34"/>
    </row>
    <row r="45" spans="1:31" x14ac:dyDescent="0.35">
      <c r="A45" s="9" t="s">
        <v>101</v>
      </c>
      <c r="B45" s="28">
        <v>89.500236511230469</v>
      </c>
      <c r="C45" s="28">
        <v>92.487876892089844</v>
      </c>
      <c r="D45" s="28">
        <v>96.228546142578125</v>
      </c>
      <c r="E45" s="28">
        <v>96.1102294921875</v>
      </c>
      <c r="F45" s="28">
        <v>97.421501159667969</v>
      </c>
      <c r="G45" s="28">
        <v>99.94140625</v>
      </c>
      <c r="H45" s="28">
        <v>99.940040588378906</v>
      </c>
      <c r="I45" s="28">
        <v>99.99884033203125</v>
      </c>
      <c r="J45" s="28">
        <v>99.992759704589844</v>
      </c>
      <c r="K45" s="28">
        <v>99.999961853027344</v>
      </c>
      <c r="L45" s="28">
        <v>99.999832153320313</v>
      </c>
      <c r="M45" s="28">
        <v>99.99884033203125</v>
      </c>
      <c r="Q45" s="32">
        <v>1</v>
      </c>
      <c r="R45" s="40" t="s">
        <v>78</v>
      </c>
      <c r="S45" s="9" t="b">
        <f t="shared" si="2"/>
        <v>1</v>
      </c>
      <c r="T45" s="9" t="b">
        <f t="shared" si="3"/>
        <v>1</v>
      </c>
      <c r="U45" s="33" t="s">
        <v>48</v>
      </c>
      <c r="V45" s="33" t="s">
        <v>41</v>
      </c>
      <c r="W45" s="33" t="s">
        <v>41</v>
      </c>
      <c r="X45" s="33" t="s">
        <v>41</v>
      </c>
      <c r="Y45" s="85">
        <v>5</v>
      </c>
      <c r="Z45" s="85"/>
      <c r="AA45" s="85"/>
      <c r="AB45" s="85"/>
      <c r="AC45" s="85"/>
      <c r="AE45" s="34"/>
    </row>
    <row r="46" spans="1:31" x14ac:dyDescent="0.35">
      <c r="A46" s="9" t="s">
        <v>102</v>
      </c>
      <c r="B46" s="28">
        <v>89.476112365722656</v>
      </c>
      <c r="C46" s="28">
        <v>92.545478820800781</v>
      </c>
      <c r="D46" s="28">
        <v>96.288276672363281</v>
      </c>
      <c r="E46" s="28">
        <v>96.110801696777344</v>
      </c>
      <c r="F46" s="28">
        <v>97.777046203613281</v>
      </c>
      <c r="G46" s="28">
        <v>99.934898376464844</v>
      </c>
      <c r="H46" s="28">
        <v>99.951400756835938</v>
      </c>
      <c r="I46" s="28">
        <v>99.99884033203125</v>
      </c>
      <c r="J46" s="28">
        <v>99.992774963378906</v>
      </c>
      <c r="K46" s="28">
        <v>99.999961853027344</v>
      </c>
      <c r="L46" s="28">
        <v>99.999832153320313</v>
      </c>
      <c r="M46" s="28">
        <v>99.99884033203125</v>
      </c>
      <c r="Q46" s="32">
        <v>1</v>
      </c>
      <c r="R46" s="40" t="s">
        <v>78</v>
      </c>
      <c r="S46" s="9" t="b">
        <f t="shared" si="2"/>
        <v>1</v>
      </c>
      <c r="T46" s="9" t="b">
        <f t="shared" si="3"/>
        <v>1</v>
      </c>
      <c r="U46" s="33" t="s">
        <v>41</v>
      </c>
      <c r="V46" s="33" t="s">
        <v>41</v>
      </c>
      <c r="W46" s="33" t="s">
        <v>41</v>
      </c>
      <c r="X46" s="33" t="s">
        <v>41</v>
      </c>
      <c r="Y46" s="85">
        <v>5</v>
      </c>
      <c r="Z46" s="85"/>
      <c r="AA46" s="85"/>
      <c r="AB46" s="85"/>
      <c r="AC46" s="85"/>
      <c r="AE46" s="34"/>
    </row>
    <row r="47" spans="1:31" x14ac:dyDescent="0.35">
      <c r="A47" s="9" t="s">
        <v>103</v>
      </c>
      <c r="B47" s="28">
        <v>81.660537719726563</v>
      </c>
      <c r="C47" s="28">
        <v>88.271331787109375</v>
      </c>
      <c r="D47" s="28">
        <v>96.266250610351563</v>
      </c>
      <c r="E47" s="28">
        <v>95.967941284179688</v>
      </c>
      <c r="F47" s="28">
        <v>99.3848876953125</v>
      </c>
      <c r="G47" s="28">
        <v>99.9976806640625</v>
      </c>
      <c r="H47" s="28">
        <v>99.998619079589844</v>
      </c>
      <c r="I47" s="28">
        <v>99.99884033203125</v>
      </c>
      <c r="J47" s="28">
        <v>90.376480102539063</v>
      </c>
      <c r="K47" s="28">
        <v>94.992240905761719</v>
      </c>
      <c r="L47" s="28">
        <v>99.999832153320313</v>
      </c>
      <c r="M47" s="28">
        <v>99.99884033203125</v>
      </c>
      <c r="Q47" s="32">
        <v>1</v>
      </c>
      <c r="R47" s="40" t="s">
        <v>78</v>
      </c>
      <c r="S47" s="9" t="b">
        <f t="shared" si="2"/>
        <v>1</v>
      </c>
      <c r="T47" s="9" t="b">
        <f t="shared" si="3"/>
        <v>0</v>
      </c>
      <c r="U47" s="33" t="s">
        <v>41</v>
      </c>
      <c r="V47" s="41" t="s">
        <v>19</v>
      </c>
      <c r="W47" s="33" t="s">
        <v>41</v>
      </c>
      <c r="X47" s="33" t="s">
        <v>41</v>
      </c>
      <c r="Y47" s="85">
        <v>5</v>
      </c>
      <c r="Z47" s="85"/>
      <c r="AA47" s="85"/>
      <c r="AB47" s="85"/>
      <c r="AC47" s="85"/>
      <c r="AE47" s="34"/>
    </row>
    <row r="48" spans="1:31" x14ac:dyDescent="0.35">
      <c r="A48" s="9" t="s">
        <v>104</v>
      </c>
      <c r="B48" s="28">
        <v>89.700935363769531</v>
      </c>
      <c r="C48" s="28">
        <v>92.584976196289063</v>
      </c>
      <c r="D48" s="28">
        <v>96.308601379394531</v>
      </c>
      <c r="E48" s="28">
        <v>96.110649108886719</v>
      </c>
      <c r="F48" s="28">
        <v>96.958488464355469</v>
      </c>
      <c r="G48" s="28">
        <v>99.988288879394531</v>
      </c>
      <c r="H48" s="28">
        <v>99.993438720703125</v>
      </c>
      <c r="I48" s="28">
        <v>99.973091125488281</v>
      </c>
      <c r="J48" s="28">
        <v>99.998497009277344</v>
      </c>
      <c r="K48" s="28">
        <v>99.999961853027344</v>
      </c>
      <c r="L48" s="28">
        <v>99.999832153320313</v>
      </c>
      <c r="M48" s="28">
        <v>99.99884033203125</v>
      </c>
      <c r="Q48" s="32">
        <v>1</v>
      </c>
      <c r="R48" s="40" t="s">
        <v>78</v>
      </c>
      <c r="S48" s="9" t="b">
        <f t="shared" si="2"/>
        <v>1</v>
      </c>
      <c r="T48" s="9" t="b">
        <f t="shared" si="3"/>
        <v>1</v>
      </c>
      <c r="U48" s="33" t="s">
        <v>41</v>
      </c>
      <c r="V48" s="33" t="s">
        <v>41</v>
      </c>
      <c r="W48" s="33" t="s">
        <v>41</v>
      </c>
      <c r="X48" s="33" t="s">
        <v>41</v>
      </c>
      <c r="Y48" s="85">
        <v>5</v>
      </c>
      <c r="Z48" s="85"/>
      <c r="AA48" s="85"/>
      <c r="AB48" s="85"/>
      <c r="AC48" s="85"/>
      <c r="AE48" s="34"/>
    </row>
    <row r="49" spans="1:43" x14ac:dyDescent="0.35">
      <c r="A49" s="9" t="s">
        <v>105</v>
      </c>
      <c r="B49" s="28">
        <v>89.660018920898438</v>
      </c>
      <c r="C49" s="28">
        <v>92.61688232421875</v>
      </c>
      <c r="D49" s="28">
        <v>96.306831359863281</v>
      </c>
      <c r="E49" s="28">
        <v>96.109840393066406</v>
      </c>
      <c r="F49" s="28">
        <v>99.413764953613281</v>
      </c>
      <c r="G49" s="28">
        <v>99.997474670410156</v>
      </c>
      <c r="H49" s="28">
        <v>99.999832153320313</v>
      </c>
      <c r="I49" s="28">
        <v>99.99884033203125</v>
      </c>
      <c r="J49" s="28">
        <v>99.992034912109375</v>
      </c>
      <c r="K49" s="28">
        <v>99.999961853027344</v>
      </c>
      <c r="L49" s="28">
        <v>99.999832153320313</v>
      </c>
      <c r="M49" s="28">
        <v>99.99884033203125</v>
      </c>
      <c r="Q49" s="32">
        <v>1</v>
      </c>
      <c r="R49" s="40" t="s">
        <v>78</v>
      </c>
      <c r="S49" s="9" t="b">
        <f t="shared" si="2"/>
        <v>1</v>
      </c>
      <c r="T49" s="9" t="b">
        <f t="shared" si="3"/>
        <v>1</v>
      </c>
      <c r="U49" s="33" t="s">
        <v>41</v>
      </c>
      <c r="V49" s="41" t="s">
        <v>19</v>
      </c>
      <c r="W49" s="33" t="s">
        <v>41</v>
      </c>
      <c r="X49" s="33" t="s">
        <v>41</v>
      </c>
      <c r="Y49" s="85">
        <v>5</v>
      </c>
      <c r="Z49" s="85"/>
      <c r="AA49" s="85"/>
      <c r="AB49" s="85"/>
      <c r="AC49" s="85"/>
      <c r="AE49" s="34"/>
    </row>
    <row r="50" spans="1:43" x14ac:dyDescent="0.35">
      <c r="A50" s="9" t="s">
        <v>106</v>
      </c>
      <c r="B50" s="28">
        <v>89.509910583496094</v>
      </c>
      <c r="C50" s="28">
        <v>92.628334045410156</v>
      </c>
      <c r="D50" s="28">
        <v>96.3087158203125</v>
      </c>
      <c r="E50" s="28">
        <v>96.111068725585938</v>
      </c>
      <c r="F50" s="28">
        <v>99.414482116699219</v>
      </c>
      <c r="G50" s="28">
        <v>99.98095703125</v>
      </c>
      <c r="H50" s="28">
        <v>99.969589233398438</v>
      </c>
      <c r="I50" s="28">
        <v>99.99884033203125</v>
      </c>
      <c r="J50" s="28">
        <v>99.991813659667969</v>
      </c>
      <c r="K50" s="28">
        <v>99.999961853027344</v>
      </c>
      <c r="L50" s="28">
        <v>99.999832153320313</v>
      </c>
      <c r="M50" s="28">
        <v>99.99884033203125</v>
      </c>
      <c r="Q50" s="32">
        <v>1</v>
      </c>
      <c r="R50" s="40" t="s">
        <v>78</v>
      </c>
      <c r="S50" s="9" t="b">
        <f t="shared" si="2"/>
        <v>1</v>
      </c>
      <c r="T50" s="9" t="b">
        <f t="shared" si="3"/>
        <v>1</v>
      </c>
      <c r="U50" s="33" t="s">
        <v>41</v>
      </c>
      <c r="V50" s="33" t="s">
        <v>41</v>
      </c>
      <c r="W50" s="33" t="s">
        <v>41</v>
      </c>
      <c r="X50" s="33" t="s">
        <v>41</v>
      </c>
      <c r="Y50" s="85">
        <v>5</v>
      </c>
      <c r="Z50" s="85"/>
      <c r="AA50" s="85"/>
      <c r="AB50" s="85"/>
      <c r="AC50" s="85"/>
    </row>
    <row r="51" spans="1:43" x14ac:dyDescent="0.35">
      <c r="A51" s="9" t="s">
        <v>107</v>
      </c>
      <c r="B51" s="28">
        <v>91.230575561523438</v>
      </c>
      <c r="C51" s="28">
        <v>92.477836608886719</v>
      </c>
      <c r="D51" s="28">
        <v>96.207740783691406</v>
      </c>
      <c r="E51" s="28">
        <v>95.972160339355469</v>
      </c>
      <c r="F51" s="28">
        <v>99.655609130859375</v>
      </c>
      <c r="G51" s="28">
        <v>99.987564086914063</v>
      </c>
      <c r="H51" s="28">
        <v>99.975212097167969</v>
      </c>
      <c r="I51" s="28">
        <v>99.99884033203125</v>
      </c>
      <c r="J51" s="28">
        <v>99.786788940429688</v>
      </c>
      <c r="K51" s="28">
        <v>99.999961853027344</v>
      </c>
      <c r="L51" s="28">
        <v>99.999832153320313</v>
      </c>
      <c r="M51" s="28">
        <v>99.99884033203125</v>
      </c>
      <c r="Q51" s="32">
        <v>1</v>
      </c>
      <c r="R51" s="40"/>
      <c r="S51" s="9" t="b">
        <f t="shared" si="2"/>
        <v>1</v>
      </c>
      <c r="T51" s="9" t="b">
        <f t="shared" si="3"/>
        <v>1</v>
      </c>
      <c r="U51" s="33"/>
      <c r="V51" s="33"/>
      <c r="W51" s="33"/>
      <c r="X51" s="33"/>
      <c r="Y51" s="32"/>
      <c r="Z51" s="32"/>
      <c r="AA51" s="32"/>
      <c r="AB51" s="32"/>
      <c r="AC51" s="32"/>
    </row>
    <row r="52" spans="1:43" x14ac:dyDescent="0.35">
      <c r="A52" s="9" t="s">
        <v>108</v>
      </c>
      <c r="B52" s="28">
        <v>91.278526306152344</v>
      </c>
      <c r="C52" s="28">
        <v>92.472694396972656</v>
      </c>
      <c r="D52" s="28">
        <v>96.206642150878906</v>
      </c>
      <c r="E52" s="28">
        <v>95.967231750488281</v>
      </c>
      <c r="F52" s="28">
        <v>99.655303955078125</v>
      </c>
      <c r="G52" s="28">
        <v>99.994880676269531</v>
      </c>
      <c r="H52" s="28">
        <v>99.995521545410156</v>
      </c>
      <c r="I52" s="28">
        <v>99.99884033203125</v>
      </c>
      <c r="J52" s="28">
        <v>99.786758422851563</v>
      </c>
      <c r="K52" s="28">
        <v>99.999961853027344</v>
      </c>
      <c r="L52" s="28">
        <v>99.999832153320313</v>
      </c>
      <c r="M52" s="28">
        <v>99.99884033203125</v>
      </c>
      <c r="Q52" s="32">
        <v>1</v>
      </c>
      <c r="R52" s="40"/>
      <c r="S52" s="9" t="b">
        <f t="shared" si="2"/>
        <v>1</v>
      </c>
      <c r="T52" s="9" t="b">
        <f t="shared" si="3"/>
        <v>1</v>
      </c>
      <c r="U52" s="33"/>
      <c r="V52" s="33"/>
      <c r="W52" s="33"/>
      <c r="X52" s="33"/>
      <c r="Y52" s="32"/>
      <c r="Z52" s="32"/>
      <c r="AA52" s="32"/>
      <c r="AB52" s="32"/>
      <c r="AC52" s="32"/>
    </row>
    <row r="53" spans="1:43" x14ac:dyDescent="0.35">
      <c r="A53" s="9" t="s">
        <v>109</v>
      </c>
      <c r="B53" s="28">
        <v>91.299339294433594</v>
      </c>
      <c r="C53" s="28">
        <v>92.506179809570313</v>
      </c>
      <c r="D53" s="28">
        <v>96.246597290039063</v>
      </c>
      <c r="E53" s="28">
        <v>96.106910705566406</v>
      </c>
      <c r="F53" s="28">
        <v>99.65380859375</v>
      </c>
      <c r="G53" s="28">
        <v>99.992774963378906</v>
      </c>
      <c r="H53" s="28">
        <v>99.9967041015625</v>
      </c>
      <c r="I53" s="28">
        <v>99.99884033203125</v>
      </c>
      <c r="J53" s="28">
        <v>99.7867431640625</v>
      </c>
      <c r="K53" s="28">
        <v>99.999961853027344</v>
      </c>
      <c r="L53" s="28">
        <v>99.999832153320313</v>
      </c>
      <c r="M53" s="28">
        <v>99.99884033203125</v>
      </c>
      <c r="Q53" s="32">
        <v>1</v>
      </c>
      <c r="R53" s="40"/>
      <c r="S53" s="9" t="b">
        <f t="shared" si="2"/>
        <v>1</v>
      </c>
      <c r="T53" s="9" t="b">
        <f t="shared" si="3"/>
        <v>1</v>
      </c>
      <c r="U53" s="33"/>
      <c r="V53" s="33"/>
      <c r="W53" s="33"/>
      <c r="X53" s="33"/>
      <c r="Y53" s="32"/>
      <c r="Z53" s="32"/>
      <c r="AA53" s="32"/>
      <c r="AB53" s="32"/>
      <c r="AC53" s="32"/>
    </row>
    <row r="54" spans="1:43" x14ac:dyDescent="0.35">
      <c r="A54" s="9" t="s">
        <v>110</v>
      </c>
      <c r="B54" s="28">
        <v>91.31768798828125</v>
      </c>
      <c r="C54" s="28">
        <v>92.535148620605469</v>
      </c>
      <c r="D54" s="28">
        <v>96.227424621582031</v>
      </c>
      <c r="E54" s="28">
        <v>95.971633911132813</v>
      </c>
      <c r="F54" s="28">
        <v>99.65692138671875</v>
      </c>
      <c r="G54" s="28">
        <v>99.988014221191406</v>
      </c>
      <c r="H54" s="28">
        <v>99.972801208496094</v>
      </c>
      <c r="I54" s="28">
        <v>99.99884033203125</v>
      </c>
      <c r="J54" s="28">
        <v>99.786720275878906</v>
      </c>
      <c r="K54" s="28">
        <v>99.999961853027344</v>
      </c>
      <c r="L54" s="28">
        <v>99.999832153320313</v>
      </c>
      <c r="M54" s="28">
        <v>99.99884033203125</v>
      </c>
      <c r="Q54" s="32">
        <v>1</v>
      </c>
      <c r="R54" s="40"/>
      <c r="S54" s="9" t="b">
        <f t="shared" si="2"/>
        <v>1</v>
      </c>
      <c r="T54" s="9" t="b">
        <f t="shared" si="3"/>
        <v>1</v>
      </c>
      <c r="U54" s="33"/>
      <c r="V54" s="33"/>
      <c r="W54" s="33"/>
      <c r="X54" s="33"/>
      <c r="Y54" s="32"/>
      <c r="Z54" s="32"/>
      <c r="AA54" s="32"/>
      <c r="AB54" s="32"/>
      <c r="AC54" s="32"/>
    </row>
    <row r="55" spans="1:43" x14ac:dyDescent="0.35">
      <c r="A55" s="9" t="s">
        <v>111</v>
      </c>
      <c r="B55" s="28">
        <v>91.368431091308594</v>
      </c>
      <c r="C55" s="28">
        <v>92.510902404785156</v>
      </c>
      <c r="D55" s="28">
        <v>96.187477111816406</v>
      </c>
      <c r="E55" s="28">
        <v>95.968246459960938</v>
      </c>
      <c r="F55" s="28">
        <v>99.6533203125</v>
      </c>
      <c r="G55" s="28">
        <v>99.990142822265625</v>
      </c>
      <c r="H55" s="28">
        <v>99.993415832519531</v>
      </c>
      <c r="I55" s="28">
        <v>99.99884033203125</v>
      </c>
      <c r="J55" s="28">
        <v>99.786712646484375</v>
      </c>
      <c r="K55" s="28">
        <v>99.999961853027344</v>
      </c>
      <c r="L55" s="28">
        <v>99.999832153320313</v>
      </c>
      <c r="M55" s="28">
        <v>99.99884033203125</v>
      </c>
      <c r="Q55" s="32">
        <v>1</v>
      </c>
      <c r="R55" s="40"/>
      <c r="S55" s="9" t="b">
        <f t="shared" si="2"/>
        <v>1</v>
      </c>
      <c r="T55" s="9" t="b">
        <f t="shared" si="3"/>
        <v>1</v>
      </c>
      <c r="U55" s="33"/>
      <c r="V55" s="33"/>
      <c r="W55" s="33"/>
      <c r="X55" s="33"/>
      <c r="Y55" s="32"/>
      <c r="Z55" s="32"/>
      <c r="AA55" s="32"/>
      <c r="AB55" s="32"/>
      <c r="AC55" s="32"/>
    </row>
    <row r="56" spans="1:43" x14ac:dyDescent="0.35">
      <c r="A56" s="9" t="s">
        <v>112</v>
      </c>
      <c r="B56" s="28">
        <v>91.428504943847656</v>
      </c>
      <c r="C56" s="28">
        <v>92.507896423339844</v>
      </c>
      <c r="D56" s="28">
        <v>96.2489013671875</v>
      </c>
      <c r="E56" s="28">
        <v>95.972137451171875</v>
      </c>
      <c r="F56" s="28">
        <v>99.709114074707031</v>
      </c>
      <c r="G56" s="28">
        <v>99.990837097167969</v>
      </c>
      <c r="H56" s="28">
        <v>99.976242065429688</v>
      </c>
      <c r="I56" s="28">
        <v>99.99884033203125</v>
      </c>
      <c r="J56" s="28">
        <v>99.786689758300781</v>
      </c>
      <c r="K56" s="28">
        <v>99.999961853027344</v>
      </c>
      <c r="L56" s="28">
        <v>99.999832153320313</v>
      </c>
      <c r="M56" s="28">
        <v>99.99884033203125</v>
      </c>
      <c r="Q56" s="32">
        <v>1</v>
      </c>
      <c r="R56" s="40"/>
      <c r="S56" s="9" t="b">
        <f t="shared" si="2"/>
        <v>1</v>
      </c>
      <c r="T56" s="9" t="b">
        <f t="shared" si="3"/>
        <v>1</v>
      </c>
      <c r="U56" s="33"/>
      <c r="V56" s="33"/>
      <c r="W56" s="33"/>
      <c r="X56" s="33"/>
      <c r="Y56" s="32"/>
      <c r="Z56" s="32"/>
      <c r="AA56" s="32"/>
      <c r="AB56" s="32"/>
      <c r="AC56" s="32"/>
    </row>
    <row r="57" spans="1:43" x14ac:dyDescent="0.35">
      <c r="A57" s="9" t="s">
        <v>113</v>
      </c>
      <c r="B57" s="28">
        <v>91.400917053222656</v>
      </c>
      <c r="C57" s="28">
        <v>92.494094848632813</v>
      </c>
      <c r="D57" s="28">
        <v>96.268821716308594</v>
      </c>
      <c r="E57" s="28">
        <v>96.110664367675781</v>
      </c>
      <c r="F57" s="28">
        <v>99.710670471191406</v>
      </c>
      <c r="G57" s="28">
        <v>99.993888854980469</v>
      </c>
      <c r="H57" s="28">
        <v>99.976638793945313</v>
      </c>
      <c r="I57" s="28">
        <v>99.99884033203125</v>
      </c>
      <c r="J57" s="28">
        <v>99.7864990234375</v>
      </c>
      <c r="K57" s="28">
        <v>99.999961853027344</v>
      </c>
      <c r="L57" s="28">
        <v>99.999832153320313</v>
      </c>
      <c r="M57" s="28">
        <v>99.99884033203125</v>
      </c>
      <c r="Q57" s="32">
        <v>1</v>
      </c>
      <c r="R57" s="40"/>
      <c r="S57" s="9" t="b">
        <f t="shared" si="2"/>
        <v>1</v>
      </c>
      <c r="T57" s="9" t="b">
        <f t="shared" si="3"/>
        <v>1</v>
      </c>
      <c r="U57" s="33"/>
      <c r="V57" s="33"/>
      <c r="W57" s="33"/>
      <c r="X57" s="33"/>
      <c r="Y57" s="32"/>
      <c r="Z57" s="32"/>
      <c r="AA57" s="32"/>
      <c r="AB57" s="32"/>
      <c r="AC57" s="32"/>
    </row>
    <row r="58" spans="1:43" x14ac:dyDescent="0.35">
      <c r="A58" s="9" t="s">
        <v>114</v>
      </c>
      <c r="B58" s="28">
        <v>91.419097900390625</v>
      </c>
      <c r="C58" s="28">
        <v>92.50787353515625</v>
      </c>
      <c r="D58" s="28">
        <v>96.248939514160156</v>
      </c>
      <c r="E58" s="28">
        <v>95.972122192382813</v>
      </c>
      <c r="F58" s="28">
        <v>98.373313903808594</v>
      </c>
      <c r="G58" s="28">
        <v>99.949951171875</v>
      </c>
      <c r="H58" s="28">
        <v>99.923873901367188</v>
      </c>
      <c r="I58" s="28">
        <v>99.99884033203125</v>
      </c>
      <c r="J58" s="28">
        <v>99.786476135253906</v>
      </c>
      <c r="K58" s="28">
        <v>99.999961853027344</v>
      </c>
      <c r="L58" s="28">
        <v>99.999832153320313</v>
      </c>
      <c r="M58" s="28">
        <v>99.99884033203125</v>
      </c>
      <c r="Q58" s="32">
        <v>1</v>
      </c>
      <c r="R58" s="40"/>
      <c r="S58" s="9" t="b">
        <f t="shared" si="2"/>
        <v>1</v>
      </c>
      <c r="T58" s="9" t="b">
        <f t="shared" si="3"/>
        <v>1</v>
      </c>
      <c r="U58" s="33"/>
      <c r="V58" s="33"/>
      <c r="W58" s="33"/>
      <c r="X58" s="33"/>
      <c r="Y58" s="32"/>
      <c r="Z58" s="32"/>
      <c r="AA58" s="32"/>
      <c r="AB58" s="32"/>
      <c r="AC58" s="32"/>
    </row>
    <row r="59" spans="1:43" x14ac:dyDescent="0.35">
      <c r="A59" s="9" t="s">
        <v>115</v>
      </c>
      <c r="B59" s="28">
        <v>91.490859985351563</v>
      </c>
      <c r="C59" s="28">
        <v>92.550498962402344</v>
      </c>
      <c r="D59" s="28">
        <v>96.248252868652344</v>
      </c>
      <c r="E59" s="28">
        <v>95.969863891601563</v>
      </c>
      <c r="F59" s="28">
        <v>98.824409484863281</v>
      </c>
      <c r="G59" s="28">
        <v>99.996757507324219</v>
      </c>
      <c r="H59" s="28">
        <v>99.999435424804688</v>
      </c>
      <c r="I59" s="28">
        <v>99.99884033203125</v>
      </c>
      <c r="J59" s="28">
        <v>99.786453247070313</v>
      </c>
      <c r="K59" s="28">
        <v>99.999961853027344</v>
      </c>
      <c r="L59" s="28">
        <v>99.999832153320313</v>
      </c>
      <c r="M59" s="28">
        <v>99.99884033203125</v>
      </c>
      <c r="Q59" s="32">
        <v>1</v>
      </c>
      <c r="R59" s="40"/>
      <c r="S59" s="9" t="b">
        <f t="shared" si="2"/>
        <v>1</v>
      </c>
      <c r="T59" s="9" t="b">
        <f t="shared" si="3"/>
        <v>1</v>
      </c>
      <c r="U59" s="33"/>
      <c r="V59" s="33"/>
      <c r="W59" s="33"/>
      <c r="X59" s="33"/>
      <c r="Y59" s="32"/>
      <c r="Z59" s="32"/>
      <c r="AA59" s="32"/>
      <c r="AB59" s="32"/>
      <c r="AC59" s="32"/>
    </row>
    <row r="60" spans="1:43" x14ac:dyDescent="0.35">
      <c r="A60" s="9" t="s">
        <v>116</v>
      </c>
      <c r="B60" s="28">
        <v>91.513587951660156</v>
      </c>
      <c r="C60" s="28">
        <v>92.53167724609375</v>
      </c>
      <c r="D60" s="28">
        <v>96.288551330566406</v>
      </c>
      <c r="E60" s="28">
        <v>96.108650207519531</v>
      </c>
      <c r="F60" s="28">
        <v>99.662582397460938</v>
      </c>
      <c r="G60" s="28">
        <v>99.997711181640625</v>
      </c>
      <c r="H60" s="28">
        <v>99.999832153320313</v>
      </c>
      <c r="I60" s="28">
        <v>99.99884033203125</v>
      </c>
      <c r="J60" s="28">
        <v>99.786422729492188</v>
      </c>
      <c r="K60" s="28">
        <v>99.999961853027344</v>
      </c>
      <c r="L60" s="28">
        <v>99.999832153320313</v>
      </c>
      <c r="M60" s="28">
        <v>99.99884033203125</v>
      </c>
      <c r="Q60" s="32">
        <v>1</v>
      </c>
      <c r="R60" s="40"/>
      <c r="S60" s="9" t="b">
        <f t="shared" si="2"/>
        <v>1</v>
      </c>
      <c r="T60" s="9" t="b">
        <f t="shared" si="3"/>
        <v>1</v>
      </c>
      <c r="U60" s="33"/>
      <c r="V60" s="33"/>
      <c r="W60" s="33"/>
      <c r="X60" s="33"/>
      <c r="Y60" s="32"/>
      <c r="Z60" s="32"/>
      <c r="AA60" s="32"/>
      <c r="AB60" s="32"/>
      <c r="AC60" s="32"/>
    </row>
    <row r="61" spans="1:43" x14ac:dyDescent="0.35">
      <c r="A61" s="9" t="s">
        <v>117</v>
      </c>
      <c r="B61" s="28">
        <v>88.823013305664063</v>
      </c>
      <c r="C61" s="28">
        <v>92.173408508300781</v>
      </c>
      <c r="D61" s="28">
        <v>95.538520812988281</v>
      </c>
      <c r="E61" s="28">
        <v>96.025459289550781</v>
      </c>
      <c r="F61" s="28">
        <v>99.346633911132813</v>
      </c>
      <c r="G61" s="28">
        <v>99.999961853027344</v>
      </c>
      <c r="H61" s="28">
        <v>99.999832153320313</v>
      </c>
      <c r="I61" s="28">
        <v>99.99884033203125</v>
      </c>
      <c r="J61" s="33" t="s">
        <v>48</v>
      </c>
      <c r="K61" s="33" t="s">
        <v>48</v>
      </c>
      <c r="L61" s="33" t="s">
        <v>48</v>
      </c>
      <c r="M61" s="33" t="s">
        <v>48</v>
      </c>
      <c r="Q61" s="9"/>
      <c r="R61" s="9"/>
      <c r="U61" s="33" t="s">
        <v>48</v>
      </c>
      <c r="V61" s="33" t="s">
        <v>48</v>
      </c>
      <c r="W61" s="33" t="s">
        <v>48</v>
      </c>
      <c r="X61" s="33" t="s">
        <v>48</v>
      </c>
      <c r="Y61" s="82"/>
      <c r="Z61" s="82"/>
      <c r="AA61" s="82"/>
      <c r="AB61" s="82"/>
      <c r="AC61" s="82"/>
      <c r="AE61" s="34"/>
    </row>
    <row r="62" spans="1:43" x14ac:dyDescent="0.35">
      <c r="A62" s="9" t="s">
        <v>118</v>
      </c>
      <c r="B62" s="28">
        <v>89.441665649414063</v>
      </c>
      <c r="C62" s="28">
        <v>92.263130187988281</v>
      </c>
      <c r="D62" s="28">
        <v>96.024635314941406</v>
      </c>
      <c r="E62" s="28">
        <v>96.006942749023438</v>
      </c>
      <c r="F62" s="28">
        <v>100</v>
      </c>
      <c r="G62" s="28">
        <v>99.999961853027344</v>
      </c>
      <c r="H62" s="28">
        <v>99.999832153320313</v>
      </c>
      <c r="I62" s="28">
        <v>99.99884033203125</v>
      </c>
      <c r="J62" s="33" t="s">
        <v>48</v>
      </c>
      <c r="K62" s="33" t="s">
        <v>48</v>
      </c>
      <c r="L62" s="33" t="s">
        <v>48</v>
      </c>
      <c r="M62" s="33" t="s">
        <v>48</v>
      </c>
      <c r="Q62" s="9"/>
      <c r="R62" s="9"/>
      <c r="U62" s="33" t="s">
        <v>48</v>
      </c>
      <c r="V62" s="33" t="s">
        <v>48</v>
      </c>
      <c r="W62" s="33" t="s">
        <v>48</v>
      </c>
      <c r="X62" s="33" t="s">
        <v>48</v>
      </c>
      <c r="AE62" s="34"/>
    </row>
    <row r="63" spans="1:43" x14ac:dyDescent="0.35">
      <c r="A63" s="9" t="s">
        <v>119</v>
      </c>
      <c r="B63" s="28">
        <v>89.643608093261719</v>
      </c>
      <c r="C63" s="28">
        <v>92.130546569824219</v>
      </c>
      <c r="D63" s="28">
        <v>95.70965576171875</v>
      </c>
      <c r="E63" s="28">
        <v>96.100692749023438</v>
      </c>
      <c r="F63" s="28">
        <v>98.211334228515625</v>
      </c>
      <c r="G63" s="28">
        <v>99.934524536132813</v>
      </c>
      <c r="H63" s="28">
        <v>99.738105773925781</v>
      </c>
      <c r="I63" s="28">
        <v>99.99884033203125</v>
      </c>
      <c r="J63" s="33" t="s">
        <v>48</v>
      </c>
      <c r="K63" s="33" t="s">
        <v>48</v>
      </c>
      <c r="L63" s="33" t="s">
        <v>48</v>
      </c>
      <c r="M63" s="33" t="s">
        <v>48</v>
      </c>
      <c r="Q63" s="9"/>
      <c r="R63" s="9"/>
      <c r="U63" s="33" t="s">
        <v>48</v>
      </c>
      <c r="V63" s="33" t="s">
        <v>48</v>
      </c>
      <c r="W63" s="33" t="s">
        <v>48</v>
      </c>
      <c r="X63" s="33" t="s">
        <v>48</v>
      </c>
      <c r="AE63" s="34"/>
    </row>
    <row r="64" spans="1:43" x14ac:dyDescent="0.3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9" t="s">
        <v>120</v>
      </c>
      <c r="O64" s="37" t="str">
        <f>SUM(Q65:Q81) &amp;" Sensors"</f>
        <v>15 Sensors</v>
      </c>
      <c r="P64" s="25">
        <f>SUMIF(S65:S81,TRUE, Q65:Q81)/SUM(Q65:Q81)</f>
        <v>0.93333333333333335</v>
      </c>
      <c r="Q64" s="37"/>
      <c r="R64" s="37"/>
      <c r="S64" s="37"/>
      <c r="T64" s="37"/>
      <c r="U64" s="37"/>
      <c r="V64" s="37"/>
      <c r="W64" s="37"/>
      <c r="X64" s="37"/>
      <c r="Y64" s="83"/>
      <c r="Z64" s="83"/>
      <c r="AA64" s="83"/>
      <c r="AB64" s="83"/>
      <c r="AC64" s="83"/>
      <c r="AD64" s="39"/>
      <c r="AE64" s="39"/>
      <c r="AF64" s="83"/>
      <c r="AG64" s="83"/>
      <c r="AH64" s="83" t="s">
        <v>121</v>
      </c>
      <c r="AI64" s="84"/>
      <c r="AJ64" s="84"/>
      <c r="AK64" s="84"/>
      <c r="AL64" s="84"/>
      <c r="AM64" s="84"/>
      <c r="AN64" s="84"/>
      <c r="AO64" s="84"/>
      <c r="AP64" s="84"/>
      <c r="AQ64" s="84"/>
    </row>
    <row r="65" spans="1:42" x14ac:dyDescent="0.35">
      <c r="A65" s="9" t="s">
        <v>122</v>
      </c>
      <c r="B65" s="28">
        <v>90.66326904296875</v>
      </c>
      <c r="C65" s="28">
        <v>94.661056518554688</v>
      </c>
      <c r="D65" s="28">
        <v>95.194770812988281</v>
      </c>
      <c r="E65" s="28">
        <v>95.137847900390625</v>
      </c>
      <c r="F65" s="28">
        <v>94.333633422851563</v>
      </c>
      <c r="G65" s="28">
        <v>99.164054870605469</v>
      </c>
      <c r="H65" s="28">
        <v>99.959060668945313</v>
      </c>
      <c r="I65" s="28">
        <v>99.713417053222656</v>
      </c>
      <c r="J65" s="28">
        <v>98.744232177734375</v>
      </c>
      <c r="K65" s="28">
        <v>96.531005859375</v>
      </c>
      <c r="L65" s="28">
        <v>99.999832153320313</v>
      </c>
      <c r="M65" s="28">
        <v>99.99884033203125</v>
      </c>
      <c r="P65" s="36" t="s">
        <v>123</v>
      </c>
      <c r="Q65" s="32">
        <v>1</v>
      </c>
      <c r="R65" s="40" t="s">
        <v>78</v>
      </c>
      <c r="S65" s="9" t="b">
        <f t="shared" ref="S65:S80" si="4">NOT(OR((E65&lt;=$Q$1),(I65&lt;=$R$1),(M65&lt;=$S$1)))</f>
        <v>1</v>
      </c>
      <c r="T65" s="9" t="b">
        <f t="shared" ref="T65:T80" si="5">NOT(OR((C65&lt;=$Q$1),(G65&lt;=$R$1),(K65&lt;=$S$1)))</f>
        <v>1</v>
      </c>
      <c r="U65" s="33" t="s">
        <v>41</v>
      </c>
      <c r="V65" s="33" t="s">
        <v>41</v>
      </c>
      <c r="W65" s="41" t="s">
        <v>20</v>
      </c>
      <c r="X65" s="42" t="s">
        <v>124</v>
      </c>
      <c r="Y65" s="85">
        <v>4</v>
      </c>
      <c r="Z65" s="85"/>
      <c r="AA65" s="85"/>
      <c r="AB65" s="85"/>
      <c r="AC65" s="85"/>
      <c r="AE65" s="34" t="s">
        <v>7</v>
      </c>
      <c r="AL65" s="9" t="s">
        <v>125</v>
      </c>
      <c r="AN65" s="9" t="s">
        <v>126</v>
      </c>
      <c r="AO65" s="32">
        <v>42767</v>
      </c>
      <c r="AP65" s="9" t="s">
        <v>46</v>
      </c>
    </row>
    <row r="66" spans="1:42" x14ac:dyDescent="0.35">
      <c r="A66" s="9" t="s">
        <v>127</v>
      </c>
      <c r="B66" s="28">
        <v>90.307090759277344</v>
      </c>
      <c r="C66" s="28">
        <v>94.555366516113281</v>
      </c>
      <c r="D66" s="28">
        <v>95.195236206054688</v>
      </c>
      <c r="E66" s="28">
        <v>95.137931823730469</v>
      </c>
      <c r="F66" s="28">
        <v>84.841911315917969</v>
      </c>
      <c r="G66" s="28">
        <v>99.1651611328125</v>
      </c>
      <c r="H66" s="28">
        <v>99.958549499511719</v>
      </c>
      <c r="I66" s="28">
        <v>99.709869384765625</v>
      </c>
      <c r="J66" s="28">
        <v>97.739189147949219</v>
      </c>
      <c r="K66" s="28">
        <v>93.889289855957031</v>
      </c>
      <c r="L66" s="28">
        <v>99.999832153320313</v>
      </c>
      <c r="M66" s="28">
        <v>99.99884033203125</v>
      </c>
      <c r="Q66" s="32">
        <v>1</v>
      </c>
      <c r="R66" s="40" t="s">
        <v>78</v>
      </c>
      <c r="S66" s="9" t="b">
        <f t="shared" si="4"/>
        <v>1</v>
      </c>
      <c r="T66" s="9" t="b">
        <f t="shared" si="5"/>
        <v>0</v>
      </c>
      <c r="U66" s="33" t="s">
        <v>41</v>
      </c>
      <c r="V66" s="33" t="s">
        <v>41</v>
      </c>
      <c r="W66" s="41" t="s">
        <v>20</v>
      </c>
      <c r="X66" s="42" t="s">
        <v>124</v>
      </c>
      <c r="Y66" s="85">
        <v>4</v>
      </c>
      <c r="Z66" s="85"/>
      <c r="AA66" s="85"/>
      <c r="AB66" s="85"/>
      <c r="AC66" s="85"/>
      <c r="AE66" s="34" t="s">
        <v>7</v>
      </c>
    </row>
    <row r="67" spans="1:42" x14ac:dyDescent="0.35">
      <c r="A67" s="9" t="s">
        <v>128</v>
      </c>
      <c r="B67" s="28">
        <v>91.344009399414063</v>
      </c>
      <c r="C67" s="28">
        <v>94.723129272460938</v>
      </c>
      <c r="D67" s="28">
        <v>95.215156555175781</v>
      </c>
      <c r="E67" s="28">
        <v>95.138435363769531</v>
      </c>
      <c r="F67" s="28">
        <v>95.927055358886719</v>
      </c>
      <c r="G67" s="28">
        <v>99.169242858886719</v>
      </c>
      <c r="H67" s="28">
        <v>99.96240234375</v>
      </c>
      <c r="I67" s="28">
        <v>99.736846923828125</v>
      </c>
      <c r="J67" s="28">
        <v>98.513999938964844</v>
      </c>
      <c r="K67" s="28">
        <v>93.876693725585938</v>
      </c>
      <c r="L67" s="28">
        <v>99.999832153320313</v>
      </c>
      <c r="M67" s="28">
        <v>99.99884033203125</v>
      </c>
      <c r="Q67" s="32">
        <v>1</v>
      </c>
      <c r="R67" s="40" t="s">
        <v>78</v>
      </c>
      <c r="S67" s="9" t="b">
        <f t="shared" si="4"/>
        <v>1</v>
      </c>
      <c r="T67" s="9" t="b">
        <f t="shared" si="5"/>
        <v>0</v>
      </c>
      <c r="U67" s="33" t="s">
        <v>41</v>
      </c>
      <c r="V67" s="33" t="s">
        <v>41</v>
      </c>
      <c r="W67" s="33" t="s">
        <v>41</v>
      </c>
      <c r="X67" s="42" t="s">
        <v>124</v>
      </c>
      <c r="Y67" s="85">
        <v>4</v>
      </c>
      <c r="Z67" s="85"/>
      <c r="AA67" s="85"/>
      <c r="AB67" s="85"/>
      <c r="AC67" s="85"/>
      <c r="AE67" s="34" t="s">
        <v>7</v>
      </c>
    </row>
    <row r="68" spans="1:42" x14ac:dyDescent="0.35">
      <c r="A68" s="9" t="s">
        <v>129</v>
      </c>
      <c r="B68" s="28">
        <v>91.475555419921875</v>
      </c>
      <c r="C68" s="28">
        <v>94.690170288085938</v>
      </c>
      <c r="D68" s="28">
        <v>95.275115966796875</v>
      </c>
      <c r="E68" s="28">
        <v>95.276924133300781</v>
      </c>
      <c r="F68" s="28">
        <v>95.521522521972656</v>
      </c>
      <c r="G68" s="28">
        <v>99.168312072753906</v>
      </c>
      <c r="H68" s="28">
        <v>99.962738037109375</v>
      </c>
      <c r="I68" s="28">
        <v>99.739143371582031</v>
      </c>
      <c r="J68" s="28">
        <v>98.470664978027344</v>
      </c>
      <c r="K68" s="28">
        <v>93.743194580078125</v>
      </c>
      <c r="L68" s="28">
        <v>99.999832153320313</v>
      </c>
      <c r="M68" s="28">
        <v>99.99884033203125</v>
      </c>
      <c r="Q68" s="32">
        <v>1</v>
      </c>
      <c r="R68" s="40" t="s">
        <v>78</v>
      </c>
      <c r="S68" s="9" t="b">
        <f t="shared" si="4"/>
        <v>1</v>
      </c>
      <c r="T68" s="9" t="b">
        <f t="shared" si="5"/>
        <v>0</v>
      </c>
      <c r="U68" s="41" t="s">
        <v>130</v>
      </c>
      <c r="V68" s="33" t="s">
        <v>41</v>
      </c>
      <c r="W68" s="33" t="s">
        <v>41</v>
      </c>
      <c r="X68" s="42" t="s">
        <v>124</v>
      </c>
      <c r="Y68" s="85">
        <v>3</v>
      </c>
      <c r="Z68" s="85"/>
      <c r="AA68" s="85"/>
      <c r="AB68" s="85"/>
      <c r="AC68" s="85"/>
      <c r="AE68" s="34" t="s">
        <v>7</v>
      </c>
    </row>
    <row r="69" spans="1:42" x14ac:dyDescent="0.35">
      <c r="A69" s="9" t="s">
        <v>131</v>
      </c>
      <c r="B69" s="28">
        <v>91.432899475097656</v>
      </c>
      <c r="C69" s="28">
        <v>94.402114868164063</v>
      </c>
      <c r="D69" s="28">
        <v>95.23602294921875</v>
      </c>
      <c r="E69" s="28">
        <v>95.138168334960938</v>
      </c>
      <c r="F69" s="28">
        <v>99.887947082519531</v>
      </c>
      <c r="G69" s="28">
        <v>99.17169189453125</v>
      </c>
      <c r="H69" s="28">
        <v>99.965171813964844</v>
      </c>
      <c r="I69" s="28">
        <v>99.756202697753906</v>
      </c>
      <c r="J69" s="28">
        <v>98.975303649902344</v>
      </c>
      <c r="K69" s="28">
        <v>94.230201721191406</v>
      </c>
      <c r="L69" s="28">
        <v>99.999832153320313</v>
      </c>
      <c r="M69" s="28">
        <v>99.99884033203125</v>
      </c>
      <c r="Q69" s="32">
        <v>1</v>
      </c>
      <c r="R69" s="40" t="s">
        <v>78</v>
      </c>
      <c r="S69" s="9" t="b">
        <f t="shared" si="4"/>
        <v>1</v>
      </c>
      <c r="T69" s="9" t="b">
        <f t="shared" si="5"/>
        <v>0</v>
      </c>
      <c r="U69" s="33" t="s">
        <v>41</v>
      </c>
      <c r="V69" s="33" t="s">
        <v>41</v>
      </c>
      <c r="W69" s="33" t="s">
        <v>41</v>
      </c>
      <c r="X69" s="42" t="s">
        <v>124</v>
      </c>
      <c r="Y69" s="85">
        <v>4</v>
      </c>
      <c r="Z69" s="85"/>
      <c r="AA69" s="85"/>
      <c r="AB69" s="85"/>
      <c r="AC69" s="85"/>
      <c r="AE69" s="34" t="s">
        <v>7</v>
      </c>
    </row>
    <row r="70" spans="1:42" x14ac:dyDescent="0.35">
      <c r="A70" s="9" t="s">
        <v>132</v>
      </c>
      <c r="B70" s="28">
        <v>91.450775146484375</v>
      </c>
      <c r="C70" s="28">
        <v>94.689811706542969</v>
      </c>
      <c r="D70" s="28">
        <v>95.254600524902344</v>
      </c>
      <c r="E70" s="28">
        <v>95.138565063476563</v>
      </c>
      <c r="F70" s="28">
        <v>99.883377075195313</v>
      </c>
      <c r="G70" s="28">
        <v>99.168266296386719</v>
      </c>
      <c r="H70" s="28">
        <v>99.962417602539063</v>
      </c>
      <c r="I70" s="28">
        <v>99.7369384765625</v>
      </c>
      <c r="J70" s="28">
        <v>99.177650451660156</v>
      </c>
      <c r="K70" s="28">
        <v>95.0799560546875</v>
      </c>
      <c r="L70" s="28">
        <v>99.999832153320313</v>
      </c>
      <c r="M70" s="28">
        <v>99.99884033203125</v>
      </c>
      <c r="Q70" s="32">
        <v>1</v>
      </c>
      <c r="R70" s="40" t="s">
        <v>78</v>
      </c>
      <c r="S70" s="9" t="b">
        <f t="shared" si="4"/>
        <v>1</v>
      </c>
      <c r="T70" s="9" t="b">
        <f>NOT(OR((C70&lt;=$Q$1),(G70&lt;=$R$1),(K70&lt;=$S$1)))</f>
        <v>1</v>
      </c>
      <c r="U70" s="33" t="s">
        <v>41</v>
      </c>
      <c r="V70" s="33" t="s">
        <v>41</v>
      </c>
      <c r="W70" s="33" t="s">
        <v>41</v>
      </c>
      <c r="X70" s="42" t="s">
        <v>124</v>
      </c>
      <c r="Y70" s="85">
        <v>3</v>
      </c>
      <c r="Z70" s="85"/>
      <c r="AA70" s="85"/>
      <c r="AB70" s="85"/>
      <c r="AC70" s="85"/>
      <c r="AE70" s="34" t="s">
        <v>7</v>
      </c>
    </row>
    <row r="71" spans="1:42" x14ac:dyDescent="0.35">
      <c r="A71" s="9" t="s">
        <v>133</v>
      </c>
      <c r="B71" s="28">
        <v>91.454277038574219</v>
      </c>
      <c r="C71" s="28">
        <v>94.102394104003906</v>
      </c>
      <c r="D71" s="28">
        <v>95.255935668945313</v>
      </c>
      <c r="E71" s="28">
        <v>95.138168334960938</v>
      </c>
      <c r="F71" s="28">
        <v>95.859107971191406</v>
      </c>
      <c r="G71" s="28">
        <v>99.171218872070313</v>
      </c>
      <c r="H71" s="28">
        <v>99.96502685546875</v>
      </c>
      <c r="I71" s="28">
        <v>99.755203247070313</v>
      </c>
      <c r="J71" s="28">
        <v>99.361656188964844</v>
      </c>
      <c r="K71" s="28">
        <v>99.994926452636719</v>
      </c>
      <c r="L71" s="28">
        <v>99.999832153320313</v>
      </c>
      <c r="M71" s="28">
        <v>99.99884033203125</v>
      </c>
      <c r="Q71" s="32">
        <v>1</v>
      </c>
      <c r="R71" s="40" t="s">
        <v>78</v>
      </c>
      <c r="S71" s="9" t="b">
        <f t="shared" si="4"/>
        <v>1</v>
      </c>
      <c r="T71" s="9" t="b">
        <f t="shared" si="5"/>
        <v>1</v>
      </c>
      <c r="U71" s="33" t="s">
        <v>41</v>
      </c>
      <c r="V71" s="33" t="s">
        <v>41</v>
      </c>
      <c r="W71" s="33" t="s">
        <v>41</v>
      </c>
      <c r="X71" s="42" t="s">
        <v>124</v>
      </c>
      <c r="Y71" s="85">
        <v>4</v>
      </c>
      <c r="Z71" s="85"/>
      <c r="AA71" s="85"/>
      <c r="AB71" s="85"/>
      <c r="AC71" s="85"/>
      <c r="AE71" s="34" t="s">
        <v>7</v>
      </c>
    </row>
    <row r="72" spans="1:42" x14ac:dyDescent="0.35">
      <c r="A72" s="9" t="s">
        <v>134</v>
      </c>
      <c r="B72" s="28">
        <v>86.453567504882813</v>
      </c>
      <c r="C72" s="28">
        <v>94.550491333007813</v>
      </c>
      <c r="D72" s="28">
        <v>95.215141296386719</v>
      </c>
      <c r="E72" s="28">
        <v>95.135520935058594</v>
      </c>
      <c r="F72" s="28">
        <v>63.871379852294922</v>
      </c>
      <c r="G72" s="28">
        <v>99.171615600585938</v>
      </c>
      <c r="H72" s="28">
        <v>99.970352172851563</v>
      </c>
      <c r="I72" s="28">
        <v>99.792472839355469</v>
      </c>
      <c r="J72" s="28">
        <v>99.951484680175781</v>
      </c>
      <c r="K72" s="28">
        <v>99.79150390625</v>
      </c>
      <c r="L72" s="28">
        <v>99.999832153320313</v>
      </c>
      <c r="M72" s="28">
        <v>99.99884033203125</v>
      </c>
      <c r="Q72" s="32">
        <v>1</v>
      </c>
      <c r="R72" s="40" t="s">
        <v>78</v>
      </c>
      <c r="S72" s="9" t="b">
        <f t="shared" si="4"/>
        <v>1</v>
      </c>
      <c r="T72" s="9" t="b">
        <f t="shared" si="5"/>
        <v>1</v>
      </c>
      <c r="U72" s="33" t="s">
        <v>41</v>
      </c>
      <c r="V72" s="33" t="s">
        <v>41</v>
      </c>
      <c r="W72" s="33" t="s">
        <v>41</v>
      </c>
      <c r="X72" s="42" t="s">
        <v>124</v>
      </c>
      <c r="Y72" s="85">
        <v>4</v>
      </c>
      <c r="Z72" s="85"/>
      <c r="AA72" s="85"/>
      <c r="AB72" s="85"/>
      <c r="AC72" s="85"/>
      <c r="AE72" s="34" t="s">
        <v>7</v>
      </c>
    </row>
    <row r="73" spans="1:42" x14ac:dyDescent="0.35">
      <c r="A73" s="9" t="s">
        <v>135</v>
      </c>
      <c r="B73" s="28">
        <v>91.52313232421875</v>
      </c>
      <c r="C73" s="28">
        <v>94.623062133789063</v>
      </c>
      <c r="D73" s="28">
        <v>95.197540283203125</v>
      </c>
      <c r="E73" s="28">
        <v>95.138298034667969</v>
      </c>
      <c r="F73" s="28">
        <v>95.889686584472656</v>
      </c>
      <c r="G73" s="28">
        <v>99.168411254882813</v>
      </c>
      <c r="H73" s="28">
        <v>99.962623596191406</v>
      </c>
      <c r="I73" s="28">
        <v>99.738388061523438</v>
      </c>
      <c r="J73" s="28">
        <v>98.411506652832031</v>
      </c>
      <c r="K73" s="28">
        <v>93.761421203613281</v>
      </c>
      <c r="L73" s="28">
        <v>99.999832153320313</v>
      </c>
      <c r="M73" s="28">
        <v>99.99884033203125</v>
      </c>
      <c r="Q73" s="32">
        <v>1</v>
      </c>
      <c r="R73" s="40" t="s">
        <v>78</v>
      </c>
      <c r="S73" s="9" t="b">
        <f t="shared" si="4"/>
        <v>1</v>
      </c>
      <c r="T73" s="9" t="b">
        <f t="shared" si="5"/>
        <v>0</v>
      </c>
      <c r="U73" s="33" t="s">
        <v>41</v>
      </c>
      <c r="V73" s="33" t="s">
        <v>41</v>
      </c>
      <c r="W73" s="33" t="s">
        <v>41</v>
      </c>
      <c r="X73" s="42" t="s">
        <v>124</v>
      </c>
      <c r="Y73" s="85">
        <v>4</v>
      </c>
      <c r="Z73" s="85"/>
      <c r="AA73" s="85"/>
      <c r="AB73" s="85"/>
      <c r="AC73" s="85"/>
      <c r="AE73" s="34" t="s">
        <v>7</v>
      </c>
    </row>
    <row r="74" spans="1:42" x14ac:dyDescent="0.35">
      <c r="A74" s="9" t="s">
        <v>136</v>
      </c>
      <c r="B74" s="28">
        <v>91.511810302734375</v>
      </c>
      <c r="C74" s="28">
        <v>94.698951721191406</v>
      </c>
      <c r="D74" s="28">
        <v>95.214118957519531</v>
      </c>
      <c r="E74" s="28">
        <v>95.138519287109375</v>
      </c>
      <c r="F74" s="28">
        <v>96.76080322265625</v>
      </c>
      <c r="G74" s="28">
        <v>99.167800903320313</v>
      </c>
      <c r="H74" s="28">
        <v>99.963203430175781</v>
      </c>
      <c r="I74" s="28">
        <v>99.742439270019531</v>
      </c>
      <c r="J74" s="28">
        <v>98.446609497070313</v>
      </c>
      <c r="K74" s="28">
        <v>93.903228759765625</v>
      </c>
      <c r="L74" s="28">
        <v>99.999832153320313</v>
      </c>
      <c r="M74" s="28">
        <v>99.99884033203125</v>
      </c>
      <c r="Q74" s="32">
        <v>1</v>
      </c>
      <c r="R74" s="40" t="s">
        <v>78</v>
      </c>
      <c r="S74" s="9" t="b">
        <f t="shared" si="4"/>
        <v>1</v>
      </c>
      <c r="T74" s="9" t="b">
        <f t="shared" si="5"/>
        <v>0</v>
      </c>
      <c r="U74" s="33" t="s">
        <v>41</v>
      </c>
      <c r="V74" s="33" t="s">
        <v>41</v>
      </c>
      <c r="W74" s="33" t="s">
        <v>41</v>
      </c>
      <c r="X74" s="42" t="s">
        <v>124</v>
      </c>
      <c r="Y74" s="85">
        <v>4</v>
      </c>
      <c r="Z74" s="85"/>
      <c r="AA74" s="85"/>
      <c r="AB74" s="85"/>
      <c r="AC74" s="85"/>
      <c r="AE74" s="34" t="s">
        <v>7</v>
      </c>
    </row>
    <row r="75" spans="1:42" x14ac:dyDescent="0.35">
      <c r="A75" s="9" t="s">
        <v>137</v>
      </c>
      <c r="B75" s="28">
        <v>91.5340576171875</v>
      </c>
      <c r="C75" s="28">
        <v>94.632369995117188</v>
      </c>
      <c r="D75" s="28">
        <v>95.135368347167969</v>
      </c>
      <c r="E75" s="28">
        <v>95.277549743652344</v>
      </c>
      <c r="F75" s="28">
        <v>96.737396240234375</v>
      </c>
      <c r="G75" s="28">
        <v>99.169898986816406</v>
      </c>
      <c r="H75" s="28">
        <v>99.962776184082031</v>
      </c>
      <c r="I75" s="28">
        <v>99.739425659179688</v>
      </c>
      <c r="J75" s="28">
        <v>98.474441528320313</v>
      </c>
      <c r="K75" s="28">
        <v>93.903045654296875</v>
      </c>
      <c r="L75" s="28">
        <v>99.999832153320313</v>
      </c>
      <c r="M75" s="28">
        <v>99.99884033203125</v>
      </c>
      <c r="Q75" s="32">
        <v>1</v>
      </c>
      <c r="R75" s="40" t="s">
        <v>78</v>
      </c>
      <c r="S75" s="9" t="b">
        <f t="shared" si="4"/>
        <v>1</v>
      </c>
      <c r="T75" s="9" t="b">
        <f t="shared" si="5"/>
        <v>0</v>
      </c>
      <c r="U75" s="33" t="s">
        <v>41</v>
      </c>
      <c r="V75" s="33" t="s">
        <v>41</v>
      </c>
      <c r="W75" s="33" t="s">
        <v>41</v>
      </c>
      <c r="X75" s="42" t="s">
        <v>124</v>
      </c>
      <c r="Y75" s="85">
        <v>4</v>
      </c>
      <c r="Z75" s="85"/>
      <c r="AA75" s="85"/>
      <c r="AB75" s="85"/>
      <c r="AC75" s="85"/>
      <c r="AE75" s="34" t="s">
        <v>7</v>
      </c>
    </row>
    <row r="76" spans="1:42" x14ac:dyDescent="0.35">
      <c r="A76" s="9" t="s">
        <v>138</v>
      </c>
      <c r="B76" s="28">
        <v>91.467178344726563</v>
      </c>
      <c r="C76" s="28">
        <v>94.392295837402344</v>
      </c>
      <c r="D76" s="28">
        <v>95.133064270019531</v>
      </c>
      <c r="E76" s="28">
        <v>95.128509521484375</v>
      </c>
      <c r="F76" s="28">
        <v>95.275421142578125</v>
      </c>
      <c r="G76" s="28">
        <v>84.821258544921875</v>
      </c>
      <c r="H76" s="28">
        <v>40.531845092773438</v>
      </c>
      <c r="I76" s="28">
        <v>0</v>
      </c>
      <c r="J76" s="28">
        <v>98.863082885742188</v>
      </c>
      <c r="K76" s="28">
        <v>96.796760559082031</v>
      </c>
      <c r="L76" s="28">
        <v>99.999832153320313</v>
      </c>
      <c r="M76" s="28">
        <v>99.99884033203125</v>
      </c>
      <c r="Q76" s="32">
        <v>1</v>
      </c>
      <c r="R76" s="40" t="s">
        <v>78</v>
      </c>
      <c r="S76" s="9" t="b">
        <f t="shared" si="4"/>
        <v>0</v>
      </c>
      <c r="T76" s="9" t="b">
        <f t="shared" si="5"/>
        <v>0</v>
      </c>
      <c r="U76" s="33" t="s">
        <v>41</v>
      </c>
      <c r="V76" s="33" t="s">
        <v>41</v>
      </c>
      <c r="W76" s="33" t="s">
        <v>41</v>
      </c>
      <c r="X76" s="42" t="s">
        <v>124</v>
      </c>
      <c r="Y76" s="85">
        <v>4</v>
      </c>
      <c r="Z76" s="85"/>
      <c r="AA76" s="85"/>
      <c r="AB76" s="85"/>
      <c r="AC76" s="85"/>
      <c r="AE76" s="34" t="s">
        <v>7</v>
      </c>
    </row>
    <row r="77" spans="1:42" x14ac:dyDescent="0.35">
      <c r="A77" s="9" t="s">
        <v>139</v>
      </c>
      <c r="B77" s="28">
        <v>91.430740356445313</v>
      </c>
      <c r="C77" s="28">
        <v>94.466461181640625</v>
      </c>
      <c r="D77" s="28">
        <v>95.190315246582031</v>
      </c>
      <c r="E77" s="28">
        <v>95.135322570800781</v>
      </c>
      <c r="F77" s="28">
        <v>70.179618835449219</v>
      </c>
      <c r="G77" s="28">
        <v>0</v>
      </c>
      <c r="H77" s="28">
        <v>0</v>
      </c>
      <c r="I77" s="28">
        <v>0</v>
      </c>
      <c r="J77" s="28">
        <v>99.893013000488281</v>
      </c>
      <c r="K77" s="28">
        <v>99.999961853027344</v>
      </c>
      <c r="L77" s="28">
        <v>99.999832153320313</v>
      </c>
      <c r="M77" s="28">
        <v>99.99884033203125</v>
      </c>
      <c r="N77" s="34" t="s">
        <v>140</v>
      </c>
      <c r="O77" s="9" t="s">
        <v>141</v>
      </c>
      <c r="P77" s="36" t="s">
        <v>142</v>
      </c>
      <c r="Q77" s="32">
        <v>0</v>
      </c>
      <c r="R77" s="40" t="s">
        <v>78</v>
      </c>
      <c r="S77" s="9" t="b">
        <f t="shared" si="4"/>
        <v>0</v>
      </c>
      <c r="T77" s="9" t="b">
        <f t="shared" si="5"/>
        <v>0</v>
      </c>
      <c r="U77" s="33" t="s">
        <v>41</v>
      </c>
      <c r="V77" s="33" t="s">
        <v>41</v>
      </c>
      <c r="W77" s="41" t="s">
        <v>20</v>
      </c>
      <c r="X77" s="42" t="s">
        <v>124</v>
      </c>
      <c r="Y77" s="85">
        <v>4</v>
      </c>
      <c r="Z77" s="85"/>
      <c r="AA77" s="85"/>
      <c r="AB77" s="85"/>
      <c r="AC77" s="85"/>
      <c r="AE77" s="34" t="s">
        <v>7</v>
      </c>
    </row>
    <row r="78" spans="1:42" x14ac:dyDescent="0.35">
      <c r="A78" s="9" t="s">
        <v>143</v>
      </c>
      <c r="B78" s="28">
        <v>91.533210754394531</v>
      </c>
      <c r="C78" s="28">
        <v>94.664756774902344</v>
      </c>
      <c r="D78" s="28">
        <v>95.175056457519531</v>
      </c>
      <c r="E78" s="28">
        <v>95.138717651367188</v>
      </c>
      <c r="F78" s="28">
        <v>97.481582641601563</v>
      </c>
      <c r="G78" s="28">
        <v>99.166389465332031</v>
      </c>
      <c r="H78" s="28">
        <v>99.962165832519531</v>
      </c>
      <c r="I78" s="28">
        <v>99.735183715820313</v>
      </c>
      <c r="J78" s="28">
        <v>99.355003356933594</v>
      </c>
      <c r="K78" s="28">
        <v>95.027786254882813</v>
      </c>
      <c r="L78" s="28">
        <v>99.999832153320313</v>
      </c>
      <c r="M78" s="28">
        <v>99.99884033203125</v>
      </c>
      <c r="Q78" s="32">
        <v>1</v>
      </c>
      <c r="R78" s="40" t="s">
        <v>78</v>
      </c>
      <c r="S78" s="9" t="b">
        <f t="shared" si="4"/>
        <v>1</v>
      </c>
      <c r="T78" s="9" t="b">
        <f t="shared" si="5"/>
        <v>1</v>
      </c>
      <c r="U78" s="33" t="s">
        <v>41</v>
      </c>
      <c r="V78" s="33" t="s">
        <v>41</v>
      </c>
      <c r="W78" s="33" t="s">
        <v>41</v>
      </c>
      <c r="X78" s="42" t="s">
        <v>124</v>
      </c>
      <c r="Y78" s="85">
        <v>4</v>
      </c>
      <c r="Z78" s="85"/>
      <c r="AA78" s="85"/>
      <c r="AB78" s="85"/>
      <c r="AC78" s="85"/>
      <c r="AE78" s="34" t="s">
        <v>7</v>
      </c>
    </row>
    <row r="79" spans="1:42" x14ac:dyDescent="0.35">
      <c r="A79" s="9" t="s">
        <v>144</v>
      </c>
      <c r="B79" s="28">
        <v>91.542510986328125</v>
      </c>
      <c r="C79" s="28">
        <v>94.708091735839844</v>
      </c>
      <c r="D79" s="28">
        <v>95.155677795410156</v>
      </c>
      <c r="E79" s="28">
        <v>95.138778686523438</v>
      </c>
      <c r="F79" s="28">
        <v>96.734397888183594</v>
      </c>
      <c r="G79" s="28">
        <v>99.167228698730469</v>
      </c>
      <c r="H79" s="28">
        <v>99.962539672851563</v>
      </c>
      <c r="I79" s="28">
        <v>99.737785339355469</v>
      </c>
      <c r="J79" s="28">
        <v>98.714111328125</v>
      </c>
      <c r="K79" s="28">
        <v>93.92083740234375</v>
      </c>
      <c r="L79" s="28">
        <v>99.999832153320313</v>
      </c>
      <c r="M79" s="28">
        <v>99.99884033203125</v>
      </c>
      <c r="Q79" s="32">
        <v>1</v>
      </c>
      <c r="R79" s="40" t="s">
        <v>78</v>
      </c>
      <c r="S79" s="9" t="b">
        <f t="shared" si="4"/>
        <v>1</v>
      </c>
      <c r="T79" s="9" t="b">
        <f t="shared" si="5"/>
        <v>0</v>
      </c>
      <c r="U79" s="33" t="s">
        <v>41</v>
      </c>
      <c r="V79" s="33" t="s">
        <v>145</v>
      </c>
      <c r="W79" s="33" t="s">
        <v>41</v>
      </c>
      <c r="X79" s="42" t="s">
        <v>124</v>
      </c>
      <c r="Y79" s="85">
        <v>4</v>
      </c>
      <c r="Z79" s="85"/>
      <c r="AA79" s="85"/>
      <c r="AB79" s="85"/>
      <c r="AC79" s="85"/>
      <c r="AE79" s="34" t="s">
        <v>7</v>
      </c>
    </row>
    <row r="80" spans="1:42" x14ac:dyDescent="0.35">
      <c r="A80" s="9" t="s">
        <v>146</v>
      </c>
      <c r="B80" s="28">
        <v>91.585769653320313</v>
      </c>
      <c r="C80" s="28">
        <v>94.752029418945313</v>
      </c>
      <c r="D80" s="28">
        <v>95.215370178222656</v>
      </c>
      <c r="E80" s="28">
        <v>95.133499145507813</v>
      </c>
      <c r="F80" s="28">
        <v>93.752609252929688</v>
      </c>
      <c r="G80" s="28">
        <v>99.165679931640625</v>
      </c>
      <c r="H80" s="28">
        <v>99.962074279785156</v>
      </c>
      <c r="I80" s="28">
        <v>99.734512329101563</v>
      </c>
      <c r="J80" s="28">
        <v>99.391838073730469</v>
      </c>
      <c r="K80" s="28">
        <v>99.999961853027344</v>
      </c>
      <c r="L80" s="28">
        <v>99.999832153320313</v>
      </c>
      <c r="M80" s="28">
        <v>99.99884033203125</v>
      </c>
      <c r="Q80" s="32">
        <v>1</v>
      </c>
      <c r="R80" s="40" t="s">
        <v>78</v>
      </c>
      <c r="S80" s="9" t="b">
        <f t="shared" si="4"/>
        <v>1</v>
      </c>
      <c r="T80" s="9" t="b">
        <f t="shared" si="5"/>
        <v>1</v>
      </c>
      <c r="U80" s="33" t="s">
        <v>41</v>
      </c>
      <c r="V80" s="33" t="s">
        <v>41</v>
      </c>
      <c r="W80" s="33" t="s">
        <v>41</v>
      </c>
      <c r="X80" s="42" t="s">
        <v>124</v>
      </c>
      <c r="Y80" s="85">
        <v>4</v>
      </c>
      <c r="Z80" s="85"/>
      <c r="AA80" s="85"/>
      <c r="AB80" s="85"/>
      <c r="AC80" s="85"/>
      <c r="AE80" s="34" t="s">
        <v>7</v>
      </c>
    </row>
    <row r="81" spans="1:31" x14ac:dyDescent="0.35">
      <c r="A81" s="9" t="s">
        <v>147</v>
      </c>
      <c r="B81" s="28">
        <v>88.263885498046875</v>
      </c>
      <c r="C81" s="28">
        <v>92.109756469726563</v>
      </c>
      <c r="D81" s="28">
        <v>93.887237548828125</v>
      </c>
      <c r="E81" s="28">
        <v>94.056709289550781</v>
      </c>
      <c r="F81" s="28">
        <v>99.994697570800781</v>
      </c>
      <c r="G81" s="28">
        <v>99.934684753417969</v>
      </c>
      <c r="H81" s="28">
        <v>99.999832153320313</v>
      </c>
      <c r="I81" s="28">
        <v>99.99884033203125</v>
      </c>
      <c r="J81" s="33" t="s">
        <v>48</v>
      </c>
      <c r="K81" s="33" t="s">
        <v>48</v>
      </c>
      <c r="L81" s="33" t="s">
        <v>48</v>
      </c>
      <c r="M81" s="37"/>
      <c r="Q81" s="9"/>
      <c r="R81" s="9"/>
      <c r="U81" s="33" t="s">
        <v>48</v>
      </c>
      <c r="V81" s="33" t="s">
        <v>48</v>
      </c>
      <c r="W81" s="33" t="s">
        <v>48</v>
      </c>
      <c r="X81" s="33" t="s">
        <v>48</v>
      </c>
      <c r="Y81" s="82"/>
      <c r="Z81" s="82"/>
      <c r="AA81" s="82"/>
      <c r="AB81" s="82"/>
      <c r="AC81" s="82"/>
      <c r="AE81" s="34"/>
    </row>
    <row r="82" spans="1:31" x14ac:dyDescent="0.3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9" t="s">
        <v>148</v>
      </c>
      <c r="O82" s="37"/>
      <c r="P82" s="25">
        <f>SUMIF(S83:S96,TRUE, Q83:Q96)/SUM(Q83:Q96)</f>
        <v>0.9285714285714286</v>
      </c>
      <c r="Q82" s="37"/>
      <c r="R82" s="37"/>
      <c r="S82" s="37"/>
      <c r="U82" s="33"/>
      <c r="V82" s="33"/>
      <c r="W82" s="33"/>
      <c r="X82" s="33"/>
      <c r="AE82" s="34"/>
    </row>
    <row r="83" spans="1:31" x14ac:dyDescent="0.35">
      <c r="A83" s="43" t="s">
        <v>149</v>
      </c>
      <c r="B83" s="28">
        <v>90.928482055664063</v>
      </c>
      <c r="C83" s="28">
        <v>90.914070129394531</v>
      </c>
      <c r="D83" s="28">
        <v>90.832695007324219</v>
      </c>
      <c r="E83" s="28">
        <v>90.832237243652344</v>
      </c>
      <c r="F83" s="28">
        <v>98.325027465820313</v>
      </c>
      <c r="G83" s="28">
        <v>99.757888793945313</v>
      </c>
      <c r="H83" s="28">
        <v>99.670753479003906</v>
      </c>
      <c r="I83" s="28">
        <v>99.99884033203125</v>
      </c>
      <c r="J83" s="28">
        <v>100</v>
      </c>
      <c r="K83" s="28">
        <v>99.999961853027344</v>
      </c>
      <c r="L83" s="28">
        <v>99.999832153320313</v>
      </c>
      <c r="M83" s="28">
        <v>99.99884033203125</v>
      </c>
      <c r="Q83" s="32">
        <v>1</v>
      </c>
      <c r="R83" s="9" t="s">
        <v>150</v>
      </c>
      <c r="S83" s="9" t="b">
        <f t="shared" ref="S83:S96" si="6">NOT(OR((E83&lt;=$Q$1),(I83&lt;=$R$1),(M83&lt;=$S$1)))</f>
        <v>1</v>
      </c>
      <c r="T83" s="9" t="b">
        <f t="shared" ref="T83:T96" si="7">NOT(OR((C83&lt;=$Q$1),(G83&lt;=$R$1),(K83&lt;=$S$1)))</f>
        <v>1</v>
      </c>
      <c r="U83" s="33" t="s">
        <v>41</v>
      </c>
      <c r="V83" s="33" t="s">
        <v>41</v>
      </c>
      <c r="W83" s="33" t="s">
        <v>41</v>
      </c>
      <c r="X83" s="42" t="s">
        <v>124</v>
      </c>
      <c r="Y83" s="85">
        <v>4</v>
      </c>
      <c r="Z83" s="85"/>
      <c r="AA83" s="85"/>
      <c r="AB83" s="85"/>
      <c r="AC83" s="85"/>
      <c r="AE83" s="34" t="s">
        <v>7</v>
      </c>
    </row>
    <row r="84" spans="1:31" x14ac:dyDescent="0.35">
      <c r="A84" s="43" t="s">
        <v>151</v>
      </c>
      <c r="B84" s="28">
        <v>91.928329467773438</v>
      </c>
      <c r="C84" s="28">
        <v>91.014671325683594</v>
      </c>
      <c r="D84" s="28">
        <v>91.011299133300781</v>
      </c>
      <c r="E84" s="28">
        <v>90.83331298828125</v>
      </c>
      <c r="F84" s="28">
        <v>95.360252380371094</v>
      </c>
      <c r="G84" s="28">
        <v>99.757499694824219</v>
      </c>
      <c r="H84" s="28">
        <v>99.67803955078125</v>
      </c>
      <c r="I84" s="28">
        <v>99.99884033203125</v>
      </c>
      <c r="J84" s="28">
        <v>99.396858215332031</v>
      </c>
      <c r="K84" s="28">
        <v>99.999961853027344</v>
      </c>
      <c r="L84" s="28">
        <v>99.999832153320313</v>
      </c>
      <c r="M84" s="28">
        <v>99.99884033203125</v>
      </c>
      <c r="Q84" s="32">
        <v>1</v>
      </c>
      <c r="R84" s="9" t="s">
        <v>150</v>
      </c>
      <c r="S84" s="9" t="b">
        <f t="shared" si="6"/>
        <v>1</v>
      </c>
      <c r="T84" s="9" t="b">
        <f t="shared" si="7"/>
        <v>1</v>
      </c>
      <c r="U84" s="33" t="s">
        <v>41</v>
      </c>
      <c r="V84" s="33" t="s">
        <v>41</v>
      </c>
      <c r="W84" s="33" t="s">
        <v>41</v>
      </c>
      <c r="X84" s="42" t="s">
        <v>124</v>
      </c>
      <c r="Y84" s="85">
        <v>4</v>
      </c>
      <c r="Z84" s="85"/>
      <c r="AA84" s="85"/>
      <c r="AB84" s="85"/>
      <c r="AC84" s="85"/>
      <c r="AE84" s="34" t="s">
        <v>7</v>
      </c>
    </row>
    <row r="85" spans="1:31" x14ac:dyDescent="0.35">
      <c r="A85" s="43" t="s">
        <v>152</v>
      </c>
      <c r="B85" s="28">
        <v>91.946212768554688</v>
      </c>
      <c r="C85" s="28">
        <v>91.000152587890625</v>
      </c>
      <c r="D85" s="28">
        <v>90.912055969238281</v>
      </c>
      <c r="E85" s="28">
        <v>90.694442749023438</v>
      </c>
      <c r="F85" s="28">
        <v>95.357826232910156</v>
      </c>
      <c r="G85" s="28">
        <v>99.755805969238281</v>
      </c>
      <c r="H85" s="28">
        <v>99.666748046875</v>
      </c>
      <c r="I85" s="28">
        <v>99.99884033203125</v>
      </c>
      <c r="J85" s="28">
        <v>99.39666748046875</v>
      </c>
      <c r="K85" s="28">
        <v>99.999961853027344</v>
      </c>
      <c r="L85" s="28">
        <v>99.999832153320313</v>
      </c>
      <c r="M85" s="28">
        <v>99.99884033203125</v>
      </c>
      <c r="Q85" s="32">
        <v>1</v>
      </c>
      <c r="R85" s="9" t="s">
        <v>150</v>
      </c>
      <c r="S85" s="9" t="b">
        <f t="shared" si="6"/>
        <v>1</v>
      </c>
      <c r="T85" s="9" t="b">
        <f t="shared" si="7"/>
        <v>1</v>
      </c>
      <c r="U85" s="33" t="s">
        <v>41</v>
      </c>
      <c r="V85" s="33" t="s">
        <v>41</v>
      </c>
      <c r="W85" s="33" t="s">
        <v>41</v>
      </c>
      <c r="X85" s="42" t="s">
        <v>124</v>
      </c>
      <c r="Y85" s="85">
        <v>4</v>
      </c>
      <c r="Z85" s="85"/>
      <c r="AA85" s="85"/>
      <c r="AB85" s="85"/>
      <c r="AC85" s="85"/>
      <c r="AE85" s="34" t="s">
        <v>7</v>
      </c>
    </row>
    <row r="86" spans="1:31" x14ac:dyDescent="0.35">
      <c r="A86" s="43" t="s">
        <v>153</v>
      </c>
      <c r="B86" s="28">
        <v>91.9686279296875</v>
      </c>
      <c r="C86" s="28">
        <v>91.038604736328125</v>
      </c>
      <c r="D86" s="28">
        <v>90.971710205078125</v>
      </c>
      <c r="E86" s="28">
        <v>90.832511901855469</v>
      </c>
      <c r="F86" s="28">
        <v>95.360954284667969</v>
      </c>
      <c r="G86" s="28">
        <v>99.757179260253906</v>
      </c>
      <c r="H86" s="28">
        <v>99.674919128417969</v>
      </c>
      <c r="I86" s="28">
        <v>99.99884033203125</v>
      </c>
      <c r="J86" s="28">
        <v>99.396713256835938</v>
      </c>
      <c r="K86" s="28">
        <v>99.999961853027344</v>
      </c>
      <c r="L86" s="28">
        <v>99.999832153320313</v>
      </c>
      <c r="M86" s="28">
        <v>99.99884033203125</v>
      </c>
      <c r="Q86" s="32">
        <v>1</v>
      </c>
      <c r="R86" s="9" t="s">
        <v>150</v>
      </c>
      <c r="S86" s="9" t="b">
        <f t="shared" si="6"/>
        <v>1</v>
      </c>
      <c r="T86" s="9" t="b">
        <f t="shared" si="7"/>
        <v>1</v>
      </c>
      <c r="U86" s="33" t="s">
        <v>41</v>
      </c>
      <c r="V86" s="33" t="s">
        <v>41</v>
      </c>
      <c r="W86" s="41" t="s">
        <v>20</v>
      </c>
      <c r="X86" s="42" t="s">
        <v>124</v>
      </c>
      <c r="Y86" s="85">
        <v>4</v>
      </c>
      <c r="Z86" s="85"/>
      <c r="AA86" s="85"/>
      <c r="AB86" s="85"/>
      <c r="AC86" s="85"/>
      <c r="AE86" s="34" t="s">
        <v>7</v>
      </c>
    </row>
    <row r="87" spans="1:31" x14ac:dyDescent="0.35">
      <c r="A87" s="43" t="s">
        <v>154</v>
      </c>
      <c r="B87" s="28">
        <v>91.981773376464844</v>
      </c>
      <c r="C87" s="28">
        <v>91.076835632324219</v>
      </c>
      <c r="D87" s="28">
        <v>90.99127197265625</v>
      </c>
      <c r="E87" s="28">
        <v>90.9718017578125</v>
      </c>
      <c r="F87" s="28">
        <v>95.361900329589844</v>
      </c>
      <c r="G87" s="28">
        <v>99.758201599121094</v>
      </c>
      <c r="H87" s="28">
        <v>99.675018310546875</v>
      </c>
      <c r="I87" s="28">
        <v>99.99884033203125</v>
      </c>
      <c r="J87" s="28">
        <v>99.396934509277344</v>
      </c>
      <c r="K87" s="28">
        <v>99.999961853027344</v>
      </c>
      <c r="L87" s="28">
        <v>99.999832153320313</v>
      </c>
      <c r="M87" s="28">
        <v>99.99884033203125</v>
      </c>
      <c r="Q87" s="32">
        <v>1</v>
      </c>
      <c r="R87" s="9" t="s">
        <v>150</v>
      </c>
      <c r="S87" s="9" t="b">
        <f t="shared" si="6"/>
        <v>1</v>
      </c>
      <c r="T87" s="9" t="b">
        <f t="shared" si="7"/>
        <v>1</v>
      </c>
      <c r="U87" s="33" t="s">
        <v>41</v>
      </c>
      <c r="V87" s="33" t="s">
        <v>41</v>
      </c>
      <c r="W87" s="33" t="s">
        <v>41</v>
      </c>
      <c r="X87" s="42" t="s">
        <v>124</v>
      </c>
      <c r="Y87" s="85">
        <v>4</v>
      </c>
      <c r="Z87" s="85"/>
      <c r="AA87" s="85"/>
      <c r="AB87" s="85"/>
      <c r="AC87" s="85"/>
      <c r="AE87" s="34" t="s">
        <v>7</v>
      </c>
    </row>
    <row r="88" spans="1:31" x14ac:dyDescent="0.35">
      <c r="A88" s="43" t="s">
        <v>155</v>
      </c>
      <c r="B88" s="28">
        <v>91.991195678710938</v>
      </c>
      <c r="C88" s="28">
        <v>91.067207336425781</v>
      </c>
      <c r="D88" s="28">
        <v>91.030677795410156</v>
      </c>
      <c r="E88" s="28">
        <v>90.831977844238281</v>
      </c>
      <c r="F88" s="28">
        <v>93.218330383300781</v>
      </c>
      <c r="G88" s="28">
        <v>99.757926940917969</v>
      </c>
      <c r="H88" s="28">
        <v>99.67523193359375</v>
      </c>
      <c r="I88" s="28">
        <v>99.99884033203125</v>
      </c>
      <c r="J88" s="28">
        <v>99.396995544433594</v>
      </c>
      <c r="K88" s="28">
        <v>99.999961853027344</v>
      </c>
      <c r="L88" s="28">
        <v>99.999832153320313</v>
      </c>
      <c r="M88" s="28">
        <v>99.99884033203125</v>
      </c>
      <c r="Q88" s="32">
        <v>1</v>
      </c>
      <c r="R88" s="9" t="s">
        <v>150</v>
      </c>
      <c r="S88" s="9" t="b">
        <f t="shared" si="6"/>
        <v>1</v>
      </c>
      <c r="T88" s="9" t="b">
        <f t="shared" si="7"/>
        <v>1</v>
      </c>
      <c r="U88" s="33" t="s">
        <v>41</v>
      </c>
      <c r="V88" s="33" t="s">
        <v>145</v>
      </c>
      <c r="W88" s="33" t="s">
        <v>41</v>
      </c>
      <c r="X88" s="42" t="s">
        <v>124</v>
      </c>
      <c r="Y88" s="85">
        <v>4</v>
      </c>
      <c r="Z88" s="85"/>
      <c r="AA88" s="85"/>
      <c r="AB88" s="85"/>
      <c r="AC88" s="85"/>
      <c r="AE88" s="34" t="s">
        <v>7</v>
      </c>
    </row>
    <row r="89" spans="1:31" x14ac:dyDescent="0.35">
      <c r="A89" s="43" t="s">
        <v>156</v>
      </c>
      <c r="B89" s="28">
        <v>91.975799560546875</v>
      </c>
      <c r="C89" s="28">
        <v>91.091178894042969</v>
      </c>
      <c r="D89" s="28">
        <v>91.050735473632813</v>
      </c>
      <c r="E89" s="28">
        <v>90.972206115722656</v>
      </c>
      <c r="F89" s="28">
        <v>95.361557006835938</v>
      </c>
      <c r="G89" s="28">
        <v>99.758689880371094</v>
      </c>
      <c r="H89" s="28">
        <v>99.678672790527344</v>
      </c>
      <c r="I89" s="28">
        <v>99.99884033203125</v>
      </c>
      <c r="J89" s="28">
        <v>99.397270202636719</v>
      </c>
      <c r="K89" s="28">
        <v>99.999961853027344</v>
      </c>
      <c r="L89" s="28">
        <v>99.999832153320313</v>
      </c>
      <c r="M89" s="28">
        <v>99.99884033203125</v>
      </c>
      <c r="Q89" s="32">
        <v>1</v>
      </c>
      <c r="R89" s="9" t="s">
        <v>150</v>
      </c>
      <c r="S89" s="9" t="b">
        <f t="shared" si="6"/>
        <v>1</v>
      </c>
      <c r="T89" s="9" t="b">
        <f t="shared" si="7"/>
        <v>1</v>
      </c>
      <c r="U89" s="33" t="s">
        <v>41</v>
      </c>
      <c r="V89" s="33" t="s">
        <v>41</v>
      </c>
      <c r="W89" s="33" t="s">
        <v>41</v>
      </c>
      <c r="X89" s="42" t="s">
        <v>124</v>
      </c>
      <c r="Y89" s="85">
        <v>4</v>
      </c>
      <c r="Z89" s="85"/>
      <c r="AA89" s="85"/>
      <c r="AB89" s="85"/>
      <c r="AC89" s="85"/>
      <c r="AE89" s="34" t="s">
        <v>7</v>
      </c>
    </row>
    <row r="90" spans="1:31" x14ac:dyDescent="0.35">
      <c r="A90" s="43" t="s">
        <v>157</v>
      </c>
      <c r="B90" s="28">
        <v>91.985092163085938</v>
      </c>
      <c r="C90" s="28">
        <v>91.110374450683594</v>
      </c>
      <c r="D90" s="28">
        <v>91.070762634277344</v>
      </c>
      <c r="E90" s="28">
        <v>90.97198486328125</v>
      </c>
      <c r="F90" s="28">
        <v>95.360565185546875</v>
      </c>
      <c r="G90" s="28">
        <v>99.758514404296875</v>
      </c>
      <c r="H90" s="28">
        <v>99.677871704101563</v>
      </c>
      <c r="I90" s="28">
        <v>99.99884033203125</v>
      </c>
      <c r="J90" s="28">
        <v>99.3968505859375</v>
      </c>
      <c r="K90" s="28">
        <v>99.999961853027344</v>
      </c>
      <c r="L90" s="28">
        <v>99.999832153320313</v>
      </c>
      <c r="M90" s="28">
        <v>99.99884033203125</v>
      </c>
      <c r="Q90" s="32">
        <v>1</v>
      </c>
      <c r="R90" s="9" t="s">
        <v>150</v>
      </c>
      <c r="S90" s="9" t="b">
        <f t="shared" si="6"/>
        <v>1</v>
      </c>
      <c r="T90" s="9" t="b">
        <f t="shared" si="7"/>
        <v>1</v>
      </c>
      <c r="U90" s="33"/>
      <c r="V90" s="33"/>
      <c r="W90" s="33"/>
      <c r="X90" s="42"/>
      <c r="AE90" s="34"/>
    </row>
    <row r="91" spans="1:31" x14ac:dyDescent="0.35">
      <c r="A91" s="43" t="s">
        <v>158</v>
      </c>
      <c r="B91" s="28">
        <v>91.985404968261719</v>
      </c>
      <c r="C91" s="28">
        <v>91.100814819335938</v>
      </c>
      <c r="D91" s="28">
        <v>91.050827026367188</v>
      </c>
      <c r="E91" s="28">
        <v>90.833297729492188</v>
      </c>
      <c r="F91" s="28">
        <v>95.361221313476563</v>
      </c>
      <c r="G91" s="28">
        <v>99.757621765136719</v>
      </c>
      <c r="H91" s="28">
        <v>99.675239562988281</v>
      </c>
      <c r="I91" s="28">
        <v>99.99884033203125</v>
      </c>
      <c r="J91" s="28">
        <v>99.397285461425781</v>
      </c>
      <c r="K91" s="28">
        <v>99.999961853027344</v>
      </c>
      <c r="L91" s="28">
        <v>99.999832153320313</v>
      </c>
      <c r="M91" s="28">
        <v>99.99884033203125</v>
      </c>
      <c r="Q91" s="32">
        <v>1</v>
      </c>
      <c r="R91" s="9" t="s">
        <v>150</v>
      </c>
      <c r="S91" s="9" t="b">
        <f t="shared" si="6"/>
        <v>1</v>
      </c>
      <c r="T91" s="9" t="b">
        <f t="shared" si="7"/>
        <v>1</v>
      </c>
      <c r="U91" s="33" t="s">
        <v>41</v>
      </c>
      <c r="V91" s="33" t="s">
        <v>41</v>
      </c>
      <c r="W91" s="33" t="s">
        <v>41</v>
      </c>
      <c r="X91" s="42" t="s">
        <v>124</v>
      </c>
      <c r="Y91" s="85">
        <v>4</v>
      </c>
      <c r="Z91" s="85"/>
      <c r="AA91" s="85"/>
      <c r="AB91" s="85"/>
      <c r="AC91" s="85"/>
      <c r="AE91" s="34" t="s">
        <v>7</v>
      </c>
    </row>
    <row r="92" spans="1:31" x14ac:dyDescent="0.35">
      <c r="A92" s="43" t="s">
        <v>159</v>
      </c>
      <c r="B92" s="28">
        <v>91.16949462890625</v>
      </c>
      <c r="C92" s="28">
        <v>91.095993041992188</v>
      </c>
      <c r="D92" s="28">
        <v>91.01116943359375</v>
      </c>
      <c r="E92" s="28">
        <v>90.694282531738281</v>
      </c>
      <c r="F92" s="28">
        <v>95.337448120117188</v>
      </c>
      <c r="G92" s="28">
        <v>99.757659912109375</v>
      </c>
      <c r="H92" s="28">
        <v>99.677886962890625</v>
      </c>
      <c r="I92" s="28">
        <v>99.99884033203125</v>
      </c>
      <c r="J92" s="28">
        <v>100</v>
      </c>
      <c r="K92" s="28">
        <v>99.999961853027344</v>
      </c>
      <c r="L92" s="28">
        <v>99.999832153320313</v>
      </c>
      <c r="M92" s="28">
        <v>99.99884033203125</v>
      </c>
      <c r="Q92" s="32">
        <v>1</v>
      </c>
      <c r="R92" s="9" t="s">
        <v>150</v>
      </c>
      <c r="S92" s="9" t="b">
        <f t="shared" si="6"/>
        <v>1</v>
      </c>
      <c r="T92" s="9" t="b">
        <f t="shared" si="7"/>
        <v>1</v>
      </c>
      <c r="U92" s="33"/>
      <c r="V92" s="33"/>
      <c r="W92" s="33"/>
      <c r="X92" s="42"/>
      <c r="AE92" s="34"/>
    </row>
    <row r="93" spans="1:31" x14ac:dyDescent="0.35">
      <c r="A93" s="43" t="s">
        <v>160</v>
      </c>
      <c r="B93" s="28">
        <v>92.011070251464844</v>
      </c>
      <c r="C93" s="28">
        <v>91.110397338867188</v>
      </c>
      <c r="D93" s="28">
        <v>91.070747375488281</v>
      </c>
      <c r="E93" s="28">
        <v>90.971656799316406</v>
      </c>
      <c r="F93" s="28">
        <v>95.362144470214844</v>
      </c>
      <c r="G93" s="28">
        <v>99.7569580078125</v>
      </c>
      <c r="H93" s="28">
        <v>99.675689697265625</v>
      </c>
      <c r="I93" s="28">
        <v>99.99884033203125</v>
      </c>
      <c r="J93" s="28">
        <v>99.397026062011719</v>
      </c>
      <c r="K93" s="28">
        <v>99.999961853027344</v>
      </c>
      <c r="L93" s="28">
        <v>99.999832153320313</v>
      </c>
      <c r="M93" s="28">
        <v>99.99884033203125</v>
      </c>
      <c r="Q93" s="32">
        <v>1</v>
      </c>
      <c r="R93" s="9" t="s">
        <v>150</v>
      </c>
      <c r="S93" s="9" t="b">
        <f t="shared" si="6"/>
        <v>1</v>
      </c>
      <c r="T93" s="9" t="b">
        <f t="shared" si="7"/>
        <v>1</v>
      </c>
      <c r="U93" s="33"/>
      <c r="V93" s="33"/>
      <c r="W93" s="33"/>
      <c r="X93" s="42"/>
      <c r="AE93" s="34"/>
    </row>
    <row r="94" spans="1:31" x14ac:dyDescent="0.35">
      <c r="A94" s="43" t="s">
        <v>161</v>
      </c>
      <c r="B94" s="28">
        <v>92.014106750488281</v>
      </c>
      <c r="C94" s="28">
        <v>91.110328674316406</v>
      </c>
      <c r="D94" s="28">
        <v>91.070701599121094</v>
      </c>
      <c r="E94" s="28">
        <v>90.97198486328125</v>
      </c>
      <c r="F94" s="28">
        <v>95.359588623046875</v>
      </c>
      <c r="G94" s="28">
        <v>99.757942199707031</v>
      </c>
      <c r="H94" s="28">
        <v>99.675933837890625</v>
      </c>
      <c r="I94" s="28">
        <v>99.99884033203125</v>
      </c>
      <c r="J94" s="28">
        <v>100</v>
      </c>
      <c r="K94" s="28">
        <v>99.999961853027344</v>
      </c>
      <c r="L94" s="28">
        <v>99.999832153320313</v>
      </c>
      <c r="M94" s="28">
        <v>99.99884033203125</v>
      </c>
      <c r="Q94" s="32">
        <v>1</v>
      </c>
      <c r="R94" s="9" t="s">
        <v>150</v>
      </c>
      <c r="S94" s="9" t="b">
        <f t="shared" si="6"/>
        <v>1</v>
      </c>
      <c r="T94" s="9" t="b">
        <f t="shared" si="7"/>
        <v>1</v>
      </c>
      <c r="U94" s="33"/>
      <c r="V94" s="33"/>
      <c r="W94" s="33"/>
      <c r="X94" s="42"/>
      <c r="AE94" s="34"/>
    </row>
    <row r="95" spans="1:31" x14ac:dyDescent="0.35">
      <c r="A95" s="43" t="s">
        <v>162</v>
      </c>
      <c r="B95" s="28">
        <v>85.243232727050781</v>
      </c>
      <c r="C95" s="28">
        <v>90.678207397460938</v>
      </c>
      <c r="D95" s="28">
        <v>90.548110961914063</v>
      </c>
      <c r="E95" s="28">
        <v>90.827682495117188</v>
      </c>
      <c r="F95" s="28">
        <v>99.993095397949219</v>
      </c>
      <c r="G95" s="28">
        <v>99.997932434082031</v>
      </c>
      <c r="H95" s="28">
        <v>99.999832153320313</v>
      </c>
      <c r="I95" s="28">
        <v>99.99884033203125</v>
      </c>
      <c r="J95" s="28">
        <v>98.5888671875</v>
      </c>
      <c r="K95" s="28">
        <v>99.995994567871094</v>
      </c>
      <c r="L95" s="28">
        <v>99.988906860351563</v>
      </c>
      <c r="M95" s="28">
        <v>99.99884033203125</v>
      </c>
      <c r="Q95" s="32">
        <v>1</v>
      </c>
      <c r="R95" s="9" t="s">
        <v>150</v>
      </c>
      <c r="S95" s="9" t="b">
        <f t="shared" si="6"/>
        <v>1</v>
      </c>
      <c r="T95" s="9" t="b">
        <f t="shared" si="7"/>
        <v>1</v>
      </c>
      <c r="U95" s="33"/>
      <c r="V95" s="33"/>
      <c r="W95" s="33"/>
      <c r="X95" s="42"/>
      <c r="AE95" s="34"/>
    </row>
    <row r="96" spans="1:31" x14ac:dyDescent="0.35">
      <c r="A96" s="43" t="s">
        <v>163</v>
      </c>
      <c r="B96" s="28">
        <v>86.711814880371094</v>
      </c>
      <c r="C96" s="28">
        <v>75.642387390136719</v>
      </c>
      <c r="D96" s="28">
        <v>67.03277587890625</v>
      </c>
      <c r="E96" s="28">
        <v>62.094707489013672</v>
      </c>
      <c r="F96" s="28">
        <v>99.992927551269531</v>
      </c>
      <c r="G96" s="28">
        <v>99.998123168945313</v>
      </c>
      <c r="H96" s="28">
        <v>99.999832153320313</v>
      </c>
      <c r="I96" s="28">
        <v>99.99884033203125</v>
      </c>
      <c r="J96" s="28">
        <v>98.589408874511719</v>
      </c>
      <c r="K96" s="28">
        <v>99.997329711914063</v>
      </c>
      <c r="L96" s="28">
        <v>99.999832153320313</v>
      </c>
      <c r="M96" s="28">
        <v>99.99884033203125</v>
      </c>
      <c r="N96" s="34" t="s">
        <v>509</v>
      </c>
      <c r="P96" s="36" t="s">
        <v>510</v>
      </c>
      <c r="Q96" s="32">
        <v>1</v>
      </c>
      <c r="R96" s="9" t="s">
        <v>150</v>
      </c>
      <c r="S96" s="9" t="b">
        <f t="shared" si="6"/>
        <v>0</v>
      </c>
      <c r="T96" s="9" t="b">
        <f t="shared" si="7"/>
        <v>0</v>
      </c>
      <c r="U96" s="33"/>
      <c r="V96" s="33"/>
      <c r="W96" s="33"/>
      <c r="X96" s="42"/>
      <c r="AE96" s="34"/>
    </row>
    <row r="97" spans="1:43" x14ac:dyDescent="0.35">
      <c r="A97" s="43" t="s">
        <v>164</v>
      </c>
      <c r="B97" s="28">
        <v>91.35064697265625</v>
      </c>
      <c r="C97" s="28">
        <v>90.716072082519531</v>
      </c>
      <c r="D97" s="28">
        <v>90.810676574707031</v>
      </c>
      <c r="E97" s="28">
        <v>90.885414123535156</v>
      </c>
      <c r="F97" s="28">
        <v>100</v>
      </c>
      <c r="G97" s="28">
        <v>99.999961853027344</v>
      </c>
      <c r="H97" s="28">
        <v>99.999832153320313</v>
      </c>
      <c r="I97" s="28">
        <v>99.99884033203125</v>
      </c>
      <c r="J97" s="33" t="s">
        <v>48</v>
      </c>
      <c r="K97" s="33" t="s">
        <v>48</v>
      </c>
      <c r="L97" s="33" t="s">
        <v>48</v>
      </c>
      <c r="M97" s="33" t="s">
        <v>48</v>
      </c>
      <c r="R97" s="9"/>
      <c r="U97" s="33" t="s">
        <v>48</v>
      </c>
      <c r="V97" s="33" t="s">
        <v>48</v>
      </c>
      <c r="W97" s="33" t="s">
        <v>48</v>
      </c>
      <c r="X97" s="33" t="s">
        <v>48</v>
      </c>
      <c r="Y97" s="82"/>
      <c r="Z97" s="82"/>
      <c r="AA97" s="82"/>
      <c r="AB97" s="82"/>
      <c r="AC97" s="82"/>
      <c r="AE97" s="34"/>
    </row>
    <row r="98" spans="1:43" x14ac:dyDescent="0.35">
      <c r="A98" s="43"/>
      <c r="B98" s="28"/>
      <c r="C98" s="28"/>
      <c r="D98" s="28"/>
      <c r="E98" s="28"/>
      <c r="F98" s="28"/>
      <c r="G98" s="28"/>
      <c r="H98" s="28"/>
      <c r="I98" s="28"/>
      <c r="J98" s="33"/>
      <c r="K98" s="33"/>
      <c r="L98" s="33"/>
      <c r="M98" s="33"/>
      <c r="R98" s="9"/>
      <c r="U98" s="33"/>
      <c r="V98" s="33"/>
      <c r="W98" s="33"/>
      <c r="X98" s="33"/>
      <c r="AE98" s="34"/>
    </row>
    <row r="99" spans="1:43" x14ac:dyDescent="0.3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9" t="s">
        <v>165</v>
      </c>
      <c r="O99" s="37" t="str">
        <f>SUM(Q100:Q109) &amp;" Sensors"</f>
        <v>9 Sensors</v>
      </c>
      <c r="P99" s="25">
        <f>SUMIF(S100:S109,TRUE, Q100:Q109)/SUM(Q100:Q109)</f>
        <v>1</v>
      </c>
      <c r="Q99" s="37"/>
      <c r="R99" s="37"/>
      <c r="S99" s="37"/>
      <c r="T99" s="37"/>
      <c r="U99" s="37"/>
      <c r="V99" s="37"/>
      <c r="W99" s="37"/>
      <c r="X99" s="37"/>
      <c r="Y99" s="83"/>
      <c r="Z99" s="83"/>
      <c r="AA99" s="83"/>
      <c r="AB99" s="83"/>
      <c r="AC99" s="83"/>
      <c r="AD99" s="39"/>
      <c r="AE99" s="39"/>
      <c r="AF99" s="83"/>
      <c r="AG99" s="83"/>
      <c r="AH99" s="83" t="s">
        <v>165</v>
      </c>
      <c r="AI99" s="84"/>
      <c r="AJ99" s="84"/>
      <c r="AK99" s="84"/>
      <c r="AL99" s="84"/>
      <c r="AM99" s="84"/>
      <c r="AN99" s="84"/>
      <c r="AO99" s="84"/>
      <c r="AP99" s="84"/>
      <c r="AQ99" s="84"/>
    </row>
    <row r="100" spans="1:43" x14ac:dyDescent="0.35">
      <c r="A100" s="44" t="s">
        <v>166</v>
      </c>
      <c r="B100" s="28">
        <v>91.994682312011719</v>
      </c>
      <c r="C100" s="28">
        <v>94.727920532226563</v>
      </c>
      <c r="D100" s="28">
        <v>94.939910888671875</v>
      </c>
      <c r="E100" s="28">
        <v>94.721916198730469</v>
      </c>
      <c r="F100" s="28">
        <v>99.259498596191406</v>
      </c>
      <c r="G100" s="28">
        <v>99.936271667480469</v>
      </c>
      <c r="H100" s="28">
        <v>99.999832153320313</v>
      </c>
      <c r="I100" s="28">
        <v>99.99884033203125</v>
      </c>
      <c r="J100" s="28">
        <v>99.994697570800781</v>
      </c>
      <c r="K100" s="28">
        <v>99.934555053710938</v>
      </c>
      <c r="L100" s="28">
        <v>99.999832153320313</v>
      </c>
      <c r="M100" s="28">
        <v>99.99884033203125</v>
      </c>
      <c r="O100" s="44"/>
      <c r="P100" s="44"/>
      <c r="Q100" s="32">
        <v>1</v>
      </c>
      <c r="R100" s="9" t="s">
        <v>150</v>
      </c>
      <c r="S100" s="9" t="b">
        <f t="shared" ref="S100:S108" si="8">NOT(OR((E100&lt;=$Q$1),(I100&lt;=$R$1),(M100&lt;=$S$1)))</f>
        <v>1</v>
      </c>
      <c r="T100" s="9" t="b">
        <f t="shared" ref="T100:T108" si="9">NOT(OR((C100&lt;=$Q$1),(G100&lt;=$R$1),(K100&lt;=$S$1)))</f>
        <v>1</v>
      </c>
      <c r="U100" s="33" t="s">
        <v>41</v>
      </c>
      <c r="V100" s="33" t="s">
        <v>41</v>
      </c>
      <c r="W100" s="33" t="s">
        <v>41</v>
      </c>
      <c r="X100" s="33"/>
      <c r="AD100"/>
      <c r="AE100" s="34"/>
      <c r="AF100"/>
      <c r="AG100"/>
      <c r="AH100"/>
      <c r="AI100"/>
      <c r="AJ100"/>
      <c r="AK100"/>
      <c r="AL100"/>
      <c r="AM100"/>
      <c r="AN100"/>
      <c r="AO100"/>
      <c r="AP100"/>
      <c r="AQ100"/>
    </row>
    <row r="101" spans="1:43" x14ac:dyDescent="0.35">
      <c r="A101" s="44" t="s">
        <v>167</v>
      </c>
      <c r="B101" s="28">
        <v>93.29681396484375</v>
      </c>
      <c r="C101" s="28">
        <v>94.813568115234375</v>
      </c>
      <c r="D101" s="28">
        <v>95.039085388183594</v>
      </c>
      <c r="E101" s="28">
        <v>94.999656677246094</v>
      </c>
      <c r="F101" s="28">
        <v>99.264312744140625</v>
      </c>
      <c r="G101" s="28">
        <v>99.932891845703125</v>
      </c>
      <c r="H101" s="28">
        <v>99.993927001953125</v>
      </c>
      <c r="I101" s="28">
        <v>99.99884033203125</v>
      </c>
      <c r="J101" s="28">
        <v>99.994728088378906</v>
      </c>
      <c r="K101" s="28">
        <v>99.934562683105469</v>
      </c>
      <c r="L101" s="28">
        <v>99.999832153320313</v>
      </c>
      <c r="M101" s="28">
        <v>99.99884033203125</v>
      </c>
      <c r="N101" s="44"/>
      <c r="O101" s="44"/>
      <c r="P101" s="44"/>
      <c r="Q101" s="32">
        <v>1</v>
      </c>
      <c r="R101" s="9" t="s">
        <v>150</v>
      </c>
      <c r="S101" s="9" t="b">
        <f t="shared" si="8"/>
        <v>1</v>
      </c>
      <c r="T101" s="9" t="b">
        <f t="shared" si="9"/>
        <v>1</v>
      </c>
      <c r="U101" s="33" t="s">
        <v>41</v>
      </c>
      <c r="V101" s="33" t="s">
        <v>41</v>
      </c>
      <c r="W101" s="33" t="s">
        <v>41</v>
      </c>
      <c r="X101" s="33"/>
      <c r="AD101"/>
      <c r="AE101" s="34"/>
      <c r="AF101"/>
      <c r="AG101"/>
      <c r="AH101"/>
      <c r="AI101"/>
      <c r="AJ101"/>
      <c r="AK101"/>
      <c r="AL101"/>
      <c r="AM101"/>
      <c r="AN101"/>
      <c r="AO101"/>
      <c r="AP101"/>
      <c r="AQ101"/>
    </row>
    <row r="102" spans="1:43" x14ac:dyDescent="0.35">
      <c r="A102" s="44" t="s">
        <v>168</v>
      </c>
      <c r="B102" s="28">
        <v>93.346954345703125</v>
      </c>
      <c r="C102" s="28">
        <v>94.837448120117188</v>
      </c>
      <c r="D102" s="28">
        <v>94.979537963867188</v>
      </c>
      <c r="E102" s="28">
        <v>94.860282897949219</v>
      </c>
      <c r="F102" s="28">
        <v>99.265174865722656</v>
      </c>
      <c r="G102" s="28">
        <v>99.935531616210938</v>
      </c>
      <c r="H102" s="28">
        <v>99.999832153320313</v>
      </c>
      <c r="I102" s="28">
        <v>99.99884033203125</v>
      </c>
      <c r="J102" s="28">
        <v>99.974601745605469</v>
      </c>
      <c r="K102" s="28">
        <v>99.695625305175781</v>
      </c>
      <c r="L102" s="28">
        <v>99.999832153320313</v>
      </c>
      <c r="M102" s="28">
        <v>99.99884033203125</v>
      </c>
      <c r="N102" s="44"/>
      <c r="O102" s="44"/>
      <c r="P102" s="44"/>
      <c r="Q102" s="32">
        <v>1</v>
      </c>
      <c r="R102" s="9" t="s">
        <v>150</v>
      </c>
      <c r="S102" s="9" t="b">
        <f t="shared" si="8"/>
        <v>1</v>
      </c>
      <c r="T102" s="9" t="b">
        <f t="shared" si="9"/>
        <v>1</v>
      </c>
      <c r="U102" s="33" t="s">
        <v>41</v>
      </c>
      <c r="V102" s="33" t="s">
        <v>41</v>
      </c>
      <c r="W102" s="33" t="s">
        <v>41</v>
      </c>
      <c r="X102" s="33"/>
      <c r="AD102"/>
      <c r="AE102" s="34"/>
      <c r="AF102"/>
      <c r="AG102"/>
      <c r="AH102"/>
      <c r="AI102"/>
      <c r="AJ102"/>
      <c r="AK102"/>
      <c r="AL102"/>
      <c r="AM102"/>
      <c r="AN102"/>
      <c r="AO102"/>
      <c r="AP102"/>
      <c r="AQ102"/>
    </row>
    <row r="103" spans="1:43" x14ac:dyDescent="0.35">
      <c r="A103" s="44" t="s">
        <v>169</v>
      </c>
      <c r="B103" s="28">
        <v>93.44561767578125</v>
      </c>
      <c r="C103" s="28">
        <v>94.837661743164063</v>
      </c>
      <c r="D103" s="28">
        <v>95.039085388183594</v>
      </c>
      <c r="E103" s="28">
        <v>94.999496459960938</v>
      </c>
      <c r="F103" s="28">
        <v>99.266273498535156</v>
      </c>
      <c r="G103" s="28">
        <v>99.934700012207031</v>
      </c>
      <c r="H103" s="28">
        <v>99.999832153320313</v>
      </c>
      <c r="I103" s="28">
        <v>99.99884033203125</v>
      </c>
      <c r="J103" s="28">
        <v>99.974601745605469</v>
      </c>
      <c r="K103" s="28">
        <v>99.695632934570313</v>
      </c>
      <c r="L103" s="28">
        <v>99.999832153320313</v>
      </c>
      <c r="M103" s="28">
        <v>99.99884033203125</v>
      </c>
      <c r="N103" s="44"/>
      <c r="O103" s="44"/>
      <c r="P103" s="44"/>
      <c r="Q103" s="32">
        <v>1</v>
      </c>
      <c r="R103" s="9" t="s">
        <v>150</v>
      </c>
      <c r="S103" s="9" t="b">
        <f t="shared" si="8"/>
        <v>1</v>
      </c>
      <c r="T103" s="9" t="b">
        <f t="shared" si="9"/>
        <v>1</v>
      </c>
      <c r="U103" s="33" t="s">
        <v>41</v>
      </c>
      <c r="V103" s="33" t="s">
        <v>41</v>
      </c>
      <c r="W103" s="33" t="s">
        <v>41</v>
      </c>
      <c r="X103" s="33"/>
      <c r="AD103"/>
      <c r="AE103" s="34"/>
      <c r="AF103"/>
      <c r="AG103"/>
      <c r="AH103"/>
      <c r="AI103"/>
      <c r="AJ103"/>
      <c r="AK103"/>
      <c r="AL103"/>
      <c r="AM103"/>
      <c r="AN103"/>
      <c r="AO103"/>
      <c r="AP103"/>
      <c r="AQ103"/>
    </row>
    <row r="104" spans="1:43" x14ac:dyDescent="0.35">
      <c r="A104" s="44" t="s">
        <v>170</v>
      </c>
      <c r="B104" s="28">
        <v>93.385482788085938</v>
      </c>
      <c r="C104" s="28">
        <v>94.890975952148438</v>
      </c>
      <c r="D104" s="28">
        <v>95.058784484863281</v>
      </c>
      <c r="E104" s="28">
        <v>94.998931884765625</v>
      </c>
      <c r="F104" s="28">
        <v>98.351814270019531</v>
      </c>
      <c r="G104" s="28">
        <v>99.930030822753906</v>
      </c>
      <c r="H104" s="28">
        <v>99.99407958984375</v>
      </c>
      <c r="I104" s="28">
        <v>99.99884033203125</v>
      </c>
      <c r="J104" s="28">
        <v>99.974601745605469</v>
      </c>
      <c r="K104" s="28">
        <v>99.695632934570313</v>
      </c>
      <c r="L104" s="28">
        <v>99.999832153320313</v>
      </c>
      <c r="M104" s="28">
        <v>99.99884033203125</v>
      </c>
      <c r="N104" s="44"/>
      <c r="O104" s="44"/>
      <c r="Q104" s="32">
        <v>1</v>
      </c>
      <c r="R104" s="9" t="s">
        <v>150</v>
      </c>
      <c r="S104" s="9" t="b">
        <f t="shared" si="8"/>
        <v>1</v>
      </c>
      <c r="T104" s="9" t="b">
        <f t="shared" si="9"/>
        <v>1</v>
      </c>
      <c r="U104" s="33" t="s">
        <v>41</v>
      </c>
      <c r="V104" s="33" t="s">
        <v>41</v>
      </c>
      <c r="W104" s="33" t="s">
        <v>41</v>
      </c>
      <c r="X104" s="33"/>
      <c r="AD104"/>
      <c r="AE104" s="34"/>
      <c r="AF104"/>
      <c r="AG104"/>
      <c r="AH104"/>
      <c r="AI104"/>
      <c r="AJ104"/>
      <c r="AK104"/>
      <c r="AL104"/>
      <c r="AM104"/>
      <c r="AN104"/>
      <c r="AO104"/>
      <c r="AP104"/>
      <c r="AQ104"/>
    </row>
    <row r="105" spans="1:43" x14ac:dyDescent="0.35">
      <c r="A105" s="44" t="s">
        <v>171</v>
      </c>
      <c r="B105" s="28">
        <v>93.5966796875</v>
      </c>
      <c r="C105" s="28">
        <v>94.890121459960938</v>
      </c>
      <c r="D105" s="28">
        <v>95.098663330078125</v>
      </c>
      <c r="E105" s="28">
        <v>94.99969482421875</v>
      </c>
      <c r="F105" s="28">
        <v>98.359832763671875</v>
      </c>
      <c r="G105" s="28">
        <v>99.931564331054688</v>
      </c>
      <c r="H105" s="28">
        <v>99.993896484375</v>
      </c>
      <c r="I105" s="28">
        <v>99.99884033203125</v>
      </c>
      <c r="J105" s="28">
        <v>99.974563598632813</v>
      </c>
      <c r="K105" s="28">
        <v>99.695167541503906</v>
      </c>
      <c r="L105" s="28">
        <v>99.999832153320313</v>
      </c>
      <c r="M105" s="28">
        <v>99.99884033203125</v>
      </c>
      <c r="N105" s="44"/>
      <c r="O105" s="44"/>
      <c r="P105" s="44"/>
      <c r="Q105" s="32">
        <v>1</v>
      </c>
      <c r="R105" s="9" t="s">
        <v>150</v>
      </c>
      <c r="S105" s="9" t="b">
        <f t="shared" si="8"/>
        <v>1</v>
      </c>
      <c r="T105" s="9" t="b">
        <f t="shared" si="9"/>
        <v>1</v>
      </c>
      <c r="U105" s="33" t="s">
        <v>41</v>
      </c>
      <c r="V105" s="33" t="s">
        <v>41</v>
      </c>
      <c r="W105" s="33" t="s">
        <v>41</v>
      </c>
      <c r="X105" s="33"/>
      <c r="AD105"/>
      <c r="AE105" s="34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pans="1:43" x14ac:dyDescent="0.35">
      <c r="A106" s="44" t="s">
        <v>172</v>
      </c>
      <c r="B106" s="28">
        <v>93.168739318847656</v>
      </c>
      <c r="C106" s="28">
        <v>94.921890258789063</v>
      </c>
      <c r="D106" s="28">
        <v>95.118453979492188</v>
      </c>
      <c r="E106" s="28">
        <v>94.999061584472656</v>
      </c>
      <c r="F106" s="28">
        <v>94.341041564941406</v>
      </c>
      <c r="G106" s="28">
        <v>69.164482116699219</v>
      </c>
      <c r="H106" s="28">
        <v>99.999832153320313</v>
      </c>
      <c r="I106" s="28">
        <v>99.99884033203125</v>
      </c>
      <c r="J106" s="28">
        <v>99.146347045898438</v>
      </c>
      <c r="K106" s="28">
        <v>99.695625305175781</v>
      </c>
      <c r="L106" s="28">
        <v>99.999832153320313</v>
      </c>
      <c r="M106" s="28">
        <v>99.99884033203125</v>
      </c>
      <c r="N106" s="44"/>
      <c r="O106" s="44"/>
      <c r="P106" s="44" t="s">
        <v>511</v>
      </c>
      <c r="Q106" s="32">
        <v>1</v>
      </c>
      <c r="R106" s="9" t="s">
        <v>150</v>
      </c>
      <c r="S106" s="9" t="b">
        <f t="shared" si="8"/>
        <v>1</v>
      </c>
      <c r="T106" s="9" t="b">
        <f t="shared" si="9"/>
        <v>0</v>
      </c>
      <c r="U106" s="33" t="s">
        <v>41</v>
      </c>
      <c r="V106" s="33" t="s">
        <v>41</v>
      </c>
      <c r="W106" s="33" t="s">
        <v>41</v>
      </c>
      <c r="X106" s="33"/>
      <c r="AD106"/>
      <c r="AE106" s="34"/>
      <c r="AF106"/>
      <c r="AG106"/>
      <c r="AH106"/>
      <c r="AI106"/>
      <c r="AJ106"/>
      <c r="AK106"/>
      <c r="AL106"/>
      <c r="AM106"/>
      <c r="AN106"/>
      <c r="AO106"/>
      <c r="AP106"/>
      <c r="AQ106"/>
    </row>
    <row r="107" spans="1:43" x14ac:dyDescent="0.35">
      <c r="A107" s="44" t="s">
        <v>173</v>
      </c>
      <c r="B107" s="28">
        <v>92.760566711425781</v>
      </c>
      <c r="C107" s="28">
        <v>94.907958984375</v>
      </c>
      <c r="D107" s="28">
        <v>95.138381958007813</v>
      </c>
      <c r="E107" s="28">
        <v>94.999732971191406</v>
      </c>
      <c r="F107" s="28">
        <v>94.340866088867188</v>
      </c>
      <c r="G107" s="28">
        <v>69.163497924804688</v>
      </c>
      <c r="H107" s="28">
        <v>99.999832153320313</v>
      </c>
      <c r="I107" s="28">
        <v>99.99884033203125</v>
      </c>
      <c r="J107" s="28">
        <v>98.834548950195313</v>
      </c>
      <c r="K107" s="28">
        <v>99.695167541503906</v>
      </c>
      <c r="L107" s="28">
        <v>99.999832153320313</v>
      </c>
      <c r="M107" s="28">
        <v>99.99884033203125</v>
      </c>
      <c r="N107" s="45"/>
      <c r="O107" s="44"/>
      <c r="P107" s="44"/>
      <c r="Q107" s="32">
        <v>1</v>
      </c>
      <c r="R107" s="9" t="s">
        <v>150</v>
      </c>
      <c r="S107" s="9" t="b">
        <f t="shared" si="8"/>
        <v>1</v>
      </c>
      <c r="T107" s="9" t="b">
        <f t="shared" si="9"/>
        <v>0</v>
      </c>
      <c r="U107" s="33" t="s">
        <v>41</v>
      </c>
      <c r="V107" s="33" t="s">
        <v>41</v>
      </c>
      <c r="W107" s="33" t="s">
        <v>41</v>
      </c>
      <c r="X107" s="33"/>
      <c r="AD107"/>
      <c r="AE107" s="34"/>
      <c r="AF107"/>
      <c r="AG107"/>
      <c r="AH107"/>
      <c r="AI107"/>
      <c r="AJ107"/>
      <c r="AK107"/>
      <c r="AL107"/>
      <c r="AM107"/>
      <c r="AN107"/>
      <c r="AO107"/>
      <c r="AP107"/>
      <c r="AQ107"/>
    </row>
    <row r="108" spans="1:43" x14ac:dyDescent="0.35">
      <c r="A108" s="44" t="s">
        <v>174</v>
      </c>
      <c r="B108" s="28">
        <v>93.092453002929688</v>
      </c>
      <c r="C108" s="28">
        <v>94.911918640136719</v>
      </c>
      <c r="D108" s="28">
        <v>95.1185302734375</v>
      </c>
      <c r="E108" s="28">
        <v>94.999031066894531</v>
      </c>
      <c r="F108" s="28">
        <v>96.496208190917969</v>
      </c>
      <c r="G108" s="28">
        <v>69.162208557128906</v>
      </c>
      <c r="H108" s="28">
        <v>99.999832153320313</v>
      </c>
      <c r="I108" s="28">
        <v>99.99884033203125</v>
      </c>
      <c r="J108" s="28">
        <v>99.660881042480469</v>
      </c>
      <c r="K108" s="28">
        <v>99.69561767578125</v>
      </c>
      <c r="L108" s="28">
        <v>99.999832153320313</v>
      </c>
      <c r="M108" s="28">
        <v>99.99884033203125</v>
      </c>
      <c r="N108" s="44"/>
      <c r="O108" s="44"/>
      <c r="P108" s="44"/>
      <c r="Q108" s="32">
        <v>1</v>
      </c>
      <c r="R108" s="9" t="s">
        <v>150</v>
      </c>
      <c r="S108" s="9" t="b">
        <f t="shared" si="8"/>
        <v>1</v>
      </c>
      <c r="T108" s="9" t="b">
        <f t="shared" si="9"/>
        <v>0</v>
      </c>
      <c r="U108" s="33" t="s">
        <v>41</v>
      </c>
      <c r="V108" s="33" t="s">
        <v>41</v>
      </c>
      <c r="W108" s="33" t="s">
        <v>41</v>
      </c>
      <c r="X108" s="33"/>
      <c r="AD108"/>
      <c r="AE108" s="34"/>
      <c r="AF108"/>
      <c r="AG108"/>
      <c r="AH108"/>
      <c r="AI108"/>
      <c r="AJ108"/>
      <c r="AK108"/>
      <c r="AL108"/>
      <c r="AM108"/>
      <c r="AN108"/>
      <c r="AO108"/>
      <c r="AP108"/>
      <c r="AQ108"/>
    </row>
    <row r="109" spans="1:43" x14ac:dyDescent="0.35">
      <c r="A109" s="44" t="s">
        <v>175</v>
      </c>
      <c r="B109" s="28">
        <v>92.722885131835938</v>
      </c>
      <c r="C109" s="28">
        <v>94.563697814941406</v>
      </c>
      <c r="D109" s="28">
        <v>94.73809814453125</v>
      </c>
      <c r="E109" s="28">
        <v>94.8125</v>
      </c>
      <c r="F109" s="28">
        <v>95.283699035644531</v>
      </c>
      <c r="G109" s="28">
        <v>93.103408813476563</v>
      </c>
      <c r="H109" s="28">
        <v>99.999832153320313</v>
      </c>
      <c r="I109" s="28">
        <v>99.99884033203125</v>
      </c>
      <c r="J109" s="33"/>
      <c r="K109" s="33"/>
      <c r="L109" s="33"/>
      <c r="M109" s="46"/>
      <c r="N109" s="44"/>
      <c r="O109" s="44"/>
      <c r="P109" s="44"/>
      <c r="R109" s="9"/>
      <c r="U109" s="33" t="s">
        <v>41</v>
      </c>
      <c r="V109" s="33" t="s">
        <v>41</v>
      </c>
      <c r="W109" s="33" t="s">
        <v>41</v>
      </c>
      <c r="X109" s="33"/>
      <c r="AD109"/>
      <c r="AE109" s="34"/>
      <c r="AF109"/>
      <c r="AG109"/>
      <c r="AH109"/>
      <c r="AI109"/>
      <c r="AJ109"/>
      <c r="AK109"/>
      <c r="AL109"/>
      <c r="AM109"/>
      <c r="AN109"/>
      <c r="AO109"/>
      <c r="AP109"/>
      <c r="AQ109"/>
    </row>
    <row r="110" spans="1:43" x14ac:dyDescent="0.3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9" t="s">
        <v>121</v>
      </c>
      <c r="O110" s="37" t="str">
        <f>SUM(Q111:Q121) &amp;" Sensors"</f>
        <v>8 Sensors</v>
      </c>
      <c r="P110" s="25">
        <f>SUMIF(S111:S121,TRUE, Q111:Q121)/SUM(Q111:Q121)</f>
        <v>1</v>
      </c>
      <c r="Q110" s="37"/>
      <c r="R110" s="37"/>
      <c r="S110" s="37"/>
      <c r="T110" s="37"/>
      <c r="U110" s="37"/>
      <c r="V110" s="37"/>
      <c r="W110" s="37"/>
      <c r="X110" s="37"/>
      <c r="Y110" s="83"/>
      <c r="Z110" s="83"/>
      <c r="AA110" s="83"/>
      <c r="AB110" s="83"/>
      <c r="AC110" s="83"/>
      <c r="AD110" s="39"/>
      <c r="AE110" s="39"/>
      <c r="AF110" s="83"/>
      <c r="AG110" s="83"/>
      <c r="AH110" s="83" t="s">
        <v>121</v>
      </c>
      <c r="AI110" s="84"/>
      <c r="AJ110" s="84"/>
      <c r="AK110" s="84"/>
      <c r="AL110" s="84"/>
      <c r="AM110" s="84"/>
      <c r="AN110" s="84"/>
      <c r="AO110" s="84"/>
      <c r="AP110" s="84"/>
      <c r="AQ110" s="84"/>
    </row>
    <row r="111" spans="1:43" x14ac:dyDescent="0.35">
      <c r="A111" s="44" t="s">
        <v>176</v>
      </c>
      <c r="B111" s="28">
        <v>92.227874755859375</v>
      </c>
      <c r="C111" s="28">
        <v>95.490570068359375</v>
      </c>
      <c r="D111" s="28">
        <v>96.247566223144531</v>
      </c>
      <c r="E111" s="28">
        <v>96.108367919921875</v>
      </c>
      <c r="F111" s="28">
        <v>96.193923950195313</v>
      </c>
      <c r="G111" s="28">
        <v>99.622848510742188</v>
      </c>
      <c r="H111" s="28">
        <v>99.999832153320313</v>
      </c>
      <c r="I111" s="28">
        <v>99.99884033203125</v>
      </c>
      <c r="J111" s="28">
        <v>100</v>
      </c>
      <c r="K111" s="28">
        <v>99.999961853027344</v>
      </c>
      <c r="L111" s="28">
        <v>99.999832153320313</v>
      </c>
      <c r="M111" s="28">
        <v>99.99884033203125</v>
      </c>
      <c r="Q111" s="32">
        <v>1</v>
      </c>
      <c r="R111" s="9" t="s">
        <v>150</v>
      </c>
      <c r="S111" s="9" t="b">
        <f t="shared" ref="S111:S119" si="10">NOT(OR((E111&lt;=$Q$1),(I111&lt;=$R$1),(M111&lt;=$S$1)))</f>
        <v>1</v>
      </c>
      <c r="T111" s="9" t="b">
        <f t="shared" ref="T111:T119" si="11">NOT(OR((C111&lt;=$Q$1),(G111&lt;=$R$1),(K111&lt;=$S$1)))</f>
        <v>1</v>
      </c>
      <c r="U111" s="33" t="s">
        <v>41</v>
      </c>
      <c r="V111" s="41" t="s">
        <v>177</v>
      </c>
      <c r="W111" s="33" t="s">
        <v>41</v>
      </c>
      <c r="X111" s="33" t="s">
        <v>41</v>
      </c>
      <c r="Y111" s="85">
        <v>5</v>
      </c>
      <c r="Z111" s="85"/>
      <c r="AA111" s="85"/>
      <c r="AB111" s="85"/>
      <c r="AC111" s="85"/>
      <c r="AE111" s="34" t="s">
        <v>7</v>
      </c>
      <c r="AF111" s="9" t="s">
        <v>178</v>
      </c>
      <c r="AI111" s="32">
        <v>42736</v>
      </c>
      <c r="AL111" s="9" t="s">
        <v>179</v>
      </c>
    </row>
    <row r="112" spans="1:43" x14ac:dyDescent="0.35">
      <c r="A112" s="44" t="s">
        <v>180</v>
      </c>
      <c r="B112" s="28">
        <v>92.257087707519531</v>
      </c>
      <c r="C112" s="28">
        <v>95.504898071289063</v>
      </c>
      <c r="D112" s="28">
        <v>96.26739501953125</v>
      </c>
      <c r="E112" s="28">
        <v>95.969429016113281</v>
      </c>
      <c r="F112" s="28">
        <v>88.115379333496094</v>
      </c>
      <c r="G112" s="28">
        <v>99.422630310058594</v>
      </c>
      <c r="H112" s="28">
        <v>99.669349670410156</v>
      </c>
      <c r="I112" s="28">
        <v>99.99884033203125</v>
      </c>
      <c r="J112" s="28">
        <v>100</v>
      </c>
      <c r="K112" s="28">
        <v>99.999961853027344</v>
      </c>
      <c r="L112" s="28">
        <v>99.999832153320313</v>
      </c>
      <c r="M112" s="28">
        <v>99.99884033203125</v>
      </c>
      <c r="Q112" s="32">
        <v>1</v>
      </c>
      <c r="R112" s="9" t="s">
        <v>150</v>
      </c>
      <c r="S112" s="9" t="b">
        <f t="shared" si="10"/>
        <v>1</v>
      </c>
      <c r="T112" s="9" t="b">
        <f t="shared" si="11"/>
        <v>1</v>
      </c>
      <c r="U112" s="47">
        <v>0</v>
      </c>
      <c r="V112" s="33" t="s">
        <v>41</v>
      </c>
      <c r="W112" s="41" t="s">
        <v>20</v>
      </c>
      <c r="X112" s="33" t="s">
        <v>41</v>
      </c>
      <c r="Y112" s="85">
        <v>5</v>
      </c>
      <c r="Z112" s="85"/>
      <c r="AA112" s="85"/>
      <c r="AB112" s="85"/>
      <c r="AC112" s="85"/>
      <c r="AE112" s="34" t="s">
        <v>7</v>
      </c>
    </row>
    <row r="113" spans="1:43" x14ac:dyDescent="0.35">
      <c r="A113" s="44" t="s">
        <v>181</v>
      </c>
      <c r="B113" s="28">
        <v>92.258689880371094</v>
      </c>
      <c r="C113" s="28">
        <v>95.547920227050781</v>
      </c>
      <c r="D113" s="28">
        <v>96.247306823730469</v>
      </c>
      <c r="E113" s="28">
        <v>96.106529235839844</v>
      </c>
      <c r="F113" s="28">
        <v>99.854988098144531</v>
      </c>
      <c r="G113" s="28">
        <v>99.91204833984375</v>
      </c>
      <c r="H113" s="28">
        <v>99.995704650878906</v>
      </c>
      <c r="I113" s="28">
        <v>99.969924926757813</v>
      </c>
      <c r="J113" s="28">
        <v>99.41961669921875</v>
      </c>
      <c r="K113" s="28">
        <v>99.149726867675781</v>
      </c>
      <c r="L113" s="28">
        <v>97.303672790527344</v>
      </c>
      <c r="M113" s="28">
        <v>99.99884033203125</v>
      </c>
      <c r="Q113" s="32">
        <v>1</v>
      </c>
      <c r="R113" s="9" t="s">
        <v>150</v>
      </c>
      <c r="S113" s="9" t="b">
        <f t="shared" si="10"/>
        <v>1</v>
      </c>
      <c r="T113" s="9" t="b">
        <f t="shared" si="11"/>
        <v>1</v>
      </c>
      <c r="U113" s="47">
        <v>0</v>
      </c>
      <c r="V113" s="41" t="s">
        <v>177</v>
      </c>
      <c r="W113" s="33" t="s">
        <v>41</v>
      </c>
      <c r="X113" s="33" t="s">
        <v>41</v>
      </c>
      <c r="Y113" s="85">
        <v>5</v>
      </c>
      <c r="Z113" s="85"/>
      <c r="AA113" s="85"/>
      <c r="AB113" s="85"/>
      <c r="AC113" s="85"/>
      <c r="AE113" s="34" t="s">
        <v>7</v>
      </c>
    </row>
    <row r="114" spans="1:43" x14ac:dyDescent="0.35">
      <c r="A114" s="44" t="s">
        <v>182</v>
      </c>
      <c r="B114" s="28">
        <v>92.260536193847656</v>
      </c>
      <c r="C114" s="28">
        <v>95.53363037109375</v>
      </c>
      <c r="D114" s="28">
        <v>96.307106018066406</v>
      </c>
      <c r="E114" s="28">
        <v>96.108383178710938</v>
      </c>
      <c r="F114" s="28">
        <v>98.927452087402344</v>
      </c>
      <c r="G114" s="28">
        <v>99.916282653808594</v>
      </c>
      <c r="H114" s="28">
        <v>99.997779846191406</v>
      </c>
      <c r="I114" s="28">
        <v>99.99884033203125</v>
      </c>
      <c r="J114" s="28">
        <v>99.621955871582031</v>
      </c>
      <c r="K114" s="28">
        <v>99.47296142578125</v>
      </c>
      <c r="L114" s="28">
        <v>97.908981323242188</v>
      </c>
      <c r="M114" s="28">
        <v>99.99884033203125</v>
      </c>
      <c r="Q114" s="32">
        <v>1</v>
      </c>
      <c r="R114" s="9" t="s">
        <v>150</v>
      </c>
      <c r="S114" s="9" t="b">
        <f t="shared" si="10"/>
        <v>1</v>
      </c>
      <c r="T114" s="9" t="b">
        <f t="shared" si="11"/>
        <v>1</v>
      </c>
      <c r="U114" s="47">
        <v>0</v>
      </c>
      <c r="V114" s="33" t="s">
        <v>41</v>
      </c>
      <c r="W114" s="33" t="s">
        <v>41</v>
      </c>
      <c r="X114" s="33" t="s">
        <v>41</v>
      </c>
      <c r="Y114" s="85">
        <v>5</v>
      </c>
      <c r="Z114" s="85"/>
      <c r="AA114" s="85"/>
      <c r="AB114" s="85"/>
      <c r="AC114" s="85"/>
      <c r="AE114" s="34" t="s">
        <v>7</v>
      </c>
    </row>
    <row r="115" spans="1:43" x14ac:dyDescent="0.35">
      <c r="A115" s="9" t="s">
        <v>183</v>
      </c>
      <c r="B115" s="28">
        <v>92.28961181640625</v>
      </c>
      <c r="C115" s="28">
        <v>95.500129699707031</v>
      </c>
      <c r="D115" s="28">
        <v>96.307090759277344</v>
      </c>
      <c r="E115" s="28">
        <v>96.247276306152344</v>
      </c>
      <c r="F115" s="28">
        <v>98.58935546875</v>
      </c>
      <c r="G115" s="28">
        <v>99.791229248046875</v>
      </c>
      <c r="H115" s="28">
        <v>99.982658386230469</v>
      </c>
      <c r="I115" s="28">
        <v>99.902626037597656</v>
      </c>
      <c r="J115" s="28">
        <v>99.891258239746094</v>
      </c>
      <c r="K115" s="28">
        <v>99.999961853027344</v>
      </c>
      <c r="L115" s="28">
        <v>99.999832153320313</v>
      </c>
      <c r="M115" s="28">
        <v>99.99884033203125</v>
      </c>
      <c r="Q115" s="32">
        <v>1</v>
      </c>
      <c r="R115" s="9" t="s">
        <v>150</v>
      </c>
      <c r="S115" s="9" t="b">
        <f t="shared" si="10"/>
        <v>1</v>
      </c>
      <c r="T115" s="9" t="b">
        <f t="shared" si="11"/>
        <v>1</v>
      </c>
      <c r="U115" s="47">
        <v>0</v>
      </c>
      <c r="V115" s="33" t="s">
        <v>41</v>
      </c>
      <c r="W115" s="33" t="s">
        <v>41</v>
      </c>
      <c r="X115" s="33" t="s">
        <v>41</v>
      </c>
      <c r="Y115" s="85">
        <v>4</v>
      </c>
      <c r="Z115" s="85"/>
      <c r="AA115" s="85"/>
      <c r="AB115" s="85"/>
      <c r="AC115" s="85"/>
      <c r="AE115" s="34" t="s">
        <v>7</v>
      </c>
      <c r="AI115" s="32">
        <v>42736</v>
      </c>
    </row>
    <row r="116" spans="1:43" x14ac:dyDescent="0.35">
      <c r="A116" s="44" t="s">
        <v>184</v>
      </c>
      <c r="B116" s="28">
        <v>91.5057373046875</v>
      </c>
      <c r="C116" s="28">
        <v>95.514511108398438</v>
      </c>
      <c r="D116" s="28">
        <v>96.283645629882813</v>
      </c>
      <c r="E116" s="28">
        <v>96.248542785644531</v>
      </c>
      <c r="F116" s="28">
        <v>95.446914672851563</v>
      </c>
      <c r="G116" s="28">
        <v>99.855094909667969</v>
      </c>
      <c r="H116" s="28">
        <v>99.976097106933594</v>
      </c>
      <c r="I116" s="28">
        <v>99.98681640625</v>
      </c>
      <c r="J116" s="28">
        <v>98.053398132324219</v>
      </c>
      <c r="K116" s="28">
        <v>99.915046691894531</v>
      </c>
      <c r="L116" s="28">
        <v>99.886550903320313</v>
      </c>
      <c r="M116" s="28">
        <v>99.854331970214844</v>
      </c>
      <c r="Q116" s="32">
        <v>1</v>
      </c>
      <c r="R116" s="9" t="s">
        <v>150</v>
      </c>
      <c r="S116" s="9" t="b">
        <f t="shared" si="10"/>
        <v>1</v>
      </c>
      <c r="T116" s="9" t="b">
        <f t="shared" si="11"/>
        <v>1</v>
      </c>
      <c r="U116" s="47">
        <v>0</v>
      </c>
      <c r="V116" s="33" t="s">
        <v>41</v>
      </c>
      <c r="W116" s="41" t="s">
        <v>20</v>
      </c>
      <c r="X116" s="33" t="s">
        <v>41</v>
      </c>
      <c r="Y116" s="85">
        <v>4</v>
      </c>
      <c r="Z116" s="85"/>
      <c r="AA116" s="85"/>
      <c r="AB116" s="85"/>
      <c r="AC116" s="85"/>
      <c r="AE116" s="34" t="s">
        <v>7</v>
      </c>
    </row>
    <row r="117" spans="1:43" x14ac:dyDescent="0.35">
      <c r="A117" s="44" t="s">
        <v>185</v>
      </c>
      <c r="B117" s="28">
        <v>82.779693603515625</v>
      </c>
      <c r="C117" s="28">
        <v>88.638336181640625</v>
      </c>
      <c r="D117" s="28">
        <v>96.303443908691406</v>
      </c>
      <c r="E117" s="28">
        <v>96.104866027832031</v>
      </c>
      <c r="F117" s="28">
        <v>97.007095336914063</v>
      </c>
      <c r="G117" s="28">
        <v>99.664871215820313</v>
      </c>
      <c r="H117" s="28">
        <v>99.302421569824219</v>
      </c>
      <c r="I117" s="28">
        <v>99.644393920898438</v>
      </c>
      <c r="J117" s="28">
        <v>91.767608642578125</v>
      </c>
      <c r="K117" s="28">
        <v>99.999954223632813</v>
      </c>
      <c r="L117" s="28">
        <v>99.999832153320313</v>
      </c>
      <c r="M117" s="28">
        <v>99.99884033203125</v>
      </c>
      <c r="Q117" s="32">
        <v>1</v>
      </c>
      <c r="R117" s="9" t="s">
        <v>150</v>
      </c>
      <c r="S117" s="9" t="b">
        <f t="shared" si="10"/>
        <v>1</v>
      </c>
      <c r="T117" s="9" t="b">
        <f t="shared" si="11"/>
        <v>1</v>
      </c>
      <c r="U117" s="47"/>
      <c r="V117" s="33"/>
      <c r="W117" s="41"/>
      <c r="X117" s="33"/>
      <c r="Y117" s="32"/>
      <c r="Z117" s="32"/>
      <c r="AA117" s="32"/>
      <c r="AB117" s="32"/>
      <c r="AC117" s="32"/>
      <c r="AE117" s="34"/>
    </row>
    <row r="118" spans="1:43" x14ac:dyDescent="0.35">
      <c r="A118" s="44" t="s">
        <v>186</v>
      </c>
      <c r="B118" s="28">
        <v>81.655632019042969</v>
      </c>
      <c r="C118" s="28">
        <v>88.645133972167969</v>
      </c>
      <c r="D118" s="28">
        <v>96.260459899902344</v>
      </c>
      <c r="E118" s="28">
        <v>96.068824768066406</v>
      </c>
      <c r="F118" s="28">
        <v>61.878028869628906</v>
      </c>
      <c r="G118" s="28">
        <v>19.470037460327148</v>
      </c>
      <c r="H118" s="28">
        <v>17.172025680541992</v>
      </c>
      <c r="I118" s="28">
        <v>20.925508499145508</v>
      </c>
      <c r="J118" s="28">
        <v>67.2711181640625</v>
      </c>
      <c r="K118" s="28">
        <v>95.197029113769531</v>
      </c>
      <c r="L118" s="28">
        <v>99.989532470703125</v>
      </c>
      <c r="M118" s="28">
        <v>99.99884033203125</v>
      </c>
      <c r="N118" s="48" t="s">
        <v>187</v>
      </c>
      <c r="O118" s="9" t="s">
        <v>188</v>
      </c>
      <c r="P118" s="36" t="s">
        <v>189</v>
      </c>
      <c r="Q118" s="32">
        <v>0</v>
      </c>
      <c r="R118" s="9" t="s">
        <v>150</v>
      </c>
      <c r="S118" s="9" t="b">
        <f t="shared" si="10"/>
        <v>0</v>
      </c>
      <c r="T118" s="9" t="b">
        <f t="shared" si="11"/>
        <v>0</v>
      </c>
      <c r="U118" s="47"/>
      <c r="V118" s="33"/>
      <c r="W118" s="41"/>
      <c r="X118" s="33"/>
      <c r="Y118" s="32"/>
      <c r="Z118" s="32"/>
      <c r="AA118" s="32"/>
      <c r="AB118" s="32"/>
      <c r="AC118" s="32"/>
      <c r="AE118" s="34"/>
    </row>
    <row r="119" spans="1:43" x14ac:dyDescent="0.35">
      <c r="A119" s="44" t="s">
        <v>190</v>
      </c>
      <c r="B119" s="28">
        <v>82.430076599121094</v>
      </c>
      <c r="C119" s="28">
        <v>88.992202758789063</v>
      </c>
      <c r="D119" s="28">
        <v>96.303276062011719</v>
      </c>
      <c r="E119" s="28">
        <v>96.107398986816406</v>
      </c>
      <c r="F119" s="28">
        <v>96.870231628417969</v>
      </c>
      <c r="G119" s="28">
        <v>99.283966064453125</v>
      </c>
      <c r="H119" s="28">
        <v>99.250862121582031</v>
      </c>
      <c r="I119" s="28">
        <v>99.765533447265625</v>
      </c>
      <c r="J119" s="28">
        <v>91.715217590332031</v>
      </c>
      <c r="K119" s="28">
        <v>99.999954223632813</v>
      </c>
      <c r="L119" s="28">
        <v>99.999832153320313</v>
      </c>
      <c r="M119" s="28">
        <v>99.99884033203125</v>
      </c>
      <c r="Q119" s="32">
        <v>1</v>
      </c>
      <c r="R119" s="9" t="s">
        <v>150</v>
      </c>
      <c r="S119" s="9" t="b">
        <f t="shared" si="10"/>
        <v>1</v>
      </c>
      <c r="T119" s="9" t="b">
        <f t="shared" si="11"/>
        <v>1</v>
      </c>
      <c r="U119" s="47"/>
      <c r="V119" s="33"/>
      <c r="W119" s="41"/>
      <c r="X119" s="33"/>
      <c r="Y119" s="32"/>
      <c r="Z119" s="32"/>
      <c r="AA119" s="32"/>
      <c r="AB119" s="32"/>
      <c r="AC119" s="32"/>
      <c r="AE119" s="34"/>
    </row>
    <row r="120" spans="1:43" x14ac:dyDescent="0.35">
      <c r="A120" s="44" t="s">
        <v>191</v>
      </c>
      <c r="B120" s="28">
        <v>80.882774353027344</v>
      </c>
      <c r="C120" s="28">
        <v>87.457893371582031</v>
      </c>
      <c r="D120" s="28">
        <v>95.61474609375</v>
      </c>
      <c r="E120" s="28">
        <v>95.547454833984375</v>
      </c>
      <c r="F120" s="28">
        <v>100</v>
      </c>
      <c r="G120" s="28">
        <v>99.999954223632813</v>
      </c>
      <c r="H120" s="28">
        <v>99.999832153320313</v>
      </c>
      <c r="I120" s="28">
        <v>99.99884033203125</v>
      </c>
      <c r="J120" s="33" t="s">
        <v>48</v>
      </c>
      <c r="K120" s="33" t="s">
        <v>48</v>
      </c>
      <c r="L120" s="33" t="s">
        <v>48</v>
      </c>
      <c r="M120" s="33" t="s">
        <v>48</v>
      </c>
      <c r="R120" s="9"/>
      <c r="U120" s="47"/>
      <c r="V120" s="33"/>
      <c r="W120" s="41"/>
      <c r="X120" s="33"/>
      <c r="Y120" s="32"/>
      <c r="Z120" s="32"/>
      <c r="AA120" s="32"/>
      <c r="AB120" s="32"/>
      <c r="AC120" s="32"/>
      <c r="AE120" s="34"/>
    </row>
    <row r="121" spans="1:43" x14ac:dyDescent="0.35">
      <c r="A121" s="44" t="s">
        <v>192</v>
      </c>
      <c r="B121" s="28">
        <v>89.828048706054688</v>
      </c>
      <c r="C121" s="28">
        <v>92.997245788574219</v>
      </c>
      <c r="D121" s="28">
        <v>95.297782897949219</v>
      </c>
      <c r="E121" s="28">
        <v>95.972221374511719</v>
      </c>
      <c r="F121" s="28">
        <v>100</v>
      </c>
      <c r="G121" s="28">
        <v>99.999961853027344</v>
      </c>
      <c r="H121" s="28">
        <v>99.999832153320313</v>
      </c>
      <c r="I121" s="28">
        <v>99.99884033203125</v>
      </c>
      <c r="J121" s="33" t="s">
        <v>48</v>
      </c>
      <c r="K121" s="33" t="s">
        <v>48</v>
      </c>
      <c r="L121" s="33" t="s">
        <v>48</v>
      </c>
      <c r="M121" s="33" t="s">
        <v>48</v>
      </c>
      <c r="P121" s="49"/>
      <c r="R121" s="50"/>
      <c r="S121" s="50"/>
      <c r="T121" s="50"/>
      <c r="U121" s="50"/>
      <c r="V121" s="33" t="s">
        <v>48</v>
      </c>
      <c r="W121" s="33" t="s">
        <v>48</v>
      </c>
      <c r="X121" s="33" t="s">
        <v>48</v>
      </c>
      <c r="Y121" s="82"/>
      <c r="Z121" s="82"/>
      <c r="AA121" s="82"/>
      <c r="AB121" s="82"/>
      <c r="AC121" s="82"/>
    </row>
    <row r="122" spans="1:43" x14ac:dyDescent="0.35">
      <c r="A122" s="37"/>
      <c r="B122" s="37"/>
      <c r="C122" s="37"/>
      <c r="D122" s="37"/>
      <c r="E122" s="37"/>
      <c r="F122" s="37"/>
      <c r="G122" s="37"/>
      <c r="H122" s="37"/>
      <c r="I122" s="37"/>
      <c r="N122" s="39" t="s">
        <v>193</v>
      </c>
      <c r="O122" s="37"/>
      <c r="P122" s="25">
        <f>SUMIF(S123:S124,TRUE, Q123:Q124)/SUM(Q123:Q124)</f>
        <v>0</v>
      </c>
      <c r="Q122" s="37"/>
      <c r="R122" s="37"/>
      <c r="S122" s="37"/>
      <c r="T122" s="37"/>
      <c r="U122" s="37"/>
      <c r="V122" s="37"/>
      <c r="W122" s="37"/>
      <c r="X122" s="37"/>
      <c r="Y122" s="83"/>
      <c r="Z122" s="83"/>
      <c r="AA122" s="83"/>
      <c r="AB122" s="83"/>
      <c r="AC122" s="83"/>
      <c r="AD122" s="39"/>
      <c r="AE122" s="39"/>
      <c r="AF122" s="83"/>
      <c r="AG122" s="83"/>
      <c r="AH122" s="83" t="s">
        <v>121</v>
      </c>
      <c r="AI122" s="84"/>
      <c r="AJ122" s="84"/>
      <c r="AK122" s="84"/>
      <c r="AL122" s="84"/>
      <c r="AM122" s="84"/>
      <c r="AN122" s="84"/>
      <c r="AO122" s="84"/>
      <c r="AP122" s="84"/>
      <c r="AQ122" s="84"/>
    </row>
    <row r="123" spans="1:43" x14ac:dyDescent="0.35">
      <c r="A123" s="9" t="s">
        <v>194</v>
      </c>
      <c r="B123" s="28">
        <v>82.511955261230469</v>
      </c>
      <c r="C123" s="28">
        <v>94.23468017578125</v>
      </c>
      <c r="D123" s="28">
        <v>91.3939208984375</v>
      </c>
      <c r="E123" s="28">
        <v>95.410560607910156</v>
      </c>
      <c r="F123" s="28">
        <v>65.815902709960938</v>
      </c>
      <c r="G123" s="28">
        <v>64.052513122558594</v>
      </c>
      <c r="H123" s="28">
        <v>0.81205123662948608</v>
      </c>
      <c r="I123" s="28">
        <v>3.7101688385009766</v>
      </c>
      <c r="J123" s="28">
        <v>99.174713134765625</v>
      </c>
      <c r="K123" s="28">
        <v>99.999961853027344</v>
      </c>
      <c r="L123" s="28">
        <v>99.999832153320313</v>
      </c>
      <c r="M123" s="28">
        <v>99.99884033203125</v>
      </c>
      <c r="N123" s="34" t="s">
        <v>195</v>
      </c>
      <c r="O123" s="9" t="s">
        <v>512</v>
      </c>
      <c r="P123" s="36" t="s">
        <v>513</v>
      </c>
      <c r="Q123" s="32">
        <v>1</v>
      </c>
      <c r="R123" s="9" t="s">
        <v>150</v>
      </c>
      <c r="S123" s="9" t="b">
        <f>NOT(OR((E123&lt;=$Q$1),(I123&lt;=$R$1),(M123&lt;=$S$1)))</f>
        <v>0</v>
      </c>
      <c r="T123" s="9" t="b">
        <f>NOT(OR((C123&lt;=$Q$1),(G123&lt;=$R$1),(K123&lt;=$S$1)))</f>
        <v>0</v>
      </c>
      <c r="U123" s="33" t="s">
        <v>41</v>
      </c>
      <c r="V123" s="33" t="s">
        <v>41</v>
      </c>
      <c r="W123" s="41" t="s">
        <v>20</v>
      </c>
      <c r="X123" s="33" t="s">
        <v>41</v>
      </c>
      <c r="Y123" s="85">
        <v>5</v>
      </c>
      <c r="Z123" s="85"/>
      <c r="AA123" s="85"/>
      <c r="AB123" s="85"/>
      <c r="AC123" s="85"/>
      <c r="AE123" s="34" t="s">
        <v>7</v>
      </c>
    </row>
    <row r="124" spans="1:43" x14ac:dyDescent="0.35">
      <c r="A124" s="9" t="s">
        <v>196</v>
      </c>
      <c r="B124" s="28">
        <v>84.577621459960938</v>
      </c>
      <c r="C124" s="28">
        <v>94.142257690429688</v>
      </c>
      <c r="D124" s="28">
        <v>91.397163391113281</v>
      </c>
      <c r="E124" s="28">
        <v>95.411094665527344</v>
      </c>
      <c r="F124" s="28">
        <v>86.757347106933594</v>
      </c>
      <c r="G124" s="28">
        <v>63.241565704345703</v>
      </c>
      <c r="H124" s="28">
        <v>5.7697605341672897E-2</v>
      </c>
      <c r="I124" s="28">
        <v>0.18215611577033997</v>
      </c>
      <c r="J124" s="28">
        <v>90.073837280273438</v>
      </c>
      <c r="K124" s="28">
        <v>87.8529052734375</v>
      </c>
      <c r="L124" s="28">
        <v>99.999832153320313</v>
      </c>
      <c r="M124" s="28">
        <v>99.99884033203125</v>
      </c>
      <c r="N124" s="34" t="s">
        <v>195</v>
      </c>
      <c r="O124" s="9" t="s">
        <v>514</v>
      </c>
      <c r="P124" s="36" t="s">
        <v>513</v>
      </c>
      <c r="Q124" s="32">
        <v>1</v>
      </c>
      <c r="R124" s="9" t="s">
        <v>150</v>
      </c>
      <c r="S124" s="9" t="b">
        <f>NOT(OR((E124&lt;=$Q$1),(I124&lt;=$R$1),(M124&lt;=$S$1)))</f>
        <v>0</v>
      </c>
      <c r="T124" s="9" t="b">
        <f>NOT(OR((C124&lt;=$Q$1),(G124&lt;=$R$1),(K124&lt;=$S$1)))</f>
        <v>0</v>
      </c>
      <c r="U124" s="33" t="s">
        <v>41</v>
      </c>
      <c r="V124" s="41" t="s">
        <v>177</v>
      </c>
      <c r="W124" s="33" t="s">
        <v>41</v>
      </c>
      <c r="X124" s="33" t="s">
        <v>41</v>
      </c>
      <c r="Y124" s="85">
        <v>5</v>
      </c>
      <c r="Z124" s="85"/>
      <c r="AA124" s="85"/>
      <c r="AB124" s="85"/>
      <c r="AC124" s="85"/>
      <c r="AE124" s="34" t="s">
        <v>7</v>
      </c>
    </row>
    <row r="125" spans="1:43" x14ac:dyDescent="0.35">
      <c r="A125" s="9" t="s">
        <v>197</v>
      </c>
      <c r="B125" s="28">
        <v>81.055946350097656</v>
      </c>
      <c r="C125" s="28">
        <v>95.20166015625</v>
      </c>
      <c r="D125" s="28">
        <v>95.440109252929688</v>
      </c>
      <c r="E125" s="28">
        <v>95.408981323242188</v>
      </c>
      <c r="F125" s="28">
        <v>57.188468933105469</v>
      </c>
      <c r="G125" s="28">
        <v>57.724105834960938</v>
      </c>
      <c r="H125" s="28">
        <v>25.068540573120117</v>
      </c>
      <c r="I125" s="28">
        <v>0</v>
      </c>
      <c r="J125" s="28">
        <v>49.421848297119141</v>
      </c>
      <c r="K125" s="28">
        <v>86.908988952636719</v>
      </c>
      <c r="L125" s="28">
        <v>99.979019165039063</v>
      </c>
      <c r="M125" s="28">
        <v>99.99884033203125</v>
      </c>
      <c r="N125" s="34" t="s">
        <v>198</v>
      </c>
      <c r="Q125" s="32">
        <v>0</v>
      </c>
      <c r="R125" s="9" t="s">
        <v>150</v>
      </c>
      <c r="S125" s="9" t="b">
        <f>NOT(OR((E125&lt;=$Q$1),(I125&lt;=$R$1),(M125&lt;=$S$1)))</f>
        <v>0</v>
      </c>
      <c r="T125" s="9" t="b">
        <f t="shared" ref="T125" si="12">NOT(OR((C125&lt;=$Q$1),(G125&lt;=$R$1),(K125&lt;=$S$1)))</f>
        <v>0</v>
      </c>
      <c r="U125" s="33" t="s">
        <v>41</v>
      </c>
      <c r="V125" s="33" t="s">
        <v>41</v>
      </c>
      <c r="W125" s="41" t="s">
        <v>20</v>
      </c>
      <c r="X125" s="33" t="s">
        <v>41</v>
      </c>
      <c r="Y125" s="85">
        <v>5</v>
      </c>
      <c r="Z125" s="85"/>
      <c r="AA125" s="85"/>
      <c r="AB125" s="85"/>
      <c r="AC125" s="85"/>
      <c r="AE125" s="34" t="s">
        <v>7</v>
      </c>
    </row>
    <row r="126" spans="1:43" x14ac:dyDescent="0.35">
      <c r="A126" s="9" t="s">
        <v>199</v>
      </c>
      <c r="B126" s="28">
        <v>82.356575012207031</v>
      </c>
      <c r="C126" s="28">
        <v>94.826705932617188</v>
      </c>
      <c r="D126" s="28">
        <v>94.899139404296875</v>
      </c>
      <c r="E126" s="28">
        <v>94.380790710449219</v>
      </c>
      <c r="F126" s="28">
        <v>98.351425170898438</v>
      </c>
      <c r="G126" s="28">
        <v>99.999961853027344</v>
      </c>
      <c r="H126" s="28">
        <v>99.999832153320313</v>
      </c>
      <c r="I126" s="28">
        <v>99.99884033203125</v>
      </c>
      <c r="Q126" s="9" t="s">
        <v>37</v>
      </c>
      <c r="R126" s="9"/>
      <c r="U126" s="33" t="s">
        <v>41</v>
      </c>
      <c r="V126" s="41" t="s">
        <v>177</v>
      </c>
      <c r="W126" s="33" t="s">
        <v>41</v>
      </c>
      <c r="X126" s="33" t="s">
        <v>41</v>
      </c>
      <c r="Y126" s="85">
        <v>5</v>
      </c>
      <c r="Z126" s="85"/>
      <c r="AA126" s="85"/>
      <c r="AB126" s="85"/>
      <c r="AC126" s="85"/>
      <c r="AE126" s="34" t="s">
        <v>7</v>
      </c>
      <c r="AF126" s="9" t="s">
        <v>178</v>
      </c>
      <c r="AI126" s="32">
        <v>42736</v>
      </c>
      <c r="AL126" s="9" t="s">
        <v>179</v>
      </c>
    </row>
    <row r="127" spans="1:43" x14ac:dyDescent="0.3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9" t="s">
        <v>200</v>
      </c>
      <c r="O127" s="37" t="str">
        <f>SUM(Q128:Q183) &amp;" Sensors"</f>
        <v>47 Sensors</v>
      </c>
      <c r="P127" s="25">
        <f>SUMIF(S128:S183,TRUE, Q128:Q183)/SUM(Q128:Q183)</f>
        <v>0.7021276595744681</v>
      </c>
      <c r="Q127" s="37"/>
      <c r="R127" s="37"/>
      <c r="S127" s="37"/>
      <c r="T127" s="37"/>
      <c r="U127" s="37"/>
      <c r="V127" s="37"/>
      <c r="W127" s="37"/>
      <c r="X127" s="37"/>
      <c r="Y127" s="83"/>
      <c r="Z127" s="83"/>
      <c r="AA127" s="83"/>
      <c r="AB127" s="83"/>
      <c r="AC127" s="83"/>
      <c r="AD127" s="39"/>
      <c r="AE127" s="39"/>
      <c r="AF127" s="83"/>
      <c r="AG127" s="83"/>
      <c r="AH127" s="83" t="s">
        <v>200</v>
      </c>
      <c r="AI127" s="84"/>
      <c r="AJ127" s="84"/>
      <c r="AK127" s="84"/>
      <c r="AL127" s="84"/>
      <c r="AM127" s="84"/>
      <c r="AN127" s="84"/>
      <c r="AO127" s="84"/>
      <c r="AP127" s="84"/>
      <c r="AQ127" s="84"/>
    </row>
    <row r="128" spans="1:43" x14ac:dyDescent="0.35">
      <c r="A128" s="9" t="s">
        <v>201</v>
      </c>
      <c r="B128" s="28">
        <v>90.678855895996094</v>
      </c>
      <c r="C128" s="28">
        <v>94.457817077636719</v>
      </c>
      <c r="D128" s="28">
        <v>95.273994445800781</v>
      </c>
      <c r="E128" s="28">
        <v>95.416618347167969</v>
      </c>
      <c r="F128" s="28">
        <v>96.988227844238281</v>
      </c>
      <c r="G128" s="28">
        <v>99.978446960449219</v>
      </c>
      <c r="H128" s="28">
        <v>99.998306274414063</v>
      </c>
      <c r="I128" s="28">
        <v>99.99884033203125</v>
      </c>
      <c r="J128" s="28">
        <v>92.762001037597656</v>
      </c>
      <c r="K128" s="28">
        <v>99.103469848632813</v>
      </c>
      <c r="L128" s="28">
        <v>99.999832153320313</v>
      </c>
      <c r="M128" s="28">
        <v>99.99884033203125</v>
      </c>
      <c r="Q128" s="32">
        <v>1</v>
      </c>
      <c r="R128" s="40" t="s">
        <v>78</v>
      </c>
      <c r="S128" s="9" t="b">
        <f t="shared" ref="S128:S173" si="13">NOT(OR((E128&lt;=$Q$1),(I128&lt;=$R$1),(M128&lt;=$S$1)))</f>
        <v>1</v>
      </c>
      <c r="T128" s="9" t="b">
        <f t="shared" ref="T128:T173" si="14">NOT(OR((C128&lt;=$Q$1),(G128&lt;=$R$1),(K128&lt;=$S$1)))</f>
        <v>1</v>
      </c>
      <c r="U128" s="33" t="s">
        <v>41</v>
      </c>
      <c r="V128" s="33" t="s">
        <v>41</v>
      </c>
      <c r="W128" s="41" t="s">
        <v>20</v>
      </c>
      <c r="X128" s="42" t="s">
        <v>124</v>
      </c>
      <c r="Y128" s="85">
        <v>4</v>
      </c>
      <c r="Z128" s="85"/>
      <c r="AA128" s="85"/>
      <c r="AB128" s="85"/>
      <c r="AC128" s="85"/>
      <c r="AE128" s="34" t="s">
        <v>7</v>
      </c>
      <c r="AL128" s="9" t="s">
        <v>125</v>
      </c>
      <c r="AN128" s="9" t="s">
        <v>126</v>
      </c>
      <c r="AO128" s="32">
        <v>42767</v>
      </c>
      <c r="AP128" s="9" t="s">
        <v>46</v>
      </c>
    </row>
    <row r="129" spans="1:31" x14ac:dyDescent="0.35">
      <c r="A129" s="9" t="s">
        <v>202</v>
      </c>
      <c r="B129" s="28">
        <v>90.822662353515625</v>
      </c>
      <c r="C129" s="28">
        <v>94.546180725097656</v>
      </c>
      <c r="D129" s="28">
        <v>95.2943115234375</v>
      </c>
      <c r="E129" s="28">
        <v>95.41290283203125</v>
      </c>
      <c r="F129" s="28">
        <v>92.895042419433594</v>
      </c>
      <c r="G129" s="28">
        <v>99.987823486328125</v>
      </c>
      <c r="H129" s="28">
        <v>99.996368408203125</v>
      </c>
      <c r="I129" s="28">
        <v>99.99884033203125</v>
      </c>
      <c r="J129" s="28">
        <v>95.019515991210938</v>
      </c>
      <c r="K129" s="28">
        <v>78.428329467773438</v>
      </c>
      <c r="L129" s="28">
        <v>78.472251892089844</v>
      </c>
      <c r="M129" s="28">
        <v>99.99884033203125</v>
      </c>
      <c r="Q129" s="32">
        <v>1</v>
      </c>
      <c r="R129" s="9" t="s">
        <v>40</v>
      </c>
      <c r="S129" s="9" t="b">
        <f t="shared" si="13"/>
        <v>1</v>
      </c>
      <c r="T129" s="9" t="b">
        <f t="shared" si="14"/>
        <v>0</v>
      </c>
      <c r="U129" s="33"/>
      <c r="V129" s="33"/>
      <c r="W129" s="41"/>
      <c r="X129" s="42"/>
      <c r="AE129" s="34"/>
    </row>
    <row r="130" spans="1:31" x14ac:dyDescent="0.35">
      <c r="A130" s="9" t="s">
        <v>204</v>
      </c>
      <c r="B130" s="28">
        <v>90.9173583984375</v>
      </c>
      <c r="C130" s="28">
        <v>94.444976806640625</v>
      </c>
      <c r="D130" s="28">
        <v>95.314170837402344</v>
      </c>
      <c r="E130" s="28">
        <v>95.413002014160156</v>
      </c>
      <c r="F130" s="28">
        <v>98.430282592773438</v>
      </c>
      <c r="G130" s="28">
        <v>99.990859985351563</v>
      </c>
      <c r="H130" s="28">
        <v>99.999832153320313</v>
      </c>
      <c r="I130" s="28">
        <v>99.99884033203125</v>
      </c>
      <c r="J130" s="28">
        <v>92.081306457519531</v>
      </c>
      <c r="K130" s="28">
        <v>89.778068542480469</v>
      </c>
      <c r="L130" s="28">
        <v>84.34521484375</v>
      </c>
      <c r="M130" s="28">
        <v>99.99884033203125</v>
      </c>
      <c r="Q130" s="32">
        <v>1</v>
      </c>
      <c r="R130" s="40" t="s">
        <v>78</v>
      </c>
      <c r="S130" s="9" t="b">
        <f t="shared" si="13"/>
        <v>1</v>
      </c>
      <c r="T130" s="9" t="b">
        <f t="shared" si="14"/>
        <v>0</v>
      </c>
      <c r="U130" s="33" t="s">
        <v>41</v>
      </c>
      <c r="V130" s="33" t="s">
        <v>41</v>
      </c>
      <c r="W130" s="41" t="s">
        <v>20</v>
      </c>
      <c r="X130" s="42" t="s">
        <v>124</v>
      </c>
      <c r="Y130" s="85">
        <v>4</v>
      </c>
      <c r="Z130" s="85"/>
      <c r="AA130" s="85"/>
      <c r="AB130" s="85"/>
      <c r="AC130" s="85"/>
      <c r="AE130" s="34" t="s">
        <v>7</v>
      </c>
    </row>
    <row r="131" spans="1:31" x14ac:dyDescent="0.35">
      <c r="A131" s="9" t="s">
        <v>205</v>
      </c>
      <c r="B131" s="28">
        <v>90.923980712890625</v>
      </c>
      <c r="C131" s="28">
        <v>94.333831787109375</v>
      </c>
      <c r="D131" s="28">
        <v>95.354576110839844</v>
      </c>
      <c r="E131" s="28">
        <v>95.553230285644531</v>
      </c>
      <c r="F131" s="28">
        <v>95.192207336425781</v>
      </c>
      <c r="G131" s="28">
        <v>99.988243103027344</v>
      </c>
      <c r="H131" s="28">
        <v>99.99957275390625</v>
      </c>
      <c r="I131" s="28">
        <v>99.99884033203125</v>
      </c>
      <c r="J131" s="28">
        <v>95.019737243652344</v>
      </c>
      <c r="K131" s="28">
        <v>78.428916931152344</v>
      </c>
      <c r="L131" s="28">
        <v>78.471870422363281</v>
      </c>
      <c r="M131" s="28">
        <v>99.99884033203125</v>
      </c>
      <c r="Q131" s="32">
        <v>1</v>
      </c>
      <c r="R131" s="9" t="s">
        <v>40</v>
      </c>
      <c r="S131" s="9" t="b">
        <f t="shared" si="13"/>
        <v>1</v>
      </c>
      <c r="T131" s="9" t="b">
        <f t="shared" si="14"/>
        <v>0</v>
      </c>
      <c r="U131" s="33"/>
      <c r="V131" s="33"/>
      <c r="W131" s="41"/>
      <c r="X131" s="42"/>
      <c r="AE131" s="34"/>
    </row>
    <row r="132" spans="1:31" x14ac:dyDescent="0.35">
      <c r="A132" s="9" t="s">
        <v>206</v>
      </c>
      <c r="B132" s="28">
        <v>90.976303100585938</v>
      </c>
      <c r="C132" s="28">
        <v>94.391830444335938</v>
      </c>
      <c r="D132" s="28">
        <v>95.193962097167969</v>
      </c>
      <c r="E132" s="28">
        <v>94.718147277832031</v>
      </c>
      <c r="F132" s="28">
        <v>98.418975830078125</v>
      </c>
      <c r="G132" s="28">
        <v>99.984107971191406</v>
      </c>
      <c r="H132" s="28">
        <v>99.99896240234375</v>
      </c>
      <c r="I132" s="28">
        <v>99.99884033203125</v>
      </c>
      <c r="J132" s="28">
        <v>92.299163818359375</v>
      </c>
      <c r="K132" s="28">
        <v>92.374473571777344</v>
      </c>
      <c r="L132" s="28">
        <v>99.999832153320313</v>
      </c>
      <c r="M132" s="28">
        <v>99.99884033203125</v>
      </c>
      <c r="Q132" s="32">
        <v>1</v>
      </c>
      <c r="R132" s="40" t="s">
        <v>78</v>
      </c>
      <c r="S132" s="9" t="b">
        <f t="shared" si="13"/>
        <v>1</v>
      </c>
      <c r="T132" s="9" t="b">
        <f t="shared" si="14"/>
        <v>0</v>
      </c>
      <c r="U132" s="33" t="s">
        <v>41</v>
      </c>
      <c r="V132" s="33" t="s">
        <v>41</v>
      </c>
      <c r="W132" s="33" t="s">
        <v>41</v>
      </c>
      <c r="X132" s="42" t="s">
        <v>124</v>
      </c>
      <c r="Y132" s="85">
        <v>4</v>
      </c>
      <c r="Z132" s="85"/>
      <c r="AA132" s="85"/>
      <c r="AB132" s="85"/>
      <c r="AC132" s="85"/>
      <c r="AE132" s="34" t="s">
        <v>7</v>
      </c>
    </row>
    <row r="133" spans="1:31" x14ac:dyDescent="0.35">
      <c r="A133" s="9" t="s">
        <v>207</v>
      </c>
      <c r="B133" s="28">
        <v>90.993743896484375</v>
      </c>
      <c r="C133" s="28">
        <v>94.517135620117188</v>
      </c>
      <c r="D133" s="28">
        <v>95.275138854980469</v>
      </c>
      <c r="E133" s="28">
        <v>95.134811401367188</v>
      </c>
      <c r="F133" s="28">
        <v>76.831443786621094</v>
      </c>
      <c r="G133" s="28">
        <v>99.986000061035156</v>
      </c>
      <c r="H133" s="28">
        <v>99.998764038085938</v>
      </c>
      <c r="I133" s="28">
        <v>99.99884033203125</v>
      </c>
      <c r="J133" s="28">
        <v>96.378448486328125</v>
      </c>
      <c r="K133" s="28">
        <v>94.740547180175781</v>
      </c>
      <c r="L133" s="28">
        <v>99.121932983398438</v>
      </c>
      <c r="M133" s="28">
        <v>99.99884033203125</v>
      </c>
      <c r="Q133" s="32">
        <v>1</v>
      </c>
      <c r="R133" s="40" t="s">
        <v>78</v>
      </c>
      <c r="S133" s="9" t="b">
        <f t="shared" si="13"/>
        <v>1</v>
      </c>
      <c r="T133" s="9" t="b">
        <f t="shared" si="14"/>
        <v>0</v>
      </c>
      <c r="U133" s="41" t="s">
        <v>130</v>
      </c>
      <c r="V133" s="33" t="s">
        <v>41</v>
      </c>
      <c r="W133" s="33" t="s">
        <v>41</v>
      </c>
      <c r="X133" s="42" t="s">
        <v>124</v>
      </c>
      <c r="Y133" s="85">
        <v>3</v>
      </c>
      <c r="Z133" s="85"/>
      <c r="AA133" s="85"/>
      <c r="AB133" s="85"/>
      <c r="AC133" s="85"/>
      <c r="AE133" s="34" t="s">
        <v>7</v>
      </c>
    </row>
    <row r="134" spans="1:31" x14ac:dyDescent="0.35">
      <c r="A134" s="9" t="s">
        <v>208</v>
      </c>
      <c r="B134" s="28">
        <v>90.992019653320313</v>
      </c>
      <c r="C134" s="28">
        <v>94.415855407714844</v>
      </c>
      <c r="D134" s="28">
        <v>95.215011596679688</v>
      </c>
      <c r="E134" s="28">
        <v>94.996833801269531</v>
      </c>
      <c r="F134" s="28">
        <v>96.55731201171875</v>
      </c>
      <c r="G134" s="28">
        <v>99.972648620605469</v>
      </c>
      <c r="H134" s="28">
        <v>99.998939514160156</v>
      </c>
      <c r="I134" s="28">
        <v>99.99884033203125</v>
      </c>
      <c r="J134" s="28">
        <v>88.824592590332031</v>
      </c>
      <c r="K134" s="28">
        <v>92.202217102050781</v>
      </c>
      <c r="L134" s="28">
        <v>99.101043701171875</v>
      </c>
      <c r="M134" s="28">
        <v>99.99884033203125</v>
      </c>
      <c r="Q134" s="32">
        <v>1</v>
      </c>
      <c r="R134" s="40" t="s">
        <v>78</v>
      </c>
      <c r="S134" s="9" t="b">
        <f t="shared" si="13"/>
        <v>1</v>
      </c>
      <c r="T134" s="9" t="b">
        <f t="shared" si="14"/>
        <v>0</v>
      </c>
      <c r="U134" s="33" t="s">
        <v>41</v>
      </c>
      <c r="V134" s="33" t="s">
        <v>41</v>
      </c>
      <c r="W134" s="33" t="s">
        <v>41</v>
      </c>
      <c r="X134" s="42" t="s">
        <v>124</v>
      </c>
      <c r="Y134" s="85">
        <v>4</v>
      </c>
      <c r="Z134" s="85"/>
      <c r="AA134" s="85"/>
      <c r="AB134" s="85"/>
      <c r="AC134" s="85"/>
      <c r="AE134" s="34" t="s">
        <v>7</v>
      </c>
    </row>
    <row r="135" spans="1:31" x14ac:dyDescent="0.35">
      <c r="A135" s="9" t="s">
        <v>209</v>
      </c>
      <c r="B135" s="28">
        <v>91.010269165039063</v>
      </c>
      <c r="C135" s="28">
        <v>94.372238159179688</v>
      </c>
      <c r="D135" s="28">
        <v>95.195327758789063</v>
      </c>
      <c r="E135" s="28">
        <v>94.719917297363281</v>
      </c>
      <c r="F135" s="28">
        <v>98.857872009277344</v>
      </c>
      <c r="G135" s="28">
        <v>99.968582153320313</v>
      </c>
      <c r="H135" s="28">
        <v>99.998588562011719</v>
      </c>
      <c r="I135" s="28">
        <v>99.99884033203125</v>
      </c>
      <c r="J135" s="28">
        <v>88.751815795898438</v>
      </c>
      <c r="K135" s="28">
        <v>88.677070617675781</v>
      </c>
      <c r="L135" s="28">
        <v>84.334388732910156</v>
      </c>
      <c r="M135" s="28">
        <v>99.99884033203125</v>
      </c>
      <c r="Q135" s="32">
        <v>1</v>
      </c>
      <c r="R135" s="40" t="s">
        <v>78</v>
      </c>
      <c r="S135" s="9" t="b">
        <f t="shared" si="13"/>
        <v>1</v>
      </c>
      <c r="T135" s="9" t="b">
        <f t="shared" si="14"/>
        <v>0</v>
      </c>
      <c r="U135" s="33" t="s">
        <v>41</v>
      </c>
      <c r="V135" s="33" t="s">
        <v>41</v>
      </c>
      <c r="W135" s="33" t="s">
        <v>41</v>
      </c>
      <c r="X135" s="42" t="s">
        <v>124</v>
      </c>
      <c r="Y135" s="85">
        <v>3</v>
      </c>
      <c r="Z135" s="85"/>
      <c r="AA135" s="85"/>
      <c r="AB135" s="85"/>
      <c r="AC135" s="85"/>
      <c r="AE135" s="34" t="s">
        <v>7</v>
      </c>
    </row>
    <row r="136" spans="1:31" x14ac:dyDescent="0.35">
      <c r="A136" s="9" t="s">
        <v>210</v>
      </c>
      <c r="B136" s="28">
        <v>90.939933776855469</v>
      </c>
      <c r="C136" s="28">
        <v>94.372367858886719</v>
      </c>
      <c r="D136" s="28">
        <v>95.256912231445313</v>
      </c>
      <c r="E136" s="28">
        <v>95.275718688964844</v>
      </c>
      <c r="F136" s="28">
        <v>98.858741760253906</v>
      </c>
      <c r="G136" s="28">
        <v>99.986045837402344</v>
      </c>
      <c r="H136" s="28">
        <v>99.998847961425781</v>
      </c>
      <c r="I136" s="28">
        <v>99.99884033203125</v>
      </c>
      <c r="J136" s="28">
        <v>89.696029663085938</v>
      </c>
      <c r="K136" s="28">
        <v>88.606964111328125</v>
      </c>
      <c r="L136" s="28">
        <v>84.302864074707031</v>
      </c>
      <c r="M136" s="28">
        <v>99.99884033203125</v>
      </c>
      <c r="Q136" s="32">
        <v>1</v>
      </c>
      <c r="R136" s="40" t="s">
        <v>78</v>
      </c>
      <c r="S136" s="9" t="b">
        <f t="shared" si="13"/>
        <v>1</v>
      </c>
      <c r="T136" s="9" t="b">
        <f t="shared" si="14"/>
        <v>0</v>
      </c>
      <c r="U136" s="33" t="s">
        <v>41</v>
      </c>
      <c r="V136" s="33" t="s">
        <v>41</v>
      </c>
      <c r="W136" s="33" t="s">
        <v>41</v>
      </c>
      <c r="X136" s="42" t="s">
        <v>124</v>
      </c>
      <c r="Y136" s="85">
        <v>4</v>
      </c>
      <c r="Z136" s="85"/>
      <c r="AA136" s="85"/>
      <c r="AB136" s="85"/>
      <c r="AC136" s="85"/>
      <c r="AE136" s="34" t="s">
        <v>7</v>
      </c>
    </row>
    <row r="137" spans="1:31" x14ac:dyDescent="0.35">
      <c r="A137" s="9" t="s">
        <v>211</v>
      </c>
      <c r="B137" s="28">
        <v>90.952774047851563</v>
      </c>
      <c r="C137" s="28">
        <v>94.4642333984375</v>
      </c>
      <c r="D137" s="28">
        <v>95.255279541015625</v>
      </c>
      <c r="E137" s="28">
        <v>95.413948059082031</v>
      </c>
      <c r="F137" s="28">
        <v>98.858383178710938</v>
      </c>
      <c r="G137" s="28">
        <v>99.967788696289063</v>
      </c>
      <c r="H137" s="28">
        <v>99.997856140136719</v>
      </c>
      <c r="I137" s="28">
        <v>99.99884033203125</v>
      </c>
      <c r="J137" s="28">
        <v>92.757133483886719</v>
      </c>
      <c r="K137" s="28">
        <v>92.202743530273438</v>
      </c>
      <c r="L137" s="28">
        <v>98.170944213867188</v>
      </c>
      <c r="M137" s="28">
        <v>99.99884033203125</v>
      </c>
      <c r="Q137" s="32">
        <v>1</v>
      </c>
      <c r="R137" s="40" t="s">
        <v>78</v>
      </c>
      <c r="S137" s="9" t="b">
        <f t="shared" si="13"/>
        <v>1</v>
      </c>
      <c r="T137" s="9" t="b">
        <f t="shared" si="14"/>
        <v>0</v>
      </c>
      <c r="U137" s="33" t="s">
        <v>41</v>
      </c>
      <c r="V137" s="33" t="s">
        <v>41</v>
      </c>
      <c r="W137" s="33" t="s">
        <v>41</v>
      </c>
      <c r="X137" s="42" t="s">
        <v>124</v>
      </c>
      <c r="Y137" s="85">
        <v>4</v>
      </c>
      <c r="Z137" s="85"/>
      <c r="AA137" s="85"/>
      <c r="AB137" s="85"/>
      <c r="AC137" s="85"/>
      <c r="AE137" s="34" t="s">
        <v>7</v>
      </c>
    </row>
    <row r="138" spans="1:31" x14ac:dyDescent="0.35">
      <c r="A138" s="9" t="s">
        <v>212</v>
      </c>
      <c r="B138" s="28">
        <v>90.977981567382813</v>
      </c>
      <c r="C138" s="28">
        <v>94.52142333984375</v>
      </c>
      <c r="D138" s="28">
        <v>95.057899475097656</v>
      </c>
      <c r="E138" s="28">
        <v>94.721092224121094</v>
      </c>
      <c r="F138" s="28">
        <v>95.362655639648438</v>
      </c>
      <c r="G138" s="28">
        <v>89.928916931152344</v>
      </c>
      <c r="H138" s="28">
        <v>99.998947143554688</v>
      </c>
      <c r="I138" s="28">
        <v>99.99884033203125</v>
      </c>
      <c r="J138" s="28">
        <v>91.973068237304688</v>
      </c>
      <c r="K138" s="28">
        <v>93.475418090820313</v>
      </c>
      <c r="L138" s="28">
        <v>99.853530883789063</v>
      </c>
      <c r="M138" s="28">
        <v>99.99884033203125</v>
      </c>
      <c r="Q138" s="32">
        <v>1</v>
      </c>
      <c r="R138" s="40" t="s">
        <v>78</v>
      </c>
      <c r="S138" s="9" t="b">
        <f t="shared" si="13"/>
        <v>1</v>
      </c>
      <c r="T138" s="9" t="b">
        <f t="shared" si="14"/>
        <v>0</v>
      </c>
      <c r="U138" s="33" t="s">
        <v>41</v>
      </c>
      <c r="V138" s="33" t="s">
        <v>41</v>
      </c>
      <c r="W138" s="33" t="s">
        <v>41</v>
      </c>
      <c r="X138" s="42" t="s">
        <v>124</v>
      </c>
      <c r="Y138" s="85">
        <v>4</v>
      </c>
      <c r="Z138" s="85"/>
      <c r="AA138" s="85"/>
      <c r="AB138" s="85"/>
      <c r="AC138" s="85"/>
      <c r="AE138" s="34" t="s">
        <v>7</v>
      </c>
    </row>
    <row r="139" spans="1:31" x14ac:dyDescent="0.35">
      <c r="A139" s="9" t="s">
        <v>213</v>
      </c>
      <c r="B139" s="28">
        <v>90.996818542480469</v>
      </c>
      <c r="C139" s="28">
        <v>94.631065368652344</v>
      </c>
      <c r="D139" s="28">
        <v>95.235694885253906</v>
      </c>
      <c r="E139" s="28">
        <v>95.414436340332031</v>
      </c>
      <c r="F139" s="28">
        <v>95.417236328125</v>
      </c>
      <c r="G139" s="28">
        <v>89.906105041503906</v>
      </c>
      <c r="H139" s="28">
        <v>99.9976806640625</v>
      </c>
      <c r="I139" s="28">
        <v>99.99884033203125</v>
      </c>
      <c r="J139" s="28">
        <v>90.024772644042969</v>
      </c>
      <c r="K139" s="28">
        <v>90.025222778320313</v>
      </c>
      <c r="L139" s="28">
        <v>84.334510803222656</v>
      </c>
      <c r="M139" s="28">
        <v>99.99884033203125</v>
      </c>
      <c r="Q139" s="32">
        <v>1</v>
      </c>
      <c r="R139" s="40" t="s">
        <v>78</v>
      </c>
      <c r="S139" s="9" t="b">
        <f t="shared" si="13"/>
        <v>1</v>
      </c>
      <c r="T139" s="9" t="b">
        <f t="shared" si="14"/>
        <v>0</v>
      </c>
      <c r="U139" s="33" t="s">
        <v>41</v>
      </c>
      <c r="V139" s="33" t="s">
        <v>41</v>
      </c>
      <c r="W139" s="33" t="s">
        <v>41</v>
      </c>
      <c r="X139" s="42" t="s">
        <v>124</v>
      </c>
      <c r="Y139" s="85">
        <v>4</v>
      </c>
      <c r="Z139" s="85"/>
      <c r="AA139" s="85"/>
      <c r="AB139" s="85"/>
      <c r="AC139" s="85"/>
      <c r="AE139" s="34" t="s">
        <v>7</v>
      </c>
    </row>
    <row r="140" spans="1:31" x14ac:dyDescent="0.35">
      <c r="A140" s="9" t="s">
        <v>214</v>
      </c>
      <c r="B140" s="28">
        <v>91.011215209960938</v>
      </c>
      <c r="C140" s="28">
        <v>94.578598022460938</v>
      </c>
      <c r="D140" s="28">
        <v>95.214500427246094</v>
      </c>
      <c r="E140" s="28">
        <v>95.276939392089844</v>
      </c>
      <c r="F140" s="28">
        <v>95.740020751953125</v>
      </c>
      <c r="G140" s="28">
        <v>89.910835266113281</v>
      </c>
      <c r="H140" s="28">
        <v>99.998786926269531</v>
      </c>
      <c r="I140" s="28">
        <v>99.99884033203125</v>
      </c>
      <c r="J140" s="28">
        <v>92.748405456542969</v>
      </c>
      <c r="K140" s="28">
        <v>92.56756591796875</v>
      </c>
      <c r="L140" s="28">
        <v>99.801284790039063</v>
      </c>
      <c r="M140" s="28">
        <v>99.99884033203125</v>
      </c>
      <c r="Q140" s="32">
        <v>1</v>
      </c>
      <c r="R140" s="40" t="s">
        <v>78</v>
      </c>
      <c r="S140" s="9" t="b">
        <f t="shared" si="13"/>
        <v>1</v>
      </c>
      <c r="T140" s="9" t="b">
        <f t="shared" si="14"/>
        <v>0</v>
      </c>
      <c r="U140" s="33" t="s">
        <v>41</v>
      </c>
      <c r="V140" s="33" t="s">
        <v>41</v>
      </c>
      <c r="W140" s="33" t="s">
        <v>41</v>
      </c>
      <c r="X140" s="42" t="s">
        <v>124</v>
      </c>
      <c r="Y140" s="85">
        <v>4</v>
      </c>
      <c r="Z140" s="85"/>
      <c r="AA140" s="85"/>
      <c r="AB140" s="85"/>
      <c r="AC140" s="85"/>
      <c r="AE140" s="34" t="s">
        <v>7</v>
      </c>
    </row>
    <row r="141" spans="1:31" x14ac:dyDescent="0.35">
      <c r="A141" s="9" t="s">
        <v>215</v>
      </c>
      <c r="B141" s="28">
        <v>90.99774169921875</v>
      </c>
      <c r="C141" s="28">
        <v>94.460052490234375</v>
      </c>
      <c r="D141" s="28">
        <v>95.137107849121094</v>
      </c>
      <c r="E141" s="28">
        <v>95.276542663574219</v>
      </c>
      <c r="F141" s="28">
        <v>98.874488830566406</v>
      </c>
      <c r="G141" s="28">
        <v>99.967010498046875</v>
      </c>
      <c r="H141" s="28">
        <v>99.993659973144531</v>
      </c>
      <c r="I141" s="28">
        <v>99.99884033203125</v>
      </c>
      <c r="J141" s="28">
        <v>90.66326904296875</v>
      </c>
      <c r="K141" s="28">
        <v>92.70574951171875</v>
      </c>
      <c r="L141" s="28">
        <v>99.989402770996094</v>
      </c>
      <c r="M141" s="28">
        <v>99.99884033203125</v>
      </c>
      <c r="Q141" s="32">
        <v>1</v>
      </c>
      <c r="R141" s="40" t="s">
        <v>78</v>
      </c>
      <c r="S141" s="9" t="b">
        <f t="shared" si="13"/>
        <v>1</v>
      </c>
      <c r="T141" s="9" t="b">
        <f t="shared" si="14"/>
        <v>0</v>
      </c>
      <c r="U141" s="33" t="s">
        <v>41</v>
      </c>
      <c r="V141" s="33" t="s">
        <v>41</v>
      </c>
      <c r="W141" s="33" t="s">
        <v>41</v>
      </c>
      <c r="X141" s="42" t="s">
        <v>124</v>
      </c>
      <c r="Y141" s="85">
        <v>4</v>
      </c>
      <c r="Z141" s="85"/>
      <c r="AA141" s="85"/>
      <c r="AB141" s="85"/>
      <c r="AC141" s="85"/>
      <c r="AE141" s="34" t="s">
        <v>7</v>
      </c>
    </row>
    <row r="142" spans="1:31" x14ac:dyDescent="0.35">
      <c r="A142" s="9" t="s">
        <v>216</v>
      </c>
      <c r="B142" s="28">
        <v>90.999794006347656</v>
      </c>
      <c r="C142" s="28">
        <v>94.517364501953125</v>
      </c>
      <c r="D142" s="28">
        <v>95.276962280273438</v>
      </c>
      <c r="E142" s="28">
        <v>95.41595458984375</v>
      </c>
      <c r="F142" s="28">
        <v>96.999794006347656</v>
      </c>
      <c r="G142" s="28">
        <v>99.966339111328125</v>
      </c>
      <c r="H142" s="28">
        <v>99.998634338378906</v>
      </c>
      <c r="I142" s="28">
        <v>99.99884033203125</v>
      </c>
      <c r="J142" s="28">
        <v>92.875823974609375</v>
      </c>
      <c r="K142" s="28">
        <v>97.546096801757813</v>
      </c>
      <c r="L142" s="28">
        <v>99.989402770996094</v>
      </c>
      <c r="M142" s="28">
        <v>99.99884033203125</v>
      </c>
      <c r="Q142" s="32">
        <v>1</v>
      </c>
      <c r="R142" s="40" t="s">
        <v>78</v>
      </c>
      <c r="S142" s="9" t="b">
        <f t="shared" si="13"/>
        <v>1</v>
      </c>
      <c r="T142" s="9" t="b">
        <f t="shared" si="14"/>
        <v>1</v>
      </c>
      <c r="U142" s="33" t="s">
        <v>41</v>
      </c>
      <c r="V142" s="33" t="s">
        <v>41</v>
      </c>
      <c r="W142" s="41" t="s">
        <v>20</v>
      </c>
      <c r="X142" s="42" t="s">
        <v>124</v>
      </c>
      <c r="Y142" s="85">
        <v>4</v>
      </c>
      <c r="Z142" s="85"/>
      <c r="AA142" s="85"/>
      <c r="AB142" s="85"/>
      <c r="AC142" s="85"/>
      <c r="AE142" s="34" t="s">
        <v>7</v>
      </c>
    </row>
    <row r="143" spans="1:31" x14ac:dyDescent="0.35">
      <c r="A143" s="9" t="s">
        <v>217</v>
      </c>
      <c r="B143" s="28">
        <v>90.999717712402344</v>
      </c>
      <c r="C143" s="28">
        <v>94.626998901367188</v>
      </c>
      <c r="D143" s="28">
        <v>95.276443481445313</v>
      </c>
      <c r="E143" s="28">
        <v>95.416343688964844</v>
      </c>
      <c r="F143" s="28">
        <v>97.455650329589844</v>
      </c>
      <c r="G143" s="28">
        <v>89.905830383300781</v>
      </c>
      <c r="H143" s="28">
        <v>99.999832153320313</v>
      </c>
      <c r="I143" s="28">
        <v>99.99884033203125</v>
      </c>
      <c r="J143" s="28">
        <v>91.967353820800781</v>
      </c>
      <c r="K143" s="28">
        <v>96.026596069335938</v>
      </c>
      <c r="L143" s="28">
        <v>99.989433288574219</v>
      </c>
      <c r="M143" s="28">
        <v>99.99884033203125</v>
      </c>
      <c r="Q143" s="32">
        <v>1</v>
      </c>
      <c r="R143" s="40" t="s">
        <v>78</v>
      </c>
      <c r="S143" s="9" t="b">
        <f t="shared" si="13"/>
        <v>1</v>
      </c>
      <c r="T143" s="9" t="b">
        <f t="shared" si="14"/>
        <v>0</v>
      </c>
      <c r="U143" s="33" t="s">
        <v>41</v>
      </c>
      <c r="V143" s="33" t="s">
        <v>41</v>
      </c>
      <c r="W143" s="33" t="s">
        <v>41</v>
      </c>
      <c r="X143" s="42" t="s">
        <v>124</v>
      </c>
      <c r="Y143" s="85">
        <v>4</v>
      </c>
      <c r="Z143" s="85"/>
      <c r="AA143" s="85"/>
      <c r="AB143" s="85"/>
      <c r="AC143" s="85"/>
      <c r="AE143" s="34" t="s">
        <v>7</v>
      </c>
    </row>
    <row r="144" spans="1:31" x14ac:dyDescent="0.35">
      <c r="A144" s="9" t="s">
        <v>218</v>
      </c>
      <c r="B144" s="28">
        <v>91.010215759277344</v>
      </c>
      <c r="C144" s="28">
        <v>94.622360229492188</v>
      </c>
      <c r="D144" s="28">
        <v>95.293701171875</v>
      </c>
      <c r="E144" s="28">
        <v>95.273361206054688</v>
      </c>
      <c r="F144" s="28">
        <v>79.185546875</v>
      </c>
      <c r="G144" s="28">
        <v>99.966423034667969</v>
      </c>
      <c r="H144" s="28">
        <v>99.997596740722656</v>
      </c>
      <c r="I144" s="28">
        <v>99.99884033203125</v>
      </c>
      <c r="J144" s="28">
        <v>91.317634582519531</v>
      </c>
      <c r="K144" s="28">
        <v>92.719619750976563</v>
      </c>
      <c r="L144" s="28">
        <v>99.999832153320313</v>
      </c>
      <c r="M144" s="28">
        <v>99.99884033203125</v>
      </c>
      <c r="Q144" s="32">
        <v>1</v>
      </c>
      <c r="R144" s="40" t="s">
        <v>78</v>
      </c>
      <c r="S144" s="9" t="b">
        <f t="shared" si="13"/>
        <v>1</v>
      </c>
      <c r="T144" s="9" t="b">
        <f t="shared" si="14"/>
        <v>0</v>
      </c>
      <c r="U144" s="33" t="s">
        <v>41</v>
      </c>
      <c r="V144" s="33" t="s">
        <v>145</v>
      </c>
      <c r="W144" s="33" t="s">
        <v>41</v>
      </c>
      <c r="X144" s="42" t="s">
        <v>124</v>
      </c>
      <c r="Y144" s="85">
        <v>4</v>
      </c>
      <c r="Z144" s="85"/>
      <c r="AA144" s="85"/>
      <c r="AB144" s="85"/>
      <c r="AC144" s="85"/>
      <c r="AE144" s="34" t="s">
        <v>7</v>
      </c>
    </row>
    <row r="145" spans="1:31" x14ac:dyDescent="0.35">
      <c r="A145" s="9" t="s">
        <v>219</v>
      </c>
      <c r="B145" s="28">
        <v>90.980674743652344</v>
      </c>
      <c r="C145" s="28">
        <v>94.536293029785156</v>
      </c>
      <c r="D145" s="28">
        <v>95.294723510742188</v>
      </c>
      <c r="E145" s="28">
        <v>95.415321350097656</v>
      </c>
      <c r="F145" s="28">
        <v>97.251701354980469</v>
      </c>
      <c r="G145" s="28">
        <v>99.958572387695313</v>
      </c>
      <c r="H145" s="28">
        <v>99.998771667480469</v>
      </c>
      <c r="I145" s="28">
        <v>99.99884033203125</v>
      </c>
      <c r="J145" s="28">
        <v>90.676589965820313</v>
      </c>
      <c r="K145" s="28">
        <v>94.658851623535156</v>
      </c>
      <c r="L145" s="28">
        <v>99.999832153320313</v>
      </c>
      <c r="M145" s="28">
        <v>99.99884033203125</v>
      </c>
      <c r="Q145" s="32">
        <v>1</v>
      </c>
      <c r="R145" s="40" t="s">
        <v>78</v>
      </c>
      <c r="S145" s="9" t="b">
        <f t="shared" si="13"/>
        <v>1</v>
      </c>
      <c r="T145" s="9" t="b">
        <f t="shared" si="14"/>
        <v>0</v>
      </c>
      <c r="U145" s="33" t="s">
        <v>41</v>
      </c>
      <c r="V145" s="33" t="s">
        <v>41</v>
      </c>
      <c r="W145" s="33" t="s">
        <v>41</v>
      </c>
      <c r="X145" s="42" t="s">
        <v>124</v>
      </c>
      <c r="Y145" s="85">
        <v>4</v>
      </c>
      <c r="Z145" s="85"/>
      <c r="AA145" s="85"/>
      <c r="AB145" s="85"/>
      <c r="AC145" s="85"/>
      <c r="AE145" s="34" t="s">
        <v>7</v>
      </c>
    </row>
    <row r="146" spans="1:31" x14ac:dyDescent="0.35">
      <c r="A146" s="9" t="s">
        <v>220</v>
      </c>
      <c r="B146" s="28">
        <v>91.029747009277344</v>
      </c>
      <c r="C146" s="28">
        <v>94.219528198242188</v>
      </c>
      <c r="D146" s="28">
        <v>95.273635864257813</v>
      </c>
      <c r="E146" s="28">
        <v>95.411827087402344</v>
      </c>
      <c r="F146" s="28">
        <v>98.428428649902344</v>
      </c>
      <c r="G146" s="28">
        <v>99.957221984863281</v>
      </c>
      <c r="H146" s="28">
        <v>99.998443603515625</v>
      </c>
      <c r="I146" s="28">
        <v>99.99884033203125</v>
      </c>
      <c r="J146" s="28">
        <v>91.304115295410156</v>
      </c>
      <c r="K146" s="28">
        <v>98.88189697265625</v>
      </c>
      <c r="L146" s="28">
        <v>99.999832153320313</v>
      </c>
      <c r="M146" s="28">
        <v>99.99884033203125</v>
      </c>
      <c r="Q146" s="32">
        <v>1</v>
      </c>
      <c r="R146" s="40" t="s">
        <v>78</v>
      </c>
      <c r="S146" s="9" t="b">
        <f t="shared" si="13"/>
        <v>1</v>
      </c>
      <c r="T146" s="9" t="b">
        <f t="shared" si="14"/>
        <v>1</v>
      </c>
      <c r="U146" s="33" t="s">
        <v>41</v>
      </c>
      <c r="V146" s="33" t="s">
        <v>41</v>
      </c>
      <c r="W146" s="33" t="s">
        <v>41</v>
      </c>
      <c r="X146" s="42" t="s">
        <v>124</v>
      </c>
      <c r="Y146" s="85">
        <v>4</v>
      </c>
      <c r="Z146" s="85"/>
      <c r="AA146" s="85"/>
      <c r="AB146" s="85"/>
      <c r="AC146" s="85"/>
      <c r="AE146" s="34" t="s">
        <v>7</v>
      </c>
    </row>
    <row r="147" spans="1:31" x14ac:dyDescent="0.35">
      <c r="A147" s="9" t="s">
        <v>221</v>
      </c>
      <c r="B147" s="28">
        <v>91.019309997558594</v>
      </c>
      <c r="C147" s="28">
        <v>94.507453918457031</v>
      </c>
      <c r="D147" s="28">
        <v>95.273292541503906</v>
      </c>
      <c r="E147" s="28">
        <v>95.412216186523438</v>
      </c>
      <c r="F147" s="28">
        <v>98.847251892089844</v>
      </c>
      <c r="G147" s="28">
        <v>99.959991455078125</v>
      </c>
      <c r="H147" s="28">
        <v>99.999298095703125</v>
      </c>
      <c r="I147" s="28">
        <v>99.99884033203125</v>
      </c>
      <c r="J147" s="28">
        <v>91.40789794921875</v>
      </c>
      <c r="K147" s="28">
        <v>97.402473449707031</v>
      </c>
      <c r="L147" s="28">
        <v>99.864532470703125</v>
      </c>
      <c r="M147" s="28">
        <v>99.99884033203125</v>
      </c>
      <c r="Q147" s="32">
        <v>1</v>
      </c>
      <c r="R147" s="40" t="s">
        <v>78</v>
      </c>
      <c r="S147" s="9" t="b">
        <f t="shared" si="13"/>
        <v>1</v>
      </c>
      <c r="T147" s="9" t="b">
        <f t="shared" si="14"/>
        <v>1</v>
      </c>
      <c r="U147" s="33" t="s">
        <v>41</v>
      </c>
      <c r="V147" s="33" t="s">
        <v>41</v>
      </c>
      <c r="W147" s="33" t="s">
        <v>41</v>
      </c>
      <c r="X147" s="42" t="s">
        <v>124</v>
      </c>
      <c r="Y147" s="85">
        <v>4</v>
      </c>
      <c r="Z147" s="85"/>
      <c r="AA147" s="85"/>
      <c r="AB147" s="85"/>
      <c r="AC147" s="85"/>
      <c r="AE147" s="34" t="s">
        <v>7</v>
      </c>
    </row>
    <row r="148" spans="1:31" x14ac:dyDescent="0.35">
      <c r="A148" s="9" t="s">
        <v>222</v>
      </c>
      <c r="B148" s="28">
        <v>91.031845092773438</v>
      </c>
      <c r="C148" s="28">
        <v>94.651756286621094</v>
      </c>
      <c r="D148" s="28">
        <v>95.275596618652344</v>
      </c>
      <c r="E148" s="28">
        <v>95.274978637695313</v>
      </c>
      <c r="F148" s="28">
        <v>96.571563720703125</v>
      </c>
      <c r="G148" s="28">
        <v>99.989875793457031</v>
      </c>
      <c r="H148" s="28">
        <v>99.998870849609375</v>
      </c>
      <c r="I148" s="28">
        <v>99.99884033203125</v>
      </c>
      <c r="J148" s="28">
        <v>93.723556518554688</v>
      </c>
      <c r="K148" s="28">
        <v>99.881568908691406</v>
      </c>
      <c r="L148" s="28">
        <v>99.999832153320313</v>
      </c>
      <c r="M148" s="28">
        <v>99.99884033203125</v>
      </c>
      <c r="Q148" s="32">
        <v>1</v>
      </c>
      <c r="R148" s="40" t="s">
        <v>78</v>
      </c>
      <c r="S148" s="9" t="b">
        <f t="shared" si="13"/>
        <v>1</v>
      </c>
      <c r="T148" s="9" t="b">
        <f t="shared" si="14"/>
        <v>1</v>
      </c>
      <c r="U148" s="33" t="s">
        <v>41</v>
      </c>
      <c r="V148" s="33" t="s">
        <v>41</v>
      </c>
      <c r="W148" s="33" t="s">
        <v>41</v>
      </c>
      <c r="X148" s="42" t="s">
        <v>124</v>
      </c>
      <c r="Y148" s="85">
        <v>4</v>
      </c>
      <c r="Z148" s="85"/>
      <c r="AA148" s="85"/>
      <c r="AB148" s="85"/>
      <c r="AC148" s="85"/>
      <c r="AE148" s="34" t="s">
        <v>7</v>
      </c>
    </row>
    <row r="149" spans="1:31" x14ac:dyDescent="0.35">
      <c r="A149" s="9" t="s">
        <v>223</v>
      </c>
      <c r="B149" s="28">
        <v>91.039909362792969</v>
      </c>
      <c r="C149" s="28">
        <v>94.684677124023438</v>
      </c>
      <c r="D149" s="28">
        <v>95.353614807128906</v>
      </c>
      <c r="E149" s="28">
        <v>95.412986755371094</v>
      </c>
      <c r="F149" s="28">
        <v>98.810623168945313</v>
      </c>
      <c r="G149" s="28">
        <v>99.975547790527344</v>
      </c>
      <c r="H149" s="28">
        <v>99.999130249023438</v>
      </c>
      <c r="I149" s="28">
        <v>99.99884033203125</v>
      </c>
      <c r="J149" s="28">
        <v>92.628860473632813</v>
      </c>
      <c r="K149" s="28">
        <v>99.748443603515625</v>
      </c>
      <c r="L149" s="28">
        <v>99.500343322753906</v>
      </c>
      <c r="M149" s="28">
        <v>99.99884033203125</v>
      </c>
      <c r="Q149" s="32">
        <v>1</v>
      </c>
      <c r="R149" s="40" t="s">
        <v>78</v>
      </c>
      <c r="S149" s="9" t="b">
        <f t="shared" si="13"/>
        <v>1</v>
      </c>
      <c r="T149" s="9" t="b">
        <f t="shared" si="14"/>
        <v>1</v>
      </c>
      <c r="U149" s="33" t="s">
        <v>41</v>
      </c>
      <c r="V149" s="33" t="s">
        <v>41</v>
      </c>
      <c r="W149" s="41" t="s">
        <v>20</v>
      </c>
      <c r="X149" s="42" t="s">
        <v>124</v>
      </c>
      <c r="Y149" s="85">
        <v>4</v>
      </c>
      <c r="Z149" s="85"/>
      <c r="AA149" s="85"/>
      <c r="AB149" s="85"/>
      <c r="AC149" s="85"/>
      <c r="AE149" s="34" t="s">
        <v>7</v>
      </c>
    </row>
    <row r="150" spans="1:31" x14ac:dyDescent="0.35">
      <c r="A150" s="9" t="s">
        <v>224</v>
      </c>
      <c r="B150" s="28">
        <v>91.067390441894531</v>
      </c>
      <c r="C150" s="28">
        <v>94.626922607421875</v>
      </c>
      <c r="D150" s="28">
        <v>95.393325805664063</v>
      </c>
      <c r="E150" s="28">
        <v>95.413421630859375</v>
      </c>
      <c r="F150" s="28">
        <v>98.812568664550781</v>
      </c>
      <c r="G150" s="28">
        <v>99.974922180175781</v>
      </c>
      <c r="H150" s="28">
        <v>99.998283386230469</v>
      </c>
      <c r="I150" s="28">
        <v>99.99884033203125</v>
      </c>
      <c r="J150" s="28">
        <v>91.915824890136719</v>
      </c>
      <c r="K150" s="28">
        <v>97.242752075195313</v>
      </c>
      <c r="L150" s="28">
        <v>99.999832153320313</v>
      </c>
      <c r="M150" s="28">
        <v>99.99884033203125</v>
      </c>
      <c r="Q150" s="32">
        <v>1</v>
      </c>
      <c r="R150" s="40" t="s">
        <v>78</v>
      </c>
      <c r="S150" s="9" t="b">
        <f t="shared" si="13"/>
        <v>1</v>
      </c>
      <c r="T150" s="9" t="b">
        <f t="shared" si="14"/>
        <v>1</v>
      </c>
      <c r="U150" s="33" t="s">
        <v>41</v>
      </c>
      <c r="V150" s="33" t="s">
        <v>41</v>
      </c>
      <c r="W150" s="41" t="s">
        <v>20</v>
      </c>
      <c r="X150" s="42" t="s">
        <v>124</v>
      </c>
      <c r="Y150" s="85">
        <v>4</v>
      </c>
      <c r="Z150" s="85"/>
      <c r="AA150" s="85"/>
      <c r="AB150" s="85"/>
      <c r="AC150" s="85"/>
      <c r="AE150" s="34" t="s">
        <v>7</v>
      </c>
    </row>
    <row r="151" spans="1:31" x14ac:dyDescent="0.35">
      <c r="A151" s="9" t="s">
        <v>225</v>
      </c>
      <c r="B151" s="28">
        <v>90.255218505859375</v>
      </c>
      <c r="C151" s="28">
        <v>94.555183410644531</v>
      </c>
      <c r="D151" s="28">
        <v>95.354156494140625</v>
      </c>
      <c r="E151" s="28">
        <v>95.275238037109375</v>
      </c>
      <c r="F151" s="28">
        <v>96.492103576660156</v>
      </c>
      <c r="G151" s="28">
        <v>99.974639892578125</v>
      </c>
      <c r="H151" s="28">
        <v>99.997077941894531</v>
      </c>
      <c r="I151" s="28">
        <v>99.99884033203125</v>
      </c>
      <c r="J151" s="28">
        <v>88.519767761230469</v>
      </c>
      <c r="K151" s="28">
        <v>96.066375732421875</v>
      </c>
      <c r="L151" s="28">
        <v>84.308929443359375</v>
      </c>
      <c r="M151" s="28">
        <v>99.99884033203125</v>
      </c>
      <c r="Q151" s="32">
        <v>1</v>
      </c>
      <c r="R151" s="40" t="s">
        <v>78</v>
      </c>
      <c r="S151" s="9" t="b">
        <f t="shared" si="13"/>
        <v>1</v>
      </c>
      <c r="T151" s="9" t="b">
        <f t="shared" si="14"/>
        <v>1</v>
      </c>
      <c r="U151" s="33" t="s">
        <v>41</v>
      </c>
      <c r="V151" s="33" t="s">
        <v>41</v>
      </c>
      <c r="W151" s="41" t="s">
        <v>20</v>
      </c>
      <c r="X151" s="42" t="s">
        <v>124</v>
      </c>
      <c r="Y151" s="85">
        <v>4</v>
      </c>
      <c r="Z151" s="85"/>
      <c r="AA151" s="85"/>
      <c r="AB151" s="85"/>
      <c r="AC151" s="85"/>
      <c r="AE151" s="34" t="s">
        <v>7</v>
      </c>
    </row>
    <row r="152" spans="1:31" x14ac:dyDescent="0.35">
      <c r="A152" s="9" t="s">
        <v>226</v>
      </c>
      <c r="B152" s="28">
        <v>91.092361450195313</v>
      </c>
      <c r="C152" s="28">
        <v>94.589073181152344</v>
      </c>
      <c r="D152" s="28">
        <v>95.473602294921875</v>
      </c>
      <c r="E152" s="28">
        <v>95.414260864257813</v>
      </c>
      <c r="F152" s="28">
        <v>94.953849792480469</v>
      </c>
      <c r="G152" s="28">
        <v>99.933586120605469</v>
      </c>
      <c r="H152" s="28">
        <v>99.997283935546875</v>
      </c>
      <c r="I152" s="28">
        <v>99.99884033203125</v>
      </c>
      <c r="J152" s="28">
        <v>94.370536804199219</v>
      </c>
      <c r="K152" s="28">
        <v>96.836212158203125</v>
      </c>
      <c r="L152" s="28">
        <v>99.623619079589844</v>
      </c>
      <c r="M152" s="28">
        <v>99.99884033203125</v>
      </c>
      <c r="Q152" s="32">
        <v>1</v>
      </c>
      <c r="R152" s="40" t="s">
        <v>78</v>
      </c>
      <c r="S152" s="9" t="b">
        <f t="shared" si="13"/>
        <v>1</v>
      </c>
      <c r="T152" s="9" t="b">
        <f t="shared" si="14"/>
        <v>1</v>
      </c>
      <c r="U152" s="33" t="s">
        <v>41</v>
      </c>
      <c r="V152" s="33" t="s">
        <v>41</v>
      </c>
      <c r="W152" s="33" t="s">
        <v>41</v>
      </c>
      <c r="X152" s="42" t="s">
        <v>124</v>
      </c>
      <c r="Y152" s="85">
        <v>4</v>
      </c>
      <c r="Z152" s="85"/>
      <c r="AA152" s="85"/>
      <c r="AB152" s="85"/>
      <c r="AC152" s="85"/>
      <c r="AE152" s="34" t="s">
        <v>7</v>
      </c>
    </row>
    <row r="153" spans="1:31" x14ac:dyDescent="0.35">
      <c r="A153" s="9" t="s">
        <v>227</v>
      </c>
      <c r="B153" s="28">
        <v>91.067047119140625</v>
      </c>
      <c r="C153" s="28">
        <v>94.66070556640625</v>
      </c>
      <c r="D153" s="28">
        <v>95.454124450683594</v>
      </c>
      <c r="E153" s="28">
        <v>95.414657592773438</v>
      </c>
      <c r="F153" s="28">
        <v>98.816177368164063</v>
      </c>
      <c r="G153" s="28">
        <v>99.931838989257813</v>
      </c>
      <c r="H153" s="28">
        <v>99.997970581054688</v>
      </c>
      <c r="I153" s="28">
        <v>99.99884033203125</v>
      </c>
      <c r="J153" s="28">
        <v>92.801155090332031</v>
      </c>
      <c r="K153" s="28">
        <v>95.130783081054688</v>
      </c>
      <c r="L153" s="28">
        <v>99.999832153320313</v>
      </c>
      <c r="M153" s="28">
        <v>99.99884033203125</v>
      </c>
      <c r="Q153" s="32">
        <v>1</v>
      </c>
      <c r="R153" s="40" t="s">
        <v>78</v>
      </c>
      <c r="S153" s="9" t="b">
        <f t="shared" si="13"/>
        <v>1</v>
      </c>
      <c r="T153" s="9" t="b">
        <f t="shared" si="14"/>
        <v>1</v>
      </c>
      <c r="U153" s="33" t="s">
        <v>41</v>
      </c>
      <c r="V153" s="33" t="s">
        <v>19</v>
      </c>
      <c r="W153" s="33" t="s">
        <v>41</v>
      </c>
      <c r="X153" s="42" t="s">
        <v>124</v>
      </c>
      <c r="Y153" s="85">
        <v>4</v>
      </c>
      <c r="Z153" s="85"/>
      <c r="AA153" s="85"/>
      <c r="AB153" s="85"/>
      <c r="AC153" s="85"/>
      <c r="AE153" s="34" t="s">
        <v>7</v>
      </c>
    </row>
    <row r="154" spans="1:31" x14ac:dyDescent="0.35">
      <c r="A154" s="9" t="s">
        <v>228</v>
      </c>
      <c r="B154" s="28">
        <v>91.077285766601563</v>
      </c>
      <c r="C154" s="28">
        <v>94.7186279296875</v>
      </c>
      <c r="D154" s="28">
        <v>95.41064453125</v>
      </c>
      <c r="E154" s="28">
        <v>95.275833129882813</v>
      </c>
      <c r="F154" s="28">
        <v>91.354469299316406</v>
      </c>
      <c r="G154" s="28">
        <v>22.701471328735352</v>
      </c>
      <c r="H154" s="28">
        <v>0</v>
      </c>
      <c r="I154" s="28">
        <v>0</v>
      </c>
      <c r="J154" s="28">
        <v>92.968559265136719</v>
      </c>
      <c r="K154" s="28">
        <v>99.999961853027344</v>
      </c>
      <c r="L154" s="28">
        <v>99.999832153320313</v>
      </c>
      <c r="M154" s="28">
        <v>99.99884033203125</v>
      </c>
      <c r="N154" s="34" t="s">
        <v>140</v>
      </c>
      <c r="O154" s="9" t="s">
        <v>229</v>
      </c>
      <c r="P154" s="36" t="s">
        <v>515</v>
      </c>
      <c r="Q154" s="32">
        <v>0</v>
      </c>
      <c r="R154" s="40" t="s">
        <v>78</v>
      </c>
      <c r="S154" s="9" t="b">
        <f t="shared" si="13"/>
        <v>0</v>
      </c>
      <c r="T154" s="9" t="b">
        <f t="shared" si="14"/>
        <v>0</v>
      </c>
      <c r="U154" s="33" t="s">
        <v>41</v>
      </c>
      <c r="V154" s="33" t="s">
        <v>41</v>
      </c>
      <c r="W154" s="33" t="s">
        <v>41</v>
      </c>
      <c r="X154" s="42" t="s">
        <v>124</v>
      </c>
      <c r="Y154" s="85">
        <v>4</v>
      </c>
      <c r="Z154" s="85"/>
      <c r="AA154" s="85"/>
      <c r="AB154" s="85"/>
      <c r="AC154" s="85"/>
      <c r="AE154" s="34" t="s">
        <v>7</v>
      </c>
    </row>
    <row r="155" spans="1:31" x14ac:dyDescent="0.35">
      <c r="A155" s="9" t="s">
        <v>230</v>
      </c>
      <c r="B155" s="28">
        <v>91.09124755859375</v>
      </c>
      <c r="C155" s="28">
        <v>94.589141845703125</v>
      </c>
      <c r="D155" s="28">
        <v>95.474578857421875</v>
      </c>
      <c r="E155" s="28">
        <v>95.415077209472656</v>
      </c>
      <c r="F155" s="28">
        <v>98.511260986328125</v>
      </c>
      <c r="G155" s="28">
        <v>99.930885314941406</v>
      </c>
      <c r="H155" s="28">
        <v>99.998802185058594</v>
      </c>
      <c r="I155" s="28">
        <v>99.99884033203125</v>
      </c>
      <c r="J155" s="28">
        <v>91.851898193359375</v>
      </c>
      <c r="K155" s="28">
        <v>97.991058349609375</v>
      </c>
      <c r="L155" s="28">
        <v>99.999832153320313</v>
      </c>
      <c r="M155" s="28">
        <v>99.99884033203125</v>
      </c>
      <c r="Q155" s="32">
        <v>1</v>
      </c>
      <c r="R155" s="40" t="s">
        <v>78</v>
      </c>
      <c r="S155" s="9" t="b">
        <f t="shared" si="13"/>
        <v>1</v>
      </c>
      <c r="T155" s="9" t="b">
        <f t="shared" si="14"/>
        <v>1</v>
      </c>
      <c r="U155" s="33" t="s">
        <v>41</v>
      </c>
      <c r="V155" s="33" t="s">
        <v>41</v>
      </c>
      <c r="W155" s="33" t="s">
        <v>41</v>
      </c>
      <c r="X155" s="42" t="s">
        <v>124</v>
      </c>
      <c r="Y155" s="85">
        <v>4</v>
      </c>
      <c r="Z155" s="85"/>
      <c r="AA155" s="85"/>
      <c r="AB155" s="85"/>
      <c r="AC155" s="85"/>
      <c r="AE155" s="34" t="s">
        <v>7</v>
      </c>
    </row>
    <row r="156" spans="1:31" x14ac:dyDescent="0.35">
      <c r="A156" s="9" t="s">
        <v>231</v>
      </c>
      <c r="B156" s="28">
        <v>91.108413696289063</v>
      </c>
      <c r="C156" s="28">
        <v>94.660972595214844</v>
      </c>
      <c r="D156" s="28">
        <v>95.393081665039063</v>
      </c>
      <c r="E156" s="28">
        <v>95.4117431640625</v>
      </c>
      <c r="F156" s="28">
        <v>98.813713073730469</v>
      </c>
      <c r="G156" s="28">
        <v>99.954437255859375</v>
      </c>
      <c r="H156" s="28">
        <v>99.9991455078125</v>
      </c>
      <c r="I156" s="28">
        <v>99.99884033203125</v>
      </c>
      <c r="J156" s="28">
        <v>88.293403625488281</v>
      </c>
      <c r="K156" s="28">
        <v>93.506011962890625</v>
      </c>
      <c r="L156" s="28">
        <v>84.308990478515625</v>
      </c>
      <c r="M156" s="28">
        <v>99.99884033203125</v>
      </c>
      <c r="Q156" s="32">
        <v>1</v>
      </c>
      <c r="R156" s="40" t="s">
        <v>78</v>
      </c>
      <c r="S156" s="9" t="b">
        <f t="shared" si="13"/>
        <v>1</v>
      </c>
      <c r="T156" s="9" t="b">
        <f t="shared" si="14"/>
        <v>0</v>
      </c>
      <c r="U156" s="41" t="s">
        <v>232</v>
      </c>
      <c r="V156" s="33" t="s">
        <v>41</v>
      </c>
      <c r="W156" s="33" t="s">
        <v>41</v>
      </c>
      <c r="X156" s="42" t="s">
        <v>124</v>
      </c>
      <c r="Y156" s="85">
        <v>4</v>
      </c>
      <c r="Z156" s="85"/>
      <c r="AA156" s="85"/>
      <c r="AB156" s="85"/>
      <c r="AC156" s="85"/>
      <c r="AE156" s="34" t="s">
        <v>7</v>
      </c>
    </row>
    <row r="157" spans="1:31" x14ac:dyDescent="0.35">
      <c r="A157" s="9" t="s">
        <v>233</v>
      </c>
      <c r="B157" s="28">
        <v>91.067085266113281</v>
      </c>
      <c r="C157" s="28">
        <v>94.635208129882813</v>
      </c>
      <c r="D157" s="28">
        <v>95.410446166992188</v>
      </c>
      <c r="E157" s="28">
        <v>95.407920837402344</v>
      </c>
      <c r="F157" s="28">
        <v>91.6436767578125</v>
      </c>
      <c r="G157" s="28">
        <v>22.695703506469727</v>
      </c>
      <c r="H157" s="28">
        <v>0</v>
      </c>
      <c r="I157" s="28">
        <v>0</v>
      </c>
      <c r="J157" s="28">
        <v>92.063056945800781</v>
      </c>
      <c r="K157" s="28">
        <v>99.999961853027344</v>
      </c>
      <c r="L157" s="28">
        <v>99.999832153320313</v>
      </c>
      <c r="M157" s="28">
        <v>99.99884033203125</v>
      </c>
      <c r="N157" s="34" t="s">
        <v>140</v>
      </c>
      <c r="P157" s="36" t="s">
        <v>515</v>
      </c>
      <c r="Q157" s="32">
        <v>1</v>
      </c>
      <c r="R157" s="40" t="s">
        <v>78</v>
      </c>
      <c r="S157" s="9" t="b">
        <f t="shared" si="13"/>
        <v>0</v>
      </c>
      <c r="T157" s="9" t="b">
        <f t="shared" si="14"/>
        <v>0</v>
      </c>
      <c r="U157" s="33" t="s">
        <v>41</v>
      </c>
      <c r="V157" s="33" t="s">
        <v>41</v>
      </c>
      <c r="W157" s="33" t="s">
        <v>41</v>
      </c>
      <c r="X157" s="42" t="s">
        <v>124</v>
      </c>
      <c r="Y157" s="85">
        <v>4</v>
      </c>
      <c r="Z157" s="85"/>
      <c r="AA157" s="85"/>
      <c r="AB157" s="85"/>
      <c r="AC157" s="85"/>
      <c r="AE157" s="34" t="s">
        <v>7</v>
      </c>
    </row>
    <row r="158" spans="1:31" x14ac:dyDescent="0.35">
      <c r="A158" s="9" t="s">
        <v>234</v>
      </c>
      <c r="B158" s="28">
        <v>91.065017700195313</v>
      </c>
      <c r="C158" s="28">
        <v>94.571830749511719</v>
      </c>
      <c r="D158" s="28">
        <v>95.467964172363281</v>
      </c>
      <c r="E158" s="28">
        <v>95.403190612792969</v>
      </c>
      <c r="F158" s="28">
        <v>91.750083923339844</v>
      </c>
      <c r="G158" s="28">
        <v>22.696304321289063</v>
      </c>
      <c r="H158" s="28">
        <v>0</v>
      </c>
      <c r="I158" s="28">
        <v>0</v>
      </c>
      <c r="J158" s="28">
        <v>93.569839477539063</v>
      </c>
      <c r="K158" s="28">
        <v>99.999961853027344</v>
      </c>
      <c r="L158" s="28">
        <v>99.999832153320313</v>
      </c>
      <c r="M158" s="28">
        <v>99.99884033203125</v>
      </c>
      <c r="N158" s="34" t="s">
        <v>140</v>
      </c>
      <c r="P158" s="36" t="s">
        <v>515</v>
      </c>
      <c r="Q158" s="32">
        <v>1</v>
      </c>
      <c r="R158" s="40" t="s">
        <v>78</v>
      </c>
      <c r="S158" s="9" t="b">
        <f t="shared" si="13"/>
        <v>0</v>
      </c>
      <c r="T158" s="9" t="b">
        <f t="shared" si="14"/>
        <v>0</v>
      </c>
      <c r="U158" s="33" t="s">
        <v>41</v>
      </c>
      <c r="V158" s="33" t="s">
        <v>41</v>
      </c>
      <c r="W158" s="33" t="s">
        <v>41</v>
      </c>
      <c r="X158" s="42" t="s">
        <v>124</v>
      </c>
      <c r="Y158" s="85">
        <v>4</v>
      </c>
      <c r="Z158" s="85"/>
      <c r="AA158" s="85"/>
      <c r="AB158" s="85"/>
      <c r="AC158" s="85"/>
      <c r="AE158" s="34" t="s">
        <v>7</v>
      </c>
    </row>
    <row r="159" spans="1:31" x14ac:dyDescent="0.35">
      <c r="A159" s="9" t="s">
        <v>235</v>
      </c>
      <c r="B159" s="28">
        <v>91.105484008789063</v>
      </c>
      <c r="C159" s="28">
        <v>94.639839172363281</v>
      </c>
      <c r="D159" s="28">
        <v>95.46875</v>
      </c>
      <c r="E159" s="28">
        <v>95.412857055664063</v>
      </c>
      <c r="F159" s="28">
        <v>89.4091796875</v>
      </c>
      <c r="G159" s="28">
        <v>22.695901870727539</v>
      </c>
      <c r="H159" s="28">
        <v>0</v>
      </c>
      <c r="I159" s="28">
        <v>0</v>
      </c>
      <c r="J159" s="28">
        <v>94.067817687988281</v>
      </c>
      <c r="K159" s="28">
        <v>94.222328186035156</v>
      </c>
      <c r="L159" s="28">
        <v>99.999832153320313</v>
      </c>
      <c r="M159" s="28">
        <v>99.99884033203125</v>
      </c>
      <c r="N159" s="34" t="s">
        <v>140</v>
      </c>
      <c r="P159" s="36" t="s">
        <v>515</v>
      </c>
      <c r="Q159" s="32">
        <v>1</v>
      </c>
      <c r="R159" s="40" t="s">
        <v>78</v>
      </c>
      <c r="S159" s="9" t="b">
        <f t="shared" si="13"/>
        <v>0</v>
      </c>
      <c r="T159" s="9" t="b">
        <f t="shared" si="14"/>
        <v>0</v>
      </c>
      <c r="U159" s="33" t="s">
        <v>41</v>
      </c>
      <c r="V159" s="33" t="s">
        <v>41</v>
      </c>
      <c r="W159" s="33" t="s">
        <v>41</v>
      </c>
      <c r="X159" s="42" t="s">
        <v>124</v>
      </c>
      <c r="Y159" s="85">
        <v>4</v>
      </c>
      <c r="Z159" s="85"/>
      <c r="AA159" s="85"/>
      <c r="AB159" s="85"/>
      <c r="AC159" s="85"/>
      <c r="AE159" s="34" t="s">
        <v>7</v>
      </c>
    </row>
    <row r="160" spans="1:31" x14ac:dyDescent="0.35">
      <c r="A160" s="9" t="s">
        <v>236</v>
      </c>
      <c r="B160" s="28">
        <v>79.257270812988281</v>
      </c>
      <c r="C160" s="28">
        <v>0</v>
      </c>
      <c r="D160" s="28">
        <v>0</v>
      </c>
      <c r="E160" s="28">
        <v>0</v>
      </c>
      <c r="F160" s="28">
        <v>63.820503234863281</v>
      </c>
      <c r="G160" s="28">
        <v>0</v>
      </c>
      <c r="H160" s="28">
        <v>0</v>
      </c>
      <c r="I160" s="28">
        <v>0</v>
      </c>
      <c r="J160" s="28">
        <v>99.749870300292969</v>
      </c>
      <c r="K160" s="28">
        <v>0</v>
      </c>
      <c r="L160" s="28">
        <v>0</v>
      </c>
      <c r="M160" s="28">
        <v>0</v>
      </c>
      <c r="Q160" s="32">
        <v>1</v>
      </c>
      <c r="R160" s="9" t="s">
        <v>40</v>
      </c>
      <c r="S160" s="9" t="b">
        <f t="shared" si="13"/>
        <v>0</v>
      </c>
      <c r="T160" s="9" t="b">
        <f t="shared" si="14"/>
        <v>0</v>
      </c>
      <c r="U160" s="33" t="s">
        <v>41</v>
      </c>
      <c r="V160" s="33" t="s">
        <v>41</v>
      </c>
      <c r="W160" s="33" t="s">
        <v>41</v>
      </c>
      <c r="X160" s="42" t="s">
        <v>124</v>
      </c>
      <c r="Y160" s="85">
        <v>4</v>
      </c>
      <c r="Z160" s="85"/>
      <c r="AA160" s="85"/>
      <c r="AB160" s="85"/>
      <c r="AC160" s="85"/>
      <c r="AE160" s="34" t="s">
        <v>7</v>
      </c>
    </row>
    <row r="161" spans="1:32" x14ac:dyDescent="0.35">
      <c r="A161" s="9" t="s">
        <v>237</v>
      </c>
      <c r="B161" s="28">
        <v>79.272415161132813</v>
      </c>
      <c r="C161" s="28">
        <v>0</v>
      </c>
      <c r="D161" s="28">
        <v>0</v>
      </c>
      <c r="E161" s="28">
        <v>0</v>
      </c>
      <c r="F161" s="28">
        <v>63.875118255615234</v>
      </c>
      <c r="G161" s="28">
        <v>0</v>
      </c>
      <c r="H161" s="28">
        <v>0</v>
      </c>
      <c r="I161" s="28">
        <v>0</v>
      </c>
      <c r="J161" s="28">
        <v>99.750587463378906</v>
      </c>
      <c r="K161" s="28">
        <v>0</v>
      </c>
      <c r="L161" s="28">
        <v>0</v>
      </c>
      <c r="M161" s="28">
        <v>0</v>
      </c>
      <c r="Q161" s="32">
        <v>1</v>
      </c>
      <c r="R161" s="9" t="s">
        <v>40</v>
      </c>
      <c r="S161" s="9" t="b">
        <f t="shared" si="13"/>
        <v>0</v>
      </c>
      <c r="T161" s="9" t="b">
        <f t="shared" si="14"/>
        <v>0</v>
      </c>
      <c r="U161" s="33" t="s">
        <v>41</v>
      </c>
      <c r="V161" s="33" t="s">
        <v>41</v>
      </c>
      <c r="W161" s="33" t="s">
        <v>41</v>
      </c>
      <c r="X161" s="42" t="s">
        <v>124</v>
      </c>
      <c r="Y161" s="85">
        <v>4</v>
      </c>
      <c r="Z161" s="85"/>
      <c r="AA161" s="85"/>
      <c r="AB161" s="85"/>
      <c r="AC161" s="85"/>
      <c r="AE161" s="34" t="s">
        <v>7</v>
      </c>
    </row>
    <row r="162" spans="1:32" x14ac:dyDescent="0.35">
      <c r="A162" s="9" t="s">
        <v>238</v>
      </c>
      <c r="B162" s="28">
        <v>64.231475830078125</v>
      </c>
      <c r="C162" s="28">
        <v>61.681507110595703</v>
      </c>
      <c r="D162" s="28">
        <v>95.4434814453125</v>
      </c>
      <c r="E162" s="28">
        <v>95.4027099609375</v>
      </c>
      <c r="F162" s="28">
        <v>46.598388671875</v>
      </c>
      <c r="G162" s="28">
        <v>61.401206970214844</v>
      </c>
      <c r="H162" s="28">
        <v>63.900596618652344</v>
      </c>
      <c r="I162" s="28">
        <v>66.197044372558594</v>
      </c>
      <c r="J162" s="28">
        <v>87.368789672851563</v>
      </c>
      <c r="K162" s="28">
        <v>0</v>
      </c>
      <c r="L162" s="28">
        <v>0</v>
      </c>
      <c r="M162" s="28">
        <v>0</v>
      </c>
      <c r="N162" s="34" t="s">
        <v>239</v>
      </c>
      <c r="O162" s="9" t="s">
        <v>240</v>
      </c>
      <c r="P162" s="36" t="s">
        <v>241</v>
      </c>
      <c r="Q162" s="32">
        <v>0</v>
      </c>
      <c r="R162" s="9" t="s">
        <v>40</v>
      </c>
      <c r="S162" s="9" t="b">
        <f t="shared" si="13"/>
        <v>0</v>
      </c>
      <c r="T162" s="9" t="b">
        <f t="shared" si="14"/>
        <v>0</v>
      </c>
      <c r="U162" s="33"/>
      <c r="V162" s="33"/>
      <c r="W162" s="33" t="s">
        <v>48</v>
      </c>
      <c r="X162" s="42"/>
      <c r="AE162" s="34"/>
    </row>
    <row r="163" spans="1:32" x14ac:dyDescent="0.35">
      <c r="A163" s="9" t="s">
        <v>242</v>
      </c>
      <c r="B163" s="28">
        <v>65.637779235839844</v>
      </c>
      <c r="C163" s="28">
        <v>61.653785705566406</v>
      </c>
      <c r="D163" s="28">
        <v>95.447944641113281</v>
      </c>
      <c r="E163" s="28">
        <v>95.41033935546875</v>
      </c>
      <c r="F163" s="28">
        <v>39.077869415283203</v>
      </c>
      <c r="G163" s="28">
        <v>61.058643341064453</v>
      </c>
      <c r="H163" s="28">
        <v>62.983287811279297</v>
      </c>
      <c r="I163" s="28">
        <v>65.631721496582031</v>
      </c>
      <c r="J163" s="28">
        <v>88.765121459960938</v>
      </c>
      <c r="K163" s="28">
        <v>0</v>
      </c>
      <c r="L163" s="28">
        <v>0</v>
      </c>
      <c r="M163" s="28">
        <v>0</v>
      </c>
      <c r="N163" s="34" t="s">
        <v>243</v>
      </c>
      <c r="O163" s="9" t="s">
        <v>240</v>
      </c>
      <c r="P163" s="36" t="s">
        <v>244</v>
      </c>
      <c r="Q163" s="32">
        <v>0</v>
      </c>
      <c r="R163" s="9" t="s">
        <v>40</v>
      </c>
      <c r="S163" s="9" t="b">
        <f t="shared" si="13"/>
        <v>0</v>
      </c>
      <c r="T163" s="9" t="b">
        <f t="shared" si="14"/>
        <v>0</v>
      </c>
      <c r="U163" s="33"/>
      <c r="V163" s="33"/>
      <c r="W163" s="33" t="s">
        <v>48</v>
      </c>
      <c r="X163" s="42"/>
      <c r="AE163" s="34"/>
    </row>
    <row r="164" spans="1:32" ht="15.5" x14ac:dyDescent="0.35">
      <c r="A164" s="9" t="s">
        <v>245</v>
      </c>
      <c r="B164" s="28">
        <v>25.199790954589844</v>
      </c>
      <c r="C164" s="28">
        <v>0</v>
      </c>
      <c r="D164" s="28">
        <v>0</v>
      </c>
      <c r="E164" s="28">
        <v>0</v>
      </c>
      <c r="F164" s="28">
        <v>99.999992370605469</v>
      </c>
      <c r="G164" s="28">
        <v>0</v>
      </c>
      <c r="H164" s="28">
        <v>0</v>
      </c>
      <c r="I164" s="28">
        <v>0</v>
      </c>
      <c r="J164" s="28">
        <v>73.417800903320313</v>
      </c>
      <c r="K164" s="28">
        <v>0</v>
      </c>
      <c r="L164" s="28">
        <v>0</v>
      </c>
      <c r="M164" s="28">
        <v>0</v>
      </c>
      <c r="N164" s="51"/>
      <c r="O164" s="9" t="s">
        <v>246</v>
      </c>
      <c r="P164" s="36" t="s">
        <v>203</v>
      </c>
      <c r="Q164" s="32">
        <v>0</v>
      </c>
      <c r="R164" s="9" t="s">
        <v>40</v>
      </c>
      <c r="S164" s="9" t="b">
        <f t="shared" si="13"/>
        <v>0</v>
      </c>
      <c r="T164" s="9" t="b">
        <f t="shared" si="14"/>
        <v>0</v>
      </c>
      <c r="U164" s="33"/>
      <c r="V164" s="33"/>
      <c r="W164" s="33" t="s">
        <v>48</v>
      </c>
      <c r="X164" s="42"/>
      <c r="AE164" s="34"/>
    </row>
    <row r="165" spans="1:32" ht="15.5" x14ac:dyDescent="0.35">
      <c r="A165" s="9" t="s">
        <v>247</v>
      </c>
      <c r="B165" s="28">
        <v>24.094301223754883</v>
      </c>
      <c r="C165" s="28">
        <v>0</v>
      </c>
      <c r="D165" s="28">
        <v>0</v>
      </c>
      <c r="E165" s="28">
        <v>0</v>
      </c>
      <c r="F165" s="28">
        <v>99.999992370605469</v>
      </c>
      <c r="G165" s="28">
        <v>0</v>
      </c>
      <c r="H165" s="28">
        <v>0</v>
      </c>
      <c r="I165" s="28">
        <v>0</v>
      </c>
      <c r="J165" s="28">
        <v>99.997886657714844</v>
      </c>
      <c r="K165" s="28">
        <v>0</v>
      </c>
      <c r="L165" s="28">
        <v>0</v>
      </c>
      <c r="M165" s="28">
        <v>0</v>
      </c>
      <c r="N165" s="51"/>
      <c r="O165" s="9" t="s">
        <v>248</v>
      </c>
      <c r="P165" s="36" t="s">
        <v>203</v>
      </c>
      <c r="Q165" s="32">
        <v>0</v>
      </c>
      <c r="R165" s="9" t="s">
        <v>40</v>
      </c>
      <c r="S165" s="9" t="b">
        <f t="shared" si="13"/>
        <v>0</v>
      </c>
      <c r="T165" s="9" t="b">
        <f t="shared" si="14"/>
        <v>0</v>
      </c>
      <c r="U165" s="33"/>
      <c r="V165" s="33"/>
      <c r="W165" s="33" t="s">
        <v>48</v>
      </c>
      <c r="X165" s="42"/>
      <c r="AE165" s="34"/>
    </row>
    <row r="166" spans="1:32" ht="15.5" x14ac:dyDescent="0.35">
      <c r="A166" s="9" t="s">
        <v>249</v>
      </c>
      <c r="B166" s="28">
        <v>44.418601989746094</v>
      </c>
      <c r="C166" s="28">
        <v>75.728378295898438</v>
      </c>
      <c r="D166" s="28">
        <v>95.691246032714844</v>
      </c>
      <c r="E166" s="28">
        <v>95.9720458984375</v>
      </c>
      <c r="F166" s="28">
        <v>99.072669982910156</v>
      </c>
      <c r="G166" s="28">
        <v>99.999954223632813</v>
      </c>
      <c r="H166" s="28">
        <v>99.999832153320313</v>
      </c>
      <c r="I166" s="28">
        <v>99.99884033203125</v>
      </c>
      <c r="J166" s="28">
        <v>73.356689453125</v>
      </c>
      <c r="K166" s="28">
        <v>0</v>
      </c>
      <c r="L166" s="28">
        <v>0</v>
      </c>
      <c r="M166" s="28">
        <v>0</v>
      </c>
      <c r="N166" s="51"/>
      <c r="Q166" s="32">
        <v>1</v>
      </c>
      <c r="R166" s="40" t="s">
        <v>78</v>
      </c>
      <c r="S166" s="9" t="b">
        <f t="shared" si="13"/>
        <v>0</v>
      </c>
      <c r="T166" s="9" t="b">
        <f t="shared" si="14"/>
        <v>0</v>
      </c>
      <c r="U166" s="33"/>
      <c r="V166" s="33"/>
      <c r="W166" s="33" t="s">
        <v>48</v>
      </c>
      <c r="X166" s="42"/>
      <c r="AE166" s="34"/>
    </row>
    <row r="167" spans="1:32" ht="15.5" x14ac:dyDescent="0.35">
      <c r="A167" s="9" t="s">
        <v>250</v>
      </c>
      <c r="B167" s="28">
        <v>40.239719390869141</v>
      </c>
      <c r="C167" s="28">
        <v>49.791900634765625</v>
      </c>
      <c r="D167" s="28">
        <v>95.769561767578125</v>
      </c>
      <c r="E167" s="28">
        <v>95.970458984375</v>
      </c>
      <c r="F167" s="28">
        <v>99.960777282714844</v>
      </c>
      <c r="G167" s="28">
        <v>99.999954223632813</v>
      </c>
      <c r="H167" s="28">
        <v>99.999832153320313</v>
      </c>
      <c r="I167" s="28">
        <v>99.99884033203125</v>
      </c>
      <c r="J167" s="28">
        <v>70.290626525878906</v>
      </c>
      <c r="K167" s="28">
        <v>0</v>
      </c>
      <c r="L167" s="28">
        <v>0</v>
      </c>
      <c r="M167" s="28">
        <v>0</v>
      </c>
      <c r="N167" s="51"/>
      <c r="Q167" s="32">
        <v>1</v>
      </c>
      <c r="R167" s="40" t="s">
        <v>78</v>
      </c>
      <c r="S167" s="9" t="b">
        <f t="shared" si="13"/>
        <v>0</v>
      </c>
      <c r="T167" s="9" t="b">
        <f t="shared" si="14"/>
        <v>0</v>
      </c>
      <c r="U167" s="33"/>
      <c r="V167" s="33"/>
      <c r="W167" s="33" t="s">
        <v>48</v>
      </c>
      <c r="X167" s="42"/>
      <c r="AE167" s="34"/>
    </row>
    <row r="168" spans="1:32" x14ac:dyDescent="0.35">
      <c r="A168" s="9" t="s">
        <v>251</v>
      </c>
      <c r="B168" s="28">
        <v>92.584358215332031</v>
      </c>
      <c r="C168" s="28">
        <v>94.776969909667969</v>
      </c>
      <c r="D168" s="28">
        <v>95.553504943847656</v>
      </c>
      <c r="E168" s="28">
        <v>95.414375305175781</v>
      </c>
      <c r="F168" s="28">
        <v>97.7635498046875</v>
      </c>
      <c r="G168" s="28">
        <v>99.999961853027344</v>
      </c>
      <c r="H168" s="28">
        <v>99.999832153320313</v>
      </c>
      <c r="I168" s="28">
        <v>99.99884033203125</v>
      </c>
      <c r="J168" s="28">
        <v>93.210983276367188</v>
      </c>
      <c r="K168" s="28">
        <v>87.677932739257813</v>
      </c>
      <c r="L168" s="28">
        <v>93.881088256835938</v>
      </c>
      <c r="M168" s="28">
        <v>88.144439697265625</v>
      </c>
      <c r="N168" s="52"/>
      <c r="Q168" s="32">
        <v>1</v>
      </c>
      <c r="R168" s="9" t="s">
        <v>40</v>
      </c>
      <c r="S168" s="9" t="b">
        <f t="shared" si="13"/>
        <v>0</v>
      </c>
      <c r="T168" s="9" t="b">
        <f t="shared" si="14"/>
        <v>0</v>
      </c>
      <c r="U168" s="33" t="s">
        <v>48</v>
      </c>
      <c r="V168" s="33" t="s">
        <v>48</v>
      </c>
      <c r="W168" s="33" t="s">
        <v>48</v>
      </c>
      <c r="X168" s="33" t="s">
        <v>41</v>
      </c>
      <c r="Y168" s="85">
        <v>3</v>
      </c>
      <c r="Z168" s="85"/>
      <c r="AA168" s="85"/>
      <c r="AB168" s="85"/>
      <c r="AC168" s="85"/>
    </row>
    <row r="169" spans="1:32" x14ac:dyDescent="0.35">
      <c r="A169" s="9" t="s">
        <v>252</v>
      </c>
      <c r="B169" s="28">
        <v>92.572334289550781</v>
      </c>
      <c r="C169" s="28">
        <v>94.81494140625</v>
      </c>
      <c r="D169" s="28">
        <v>95.593215942382813</v>
      </c>
      <c r="E169" s="28">
        <v>95.554878234863281</v>
      </c>
      <c r="F169" s="28">
        <v>99.841506958007813</v>
      </c>
      <c r="G169" s="28">
        <v>99.999794006347656</v>
      </c>
      <c r="H169" s="28">
        <v>99.999832153320313</v>
      </c>
      <c r="I169" s="28">
        <v>99.99884033203125</v>
      </c>
      <c r="J169" s="28">
        <v>93.146369934082031</v>
      </c>
      <c r="K169" s="28">
        <v>85.450408935546875</v>
      </c>
      <c r="L169" s="28">
        <v>82.067703247070313</v>
      </c>
      <c r="M169" s="28">
        <v>87.492286682128906</v>
      </c>
      <c r="Q169" s="32">
        <v>1</v>
      </c>
      <c r="R169" s="9" t="s">
        <v>40</v>
      </c>
      <c r="S169" s="9" t="b">
        <f t="shared" si="13"/>
        <v>0</v>
      </c>
      <c r="T169" s="9" t="b">
        <f t="shared" si="14"/>
        <v>0</v>
      </c>
      <c r="U169" s="33" t="s">
        <v>41</v>
      </c>
      <c r="V169" s="33" t="s">
        <v>41</v>
      </c>
      <c r="W169" s="33" t="s">
        <v>48</v>
      </c>
      <c r="X169" s="33" t="s">
        <v>41</v>
      </c>
      <c r="Y169" s="85">
        <v>3</v>
      </c>
      <c r="Z169" s="85"/>
      <c r="AA169" s="85"/>
      <c r="AB169" s="85"/>
      <c r="AC169" s="85"/>
    </row>
    <row r="170" spans="1:32" x14ac:dyDescent="0.35">
      <c r="A170" s="9" t="s">
        <v>253</v>
      </c>
      <c r="B170" s="28">
        <v>92.59991455078125</v>
      </c>
      <c r="C170" s="28">
        <v>94.949363708496094</v>
      </c>
      <c r="D170" s="28">
        <v>95.573333740234375</v>
      </c>
      <c r="E170" s="28">
        <v>95.136260986328125</v>
      </c>
      <c r="F170" s="28">
        <v>92.237983703613281</v>
      </c>
      <c r="G170" s="28">
        <v>99.999794006347656</v>
      </c>
      <c r="H170" s="28">
        <v>99.9991455078125</v>
      </c>
      <c r="I170" s="28">
        <v>99.99884033203125</v>
      </c>
      <c r="J170" s="28">
        <v>93.033134460449219</v>
      </c>
      <c r="K170" s="28">
        <v>79.478668212890625</v>
      </c>
      <c r="L170" s="28">
        <v>70.247108459472656</v>
      </c>
      <c r="M170" s="28">
        <v>77.930656433105469</v>
      </c>
      <c r="Q170" s="32">
        <v>1</v>
      </c>
      <c r="R170" s="9" t="s">
        <v>40</v>
      </c>
      <c r="S170" s="9" t="b">
        <f t="shared" si="13"/>
        <v>0</v>
      </c>
      <c r="T170" s="9" t="b">
        <f t="shared" si="14"/>
        <v>0</v>
      </c>
      <c r="U170" s="33" t="s">
        <v>48</v>
      </c>
      <c r="V170" s="33" t="s">
        <v>48</v>
      </c>
      <c r="W170" s="33" t="s">
        <v>48</v>
      </c>
      <c r="X170" s="33" t="s">
        <v>41</v>
      </c>
      <c r="Y170" s="85">
        <v>3</v>
      </c>
      <c r="Z170" s="85"/>
      <c r="AA170" s="85"/>
      <c r="AB170" s="85"/>
      <c r="AC170" s="85"/>
    </row>
    <row r="171" spans="1:32" x14ac:dyDescent="0.35">
      <c r="A171" s="9" t="s">
        <v>254</v>
      </c>
      <c r="B171" s="28">
        <v>92.618499755859375</v>
      </c>
      <c r="C171" s="28">
        <v>94.915786743164063</v>
      </c>
      <c r="D171" s="28">
        <v>95.63299560546875</v>
      </c>
      <c r="E171" s="28">
        <v>95.553466796875</v>
      </c>
      <c r="F171" s="28">
        <v>99.999984741210938</v>
      </c>
      <c r="G171" s="28">
        <v>99.999961853027344</v>
      </c>
      <c r="H171" s="28">
        <v>99.999832153320313</v>
      </c>
      <c r="I171" s="28">
        <v>99.99884033203125</v>
      </c>
      <c r="J171" s="28">
        <v>93.307624816894531</v>
      </c>
      <c r="K171" s="28">
        <v>87.447792053222656</v>
      </c>
      <c r="L171" s="28">
        <v>87.31573486328125</v>
      </c>
      <c r="M171" s="28">
        <v>88.3486328125</v>
      </c>
      <c r="Q171" s="32">
        <v>1</v>
      </c>
      <c r="R171" s="9" t="s">
        <v>40</v>
      </c>
      <c r="S171" s="9" t="b">
        <f t="shared" si="13"/>
        <v>0</v>
      </c>
      <c r="T171" s="9" t="b">
        <f t="shared" si="14"/>
        <v>0</v>
      </c>
      <c r="U171" s="33" t="s">
        <v>48</v>
      </c>
      <c r="V171" s="33" t="s">
        <v>48</v>
      </c>
      <c r="W171" s="33" t="s">
        <v>48</v>
      </c>
      <c r="X171" s="33" t="s">
        <v>41</v>
      </c>
      <c r="Y171" s="85">
        <v>3</v>
      </c>
      <c r="Z171" s="85"/>
      <c r="AA171" s="85"/>
      <c r="AB171" s="85"/>
      <c r="AC171" s="85"/>
      <c r="AF171" s="9" t="s">
        <v>255</v>
      </c>
    </row>
    <row r="172" spans="1:32" x14ac:dyDescent="0.35">
      <c r="A172" s="9" t="s">
        <v>256</v>
      </c>
      <c r="B172" s="28">
        <v>92.611930847167969</v>
      </c>
      <c r="C172" s="28">
        <v>94.934768676757813</v>
      </c>
      <c r="D172" s="28">
        <v>95.588470458984375</v>
      </c>
      <c r="E172" s="28">
        <v>95.411163330078125</v>
      </c>
      <c r="F172" s="28">
        <v>92.981468200683594</v>
      </c>
      <c r="G172" s="28">
        <v>77.586601257324219</v>
      </c>
      <c r="H172" s="28">
        <v>90.27813720703125</v>
      </c>
      <c r="I172" s="28">
        <v>94.208656311035156</v>
      </c>
      <c r="J172" s="28">
        <v>92.495094299316406</v>
      </c>
      <c r="K172" s="28">
        <v>79.141624450683594</v>
      </c>
      <c r="L172" s="28">
        <v>63.549709320068359</v>
      </c>
      <c r="M172" s="28">
        <v>66.337074279785156</v>
      </c>
      <c r="Q172" s="32">
        <v>1</v>
      </c>
      <c r="R172" s="40" t="s">
        <v>78</v>
      </c>
      <c r="S172" s="9" t="b">
        <f t="shared" si="13"/>
        <v>0</v>
      </c>
      <c r="T172" s="9" t="b">
        <f t="shared" si="14"/>
        <v>0</v>
      </c>
      <c r="U172" s="33" t="s">
        <v>48</v>
      </c>
      <c r="V172" s="33" t="s">
        <v>48</v>
      </c>
      <c r="W172" s="33" t="s">
        <v>48</v>
      </c>
      <c r="X172" s="33" t="s">
        <v>41</v>
      </c>
      <c r="Y172" s="85">
        <v>3</v>
      </c>
      <c r="Z172" s="85"/>
      <c r="AA172" s="85"/>
      <c r="AB172" s="85"/>
      <c r="AC172" s="85"/>
      <c r="AF172" s="9" t="s">
        <v>255</v>
      </c>
    </row>
    <row r="173" spans="1:32" ht="14.25" customHeight="1" x14ac:dyDescent="0.35">
      <c r="A173" s="9" t="s">
        <v>257</v>
      </c>
      <c r="B173" s="28">
        <v>92.603263854980469</v>
      </c>
      <c r="C173" s="28">
        <v>94.869781494140625</v>
      </c>
      <c r="D173" s="28">
        <v>95.549224853515625</v>
      </c>
      <c r="E173" s="28">
        <v>95.273826599121094</v>
      </c>
      <c r="F173" s="28">
        <v>99.710884094238281</v>
      </c>
      <c r="G173" s="28">
        <v>99.999961853027344</v>
      </c>
      <c r="H173" s="28">
        <v>99.999832153320313</v>
      </c>
      <c r="I173" s="28">
        <v>99.99884033203125</v>
      </c>
      <c r="J173" s="28">
        <v>95.899391174316406</v>
      </c>
      <c r="K173" s="28">
        <v>99.536552429199219</v>
      </c>
      <c r="L173" s="28">
        <v>99.719451904296875</v>
      </c>
      <c r="M173" s="28">
        <v>99.926124572753906</v>
      </c>
      <c r="Q173" s="32">
        <v>1</v>
      </c>
      <c r="R173" s="40" t="s">
        <v>78</v>
      </c>
      <c r="S173" s="9" t="b">
        <f t="shared" si="13"/>
        <v>1</v>
      </c>
      <c r="T173" s="9" t="b">
        <f t="shared" si="14"/>
        <v>1</v>
      </c>
      <c r="U173" s="33"/>
      <c r="V173" s="33"/>
      <c r="W173" s="33"/>
      <c r="X173" s="33"/>
    </row>
    <row r="174" spans="1:32" x14ac:dyDescent="0.35">
      <c r="A174" s="9" t="s">
        <v>258</v>
      </c>
      <c r="B174" s="28">
        <v>89.980384826660156</v>
      </c>
      <c r="C174" s="28">
        <v>92.364700317382813</v>
      </c>
      <c r="D174" s="28">
        <v>94.074569702148438</v>
      </c>
      <c r="E174" s="28">
        <v>93.949073791503906</v>
      </c>
      <c r="F174" s="28">
        <v>99.963165283203125</v>
      </c>
      <c r="G174" s="28">
        <v>99.999961853027344</v>
      </c>
      <c r="H174" s="28">
        <v>99.999832153320313</v>
      </c>
      <c r="I174" s="28">
        <v>99.99884033203125</v>
      </c>
      <c r="J174" s="33" t="s">
        <v>48</v>
      </c>
      <c r="K174" s="33" t="s">
        <v>48</v>
      </c>
      <c r="L174" s="33" t="s">
        <v>48</v>
      </c>
      <c r="M174" s="33" t="s">
        <v>48</v>
      </c>
      <c r="R174" s="9"/>
      <c r="U174" s="33" t="s">
        <v>48</v>
      </c>
      <c r="V174" s="33" t="s">
        <v>48</v>
      </c>
      <c r="W174" s="33" t="s">
        <v>48</v>
      </c>
      <c r="X174" s="33" t="s">
        <v>48</v>
      </c>
      <c r="Y174" s="82"/>
      <c r="Z174" s="82"/>
      <c r="AA174" s="82"/>
      <c r="AB174" s="82"/>
      <c r="AC174" s="82"/>
    </row>
    <row r="175" spans="1:32" x14ac:dyDescent="0.35">
      <c r="A175" s="9" t="s">
        <v>259</v>
      </c>
      <c r="B175" s="28">
        <v>79.302116394042969</v>
      </c>
      <c r="C175" s="28">
        <v>81.621849060058594</v>
      </c>
      <c r="D175" s="28">
        <v>84.590774536132813</v>
      </c>
      <c r="E175" s="28">
        <v>84.740737915039063</v>
      </c>
      <c r="F175" s="28">
        <v>95.90472412109375</v>
      </c>
      <c r="G175" s="28">
        <v>86.468574523925781</v>
      </c>
      <c r="H175" s="28">
        <v>87.10595703125</v>
      </c>
      <c r="I175" s="28">
        <v>99.99884033203125</v>
      </c>
      <c r="J175" s="33" t="s">
        <v>48</v>
      </c>
      <c r="K175" s="33" t="s">
        <v>48</v>
      </c>
      <c r="L175" s="33" t="s">
        <v>48</v>
      </c>
      <c r="M175" s="33" t="s">
        <v>48</v>
      </c>
      <c r="R175" s="9"/>
      <c r="U175" s="33" t="s">
        <v>48</v>
      </c>
      <c r="V175" s="33" t="s">
        <v>48</v>
      </c>
      <c r="W175" s="33" t="s">
        <v>48</v>
      </c>
      <c r="X175" s="33" t="s">
        <v>48</v>
      </c>
      <c r="Y175" s="82"/>
      <c r="Z175" s="82"/>
      <c r="AA175" s="82"/>
      <c r="AB175" s="82"/>
      <c r="AC175" s="82"/>
    </row>
    <row r="176" spans="1:32" x14ac:dyDescent="0.35">
      <c r="A176" s="9" t="s">
        <v>260</v>
      </c>
      <c r="B176" s="28">
        <v>92.898460388183594</v>
      </c>
      <c r="C176" s="28">
        <v>95.5582275390625</v>
      </c>
      <c r="D176" s="28">
        <v>95.845733642578125</v>
      </c>
      <c r="E176" s="28">
        <v>95.820602416992188</v>
      </c>
      <c r="F176" s="28">
        <v>96.443199157714844</v>
      </c>
      <c r="G176" s="28">
        <v>99.999961853027344</v>
      </c>
      <c r="H176" s="28">
        <v>99.999832153320313</v>
      </c>
      <c r="I176" s="28">
        <v>99.99884033203125</v>
      </c>
      <c r="J176" s="33" t="s">
        <v>48</v>
      </c>
      <c r="K176" s="33" t="s">
        <v>48</v>
      </c>
      <c r="L176" s="33" t="s">
        <v>48</v>
      </c>
      <c r="M176" s="33" t="s">
        <v>48</v>
      </c>
      <c r="R176" s="9"/>
      <c r="U176" s="33"/>
      <c r="V176" s="33"/>
      <c r="W176" s="33"/>
      <c r="X176" s="33"/>
    </row>
    <row r="177" spans="1:43" ht="12.65" customHeight="1" x14ac:dyDescent="0.35">
      <c r="A177" s="9" t="s">
        <v>261</v>
      </c>
      <c r="B177" s="28">
        <v>53.916397094726563</v>
      </c>
      <c r="C177" s="28">
        <v>73.773704528808594</v>
      </c>
      <c r="D177" s="28">
        <v>93.512565612792969</v>
      </c>
      <c r="E177" s="28">
        <v>92.708335876464844</v>
      </c>
      <c r="F177" s="28">
        <v>92.785491943359375</v>
      </c>
      <c r="G177" s="28">
        <v>99.999954223632813</v>
      </c>
      <c r="H177" s="28">
        <v>99.999832153320313</v>
      </c>
      <c r="I177" s="28">
        <v>99.99884033203125</v>
      </c>
      <c r="J177" s="33" t="s">
        <v>48</v>
      </c>
      <c r="K177" s="33" t="s">
        <v>48</v>
      </c>
      <c r="L177" s="33" t="s">
        <v>48</v>
      </c>
      <c r="M177" s="33" t="s">
        <v>48</v>
      </c>
      <c r="N177" s="51"/>
      <c r="R177" s="9"/>
      <c r="U177" s="33"/>
      <c r="V177" s="33"/>
      <c r="W177" s="33" t="s">
        <v>48</v>
      </c>
      <c r="X177" s="42"/>
      <c r="AE177" s="34"/>
    </row>
    <row r="178" spans="1:43" x14ac:dyDescent="0.35">
      <c r="A178" s="9" t="s">
        <v>262</v>
      </c>
      <c r="B178" s="28">
        <v>92.391410827636719</v>
      </c>
      <c r="C178" s="28">
        <v>95.386405944824219</v>
      </c>
      <c r="D178" s="28">
        <v>94.955154418945313</v>
      </c>
      <c r="E178" s="28">
        <v>95.691001892089844</v>
      </c>
      <c r="F178" s="28">
        <v>89.887825012207031</v>
      </c>
      <c r="G178" s="28">
        <v>99.857154846191406</v>
      </c>
      <c r="H178" s="28">
        <v>99.999832153320313</v>
      </c>
      <c r="I178" s="28">
        <v>99.99884033203125</v>
      </c>
      <c r="J178" s="28">
        <v>100</v>
      </c>
      <c r="K178" s="28">
        <v>99.999961853027344</v>
      </c>
      <c r="L178" s="28">
        <v>99.999832153320313</v>
      </c>
      <c r="M178" s="28">
        <v>99.99884033203125</v>
      </c>
      <c r="Q178" s="32">
        <v>1</v>
      </c>
      <c r="R178" s="9" t="s">
        <v>150</v>
      </c>
      <c r="S178" s="9" t="b">
        <f t="shared" ref="S178:S184" si="15">NOT(OR((E178&lt;=$Q$1),(I178&lt;=$R$1),(M178&lt;=$S$1)))</f>
        <v>1</v>
      </c>
      <c r="T178" s="9" t="b">
        <f t="shared" ref="T178:T184" si="16">NOT(OR((C178&lt;=$Q$1),(G178&lt;=$R$1),(K178&lt;=$S$1)))</f>
        <v>1</v>
      </c>
      <c r="U178" s="33"/>
      <c r="V178" s="33"/>
      <c r="W178" s="33"/>
      <c r="X178" s="42"/>
      <c r="AE178" s="34"/>
    </row>
    <row r="179" spans="1:43" ht="12.65" customHeight="1" x14ac:dyDescent="0.35">
      <c r="A179" s="9" t="s">
        <v>263</v>
      </c>
      <c r="B179" s="28">
        <v>66.969268798828125</v>
      </c>
      <c r="C179" s="28">
        <v>0</v>
      </c>
      <c r="D179" s="28">
        <v>0</v>
      </c>
      <c r="E179" s="28">
        <v>0</v>
      </c>
      <c r="F179" s="28">
        <v>97.219581604003906</v>
      </c>
      <c r="G179" s="28">
        <v>0</v>
      </c>
      <c r="H179" s="28">
        <v>0</v>
      </c>
      <c r="I179" s="28">
        <v>0</v>
      </c>
      <c r="J179" s="28">
        <v>100</v>
      </c>
      <c r="K179" s="28">
        <v>99.999961853027344</v>
      </c>
      <c r="L179" s="28">
        <v>99.999832153320313</v>
      </c>
      <c r="M179" s="28">
        <v>99.99884033203125</v>
      </c>
      <c r="P179" s="36" t="s">
        <v>264</v>
      </c>
      <c r="Q179" s="32">
        <v>1</v>
      </c>
      <c r="R179" s="9" t="s">
        <v>150</v>
      </c>
      <c r="S179" s="9" t="b">
        <f t="shared" si="15"/>
        <v>0</v>
      </c>
      <c r="T179" s="9" t="b">
        <f t="shared" si="16"/>
        <v>0</v>
      </c>
      <c r="U179" s="33"/>
      <c r="V179" s="33"/>
      <c r="W179" s="33"/>
      <c r="X179" s="42"/>
      <c r="AE179" s="34"/>
    </row>
    <row r="180" spans="1:43" ht="12.65" customHeight="1" x14ac:dyDescent="0.35">
      <c r="A180" s="9" t="s">
        <v>265</v>
      </c>
      <c r="B180" s="28">
        <v>92.239845275878906</v>
      </c>
      <c r="C180" s="28">
        <v>95.366737365722656</v>
      </c>
      <c r="D180" s="28">
        <v>94.954658508300781</v>
      </c>
      <c r="E180" s="28">
        <v>95.684402465820313</v>
      </c>
      <c r="F180" s="28">
        <v>89.272422790527344</v>
      </c>
      <c r="G180" s="28">
        <v>99.865585327148438</v>
      </c>
      <c r="H180" s="28">
        <v>99.999832153320313</v>
      </c>
      <c r="I180" s="28">
        <v>99.99884033203125</v>
      </c>
      <c r="J180" s="28">
        <v>100</v>
      </c>
      <c r="K180" s="28">
        <v>99.999961853027344</v>
      </c>
      <c r="L180" s="28">
        <v>99.999832153320313</v>
      </c>
      <c r="M180" s="28">
        <v>99.99884033203125</v>
      </c>
      <c r="Q180" s="32">
        <v>1</v>
      </c>
      <c r="R180" s="9" t="s">
        <v>150</v>
      </c>
      <c r="S180" s="9" t="b">
        <f t="shared" si="15"/>
        <v>1</v>
      </c>
      <c r="T180" s="9" t="b">
        <f t="shared" si="16"/>
        <v>1</v>
      </c>
      <c r="U180" s="33"/>
      <c r="V180" s="33"/>
      <c r="W180" s="33"/>
      <c r="X180" s="42"/>
      <c r="AE180" s="34"/>
    </row>
    <row r="181" spans="1:43" ht="12.65" customHeight="1" x14ac:dyDescent="0.35">
      <c r="A181" s="9" t="s">
        <v>266</v>
      </c>
      <c r="B181" s="28">
        <v>92.83966064453125</v>
      </c>
      <c r="C181" s="28">
        <v>95.343330383300781</v>
      </c>
      <c r="D181" s="28">
        <v>95.014961242675781</v>
      </c>
      <c r="E181" s="28">
        <v>95.830039978027344</v>
      </c>
      <c r="F181" s="28">
        <v>97.998703002929688</v>
      </c>
      <c r="G181" s="28">
        <v>99.824165344238281</v>
      </c>
      <c r="H181" s="28">
        <v>99.862831115722656</v>
      </c>
      <c r="I181" s="28">
        <v>99.99884033203125</v>
      </c>
      <c r="J181" s="28">
        <v>100</v>
      </c>
      <c r="K181" s="28">
        <v>99.999961853027344</v>
      </c>
      <c r="L181" s="28">
        <v>99.999832153320313</v>
      </c>
      <c r="M181" s="28">
        <v>99.99884033203125</v>
      </c>
      <c r="Q181" s="32">
        <v>1</v>
      </c>
      <c r="R181" s="9" t="s">
        <v>150</v>
      </c>
      <c r="S181" s="9" t="b">
        <f t="shared" si="15"/>
        <v>1</v>
      </c>
      <c r="T181" s="9" t="b">
        <f t="shared" si="16"/>
        <v>1</v>
      </c>
      <c r="U181" s="33"/>
      <c r="V181" s="33"/>
      <c r="W181" s="33"/>
      <c r="X181" s="42"/>
      <c r="AE181" s="34"/>
    </row>
    <row r="182" spans="1:43" ht="12.65" customHeight="1" x14ac:dyDescent="0.35">
      <c r="A182" s="9" t="s">
        <v>267</v>
      </c>
      <c r="B182" s="28">
        <v>67.189315795898438</v>
      </c>
      <c r="C182" s="28">
        <v>0</v>
      </c>
      <c r="D182" s="28">
        <v>0</v>
      </c>
      <c r="E182" s="28">
        <v>0</v>
      </c>
      <c r="F182" s="28">
        <v>76.463691711425781</v>
      </c>
      <c r="G182" s="28">
        <v>0</v>
      </c>
      <c r="H182" s="28">
        <v>0</v>
      </c>
      <c r="I182" s="28">
        <v>0</v>
      </c>
      <c r="J182" s="28">
        <v>100</v>
      </c>
      <c r="K182" s="28">
        <v>99.999961853027344</v>
      </c>
      <c r="L182" s="28">
        <v>99.999832153320313</v>
      </c>
      <c r="M182" s="28">
        <v>99.99884033203125</v>
      </c>
      <c r="P182" s="36" t="s">
        <v>264</v>
      </c>
      <c r="Q182" s="32">
        <v>1</v>
      </c>
      <c r="R182" s="9" t="s">
        <v>150</v>
      </c>
      <c r="S182" s="9" t="b">
        <f t="shared" si="15"/>
        <v>0</v>
      </c>
      <c r="T182" s="9" t="b">
        <f t="shared" si="16"/>
        <v>0</v>
      </c>
      <c r="U182" s="33"/>
      <c r="V182" s="33"/>
      <c r="W182" s="33"/>
      <c r="X182" s="42"/>
      <c r="AE182" s="34"/>
    </row>
    <row r="183" spans="1:43" ht="12.65" customHeight="1" x14ac:dyDescent="0.35">
      <c r="A183" s="9" t="s">
        <v>268</v>
      </c>
      <c r="B183" s="28">
        <v>92.322235107421875</v>
      </c>
      <c r="C183" s="28">
        <v>95.331085205078125</v>
      </c>
      <c r="D183" s="28">
        <v>94.9830322265625</v>
      </c>
      <c r="E183" s="28">
        <v>95.685165405273438</v>
      </c>
      <c r="F183" s="28">
        <v>88.380538940429688</v>
      </c>
      <c r="G183" s="28">
        <v>99.624443054199219</v>
      </c>
      <c r="H183" s="28">
        <v>99.236953735351563</v>
      </c>
      <c r="I183" s="28">
        <v>99.99884033203125</v>
      </c>
      <c r="J183" s="28">
        <v>100</v>
      </c>
      <c r="K183" s="28">
        <v>99.999961853027344</v>
      </c>
      <c r="L183" s="28">
        <v>99.999832153320313</v>
      </c>
      <c r="M183" s="28">
        <v>99.99884033203125</v>
      </c>
      <c r="Q183" s="32">
        <v>1</v>
      </c>
      <c r="R183" s="9" t="s">
        <v>150</v>
      </c>
      <c r="S183" s="9" t="b">
        <f t="shared" si="15"/>
        <v>1</v>
      </c>
      <c r="T183" s="9" t="b">
        <f t="shared" si="16"/>
        <v>1</v>
      </c>
      <c r="U183" s="33"/>
      <c r="V183" s="33"/>
      <c r="W183" s="33"/>
      <c r="X183" s="42"/>
      <c r="AE183" s="34"/>
    </row>
    <row r="184" spans="1:43" ht="12.65" customHeight="1" x14ac:dyDescent="0.35">
      <c r="A184" s="9" t="s">
        <v>269</v>
      </c>
      <c r="B184" s="28">
        <v>31.584968566894531</v>
      </c>
      <c r="C184" s="28">
        <v>0</v>
      </c>
      <c r="D184" s="28">
        <v>0</v>
      </c>
      <c r="E184" s="28">
        <v>0</v>
      </c>
      <c r="F184" s="28">
        <v>69.497535705566406</v>
      </c>
      <c r="G184" s="28">
        <v>0</v>
      </c>
      <c r="H184" s="28">
        <v>0</v>
      </c>
      <c r="I184" s="28">
        <v>0</v>
      </c>
      <c r="J184" s="28">
        <v>99.999992370605469</v>
      </c>
      <c r="K184" s="28">
        <v>0</v>
      </c>
      <c r="L184" s="28">
        <v>0</v>
      </c>
      <c r="M184" s="28">
        <v>0</v>
      </c>
      <c r="N184" s="34" t="s">
        <v>270</v>
      </c>
      <c r="O184" s="9" t="s">
        <v>271</v>
      </c>
      <c r="P184" s="36" t="s">
        <v>516</v>
      </c>
      <c r="Q184" s="32">
        <v>0</v>
      </c>
      <c r="R184" s="9" t="s">
        <v>150</v>
      </c>
      <c r="S184" s="9" t="b">
        <f t="shared" si="15"/>
        <v>0</v>
      </c>
      <c r="T184" s="9" t="b">
        <f t="shared" si="16"/>
        <v>0</v>
      </c>
      <c r="U184" s="33"/>
      <c r="V184" s="33"/>
      <c r="W184" s="33"/>
      <c r="X184" s="42"/>
      <c r="AE184" s="34"/>
    </row>
    <row r="185" spans="1:43" x14ac:dyDescent="0.35">
      <c r="B185" s="28"/>
      <c r="C185" s="28"/>
      <c r="D185" s="28"/>
      <c r="E185" s="28"/>
      <c r="F185" s="28"/>
      <c r="G185" s="28"/>
      <c r="H185" s="28"/>
      <c r="I185" s="28"/>
      <c r="J185" s="33"/>
      <c r="K185" s="33"/>
      <c r="L185" s="33"/>
      <c r="M185" s="33"/>
      <c r="Q185" s="9"/>
      <c r="R185" s="9"/>
      <c r="U185" s="33"/>
      <c r="V185" s="33"/>
      <c r="W185" s="33"/>
      <c r="X185" s="33"/>
    </row>
    <row r="186" spans="1:43" x14ac:dyDescent="0.3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9" t="s">
        <v>272</v>
      </c>
      <c r="O186" s="37"/>
      <c r="P186" s="25">
        <f>SUMIF(S187:S189,TRUE, Q187:Q189)/SUM(Q187:Q189)</f>
        <v>1</v>
      </c>
      <c r="Q186" s="37"/>
      <c r="R186" s="37"/>
      <c r="S186" s="37"/>
      <c r="T186" s="37"/>
      <c r="U186" s="37"/>
      <c r="V186" s="37"/>
      <c r="W186" s="37"/>
      <c r="X186" s="37"/>
      <c r="Y186" s="83"/>
      <c r="Z186" s="83"/>
      <c r="AA186" s="83"/>
      <c r="AB186" s="83"/>
      <c r="AC186" s="83"/>
      <c r="AD186" s="39"/>
      <c r="AE186" s="39"/>
      <c r="AF186" s="83"/>
      <c r="AG186" s="83"/>
      <c r="AH186" s="83" t="s">
        <v>272</v>
      </c>
      <c r="AI186" s="84"/>
      <c r="AJ186" s="84"/>
      <c r="AK186" s="84"/>
      <c r="AL186" s="84"/>
      <c r="AM186" s="84"/>
      <c r="AN186" s="84"/>
      <c r="AO186" s="84"/>
      <c r="AP186" s="84"/>
      <c r="AQ186" s="84"/>
    </row>
    <row r="187" spans="1:43" x14ac:dyDescent="0.35">
      <c r="A187" s="9" t="s">
        <v>273</v>
      </c>
      <c r="B187" s="28">
        <v>90.540946960449219</v>
      </c>
      <c r="C187" s="28">
        <v>90.673309326171875</v>
      </c>
      <c r="D187" s="28">
        <v>95.792411804199219</v>
      </c>
      <c r="E187" s="28">
        <v>95.692626953125</v>
      </c>
      <c r="F187" s="28">
        <v>99.149177551269531</v>
      </c>
      <c r="G187" s="28">
        <v>97.376266479492188</v>
      </c>
      <c r="H187" s="28">
        <v>97.3909912109375</v>
      </c>
      <c r="I187" s="28">
        <v>99.99884033203125</v>
      </c>
      <c r="J187" s="28">
        <v>98.214767456054688</v>
      </c>
      <c r="K187" s="28">
        <v>99.993156433105469</v>
      </c>
      <c r="L187" s="28">
        <v>99.999832153320313</v>
      </c>
      <c r="M187" s="28">
        <v>99.99884033203125</v>
      </c>
      <c r="Q187" s="32">
        <v>1</v>
      </c>
      <c r="R187" s="9" t="s">
        <v>150</v>
      </c>
      <c r="S187" s="9" t="b">
        <f t="shared" ref="S187:S193" si="17">NOT(OR((E187&lt;=$Q$1),(I187&lt;=$R$1),(M187&lt;=$S$1)))</f>
        <v>1</v>
      </c>
      <c r="T187" s="9" t="b">
        <f t="shared" ref="T187:T188" si="18">NOT(OR((C187&lt;=$Q$1),(G187&lt;=$R$1),(K187&lt;=$S$1)))</f>
        <v>1</v>
      </c>
      <c r="U187" s="33" t="s">
        <v>41</v>
      </c>
      <c r="V187" s="33" t="s">
        <v>41</v>
      </c>
      <c r="W187" s="33" t="s">
        <v>20</v>
      </c>
      <c r="X187" s="33" t="s">
        <v>41</v>
      </c>
      <c r="Y187" s="85">
        <v>5</v>
      </c>
      <c r="Z187" s="85"/>
      <c r="AA187" s="85"/>
      <c r="AB187" s="85"/>
      <c r="AC187" s="85"/>
      <c r="AH187" s="34" t="s">
        <v>57</v>
      </c>
      <c r="AI187" s="32">
        <v>42705</v>
      </c>
    </row>
    <row r="188" spans="1:43" x14ac:dyDescent="0.35">
      <c r="A188" s="9" t="s">
        <v>274</v>
      </c>
      <c r="B188" s="28">
        <v>90.5709228515625</v>
      </c>
      <c r="C188" s="28">
        <v>90.580528259277344</v>
      </c>
      <c r="D188" s="28">
        <v>95.712684631347656</v>
      </c>
      <c r="E188" s="28">
        <v>95.693893432617188</v>
      </c>
      <c r="F188" s="28">
        <v>96.19085693359375</v>
      </c>
      <c r="G188" s="28">
        <v>99.391326904296875</v>
      </c>
      <c r="H188" s="28">
        <v>99.9970703125</v>
      </c>
      <c r="I188" s="28">
        <v>99.996421813964844</v>
      </c>
      <c r="J188" s="28">
        <v>99.507453918457031</v>
      </c>
      <c r="K188" s="28">
        <v>99.999961853027344</v>
      </c>
      <c r="L188" s="28">
        <v>99.999832153320313</v>
      </c>
      <c r="M188" s="28">
        <v>99.99884033203125</v>
      </c>
      <c r="Q188" s="32">
        <v>1</v>
      </c>
      <c r="R188" s="9" t="s">
        <v>150</v>
      </c>
      <c r="S188" s="9" t="b">
        <f t="shared" si="17"/>
        <v>1</v>
      </c>
      <c r="T188" s="9" t="b">
        <f t="shared" si="18"/>
        <v>1</v>
      </c>
      <c r="U188" s="33" t="s">
        <v>41</v>
      </c>
      <c r="V188" s="33" t="s">
        <v>41</v>
      </c>
      <c r="W188" s="33" t="s">
        <v>20</v>
      </c>
      <c r="X188" s="33" t="s">
        <v>41</v>
      </c>
      <c r="Y188" s="85">
        <v>5</v>
      </c>
      <c r="Z188" s="85"/>
      <c r="AA188" s="85"/>
      <c r="AB188" s="85"/>
      <c r="AC188" s="85"/>
    </row>
    <row r="189" spans="1:43" ht="15" customHeight="1" x14ac:dyDescent="0.35">
      <c r="A189" s="9" t="s">
        <v>275</v>
      </c>
      <c r="B189" s="28">
        <v>90.584487915039063</v>
      </c>
      <c r="C189" s="28">
        <v>90.556877136230469</v>
      </c>
      <c r="D189" s="28">
        <v>95.812614440917969</v>
      </c>
      <c r="E189" s="28">
        <v>95.692649841308594</v>
      </c>
      <c r="F189" s="28">
        <v>90.853378295898438</v>
      </c>
      <c r="G189" s="28">
        <v>97.563674926757813</v>
      </c>
      <c r="H189" s="28">
        <v>96.379768371582031</v>
      </c>
      <c r="I189" s="28">
        <v>95.6732177734375</v>
      </c>
      <c r="J189" s="28">
        <v>98.899284362792969</v>
      </c>
      <c r="K189" s="28">
        <v>99.999961853027344</v>
      </c>
      <c r="L189" s="28">
        <v>99.999832153320313</v>
      </c>
      <c r="M189" s="28">
        <v>99.99884033203125</v>
      </c>
      <c r="Q189" s="32">
        <v>1</v>
      </c>
      <c r="R189" s="9" t="s">
        <v>150</v>
      </c>
      <c r="S189" s="9" t="b">
        <f t="shared" si="17"/>
        <v>1</v>
      </c>
      <c r="T189" s="9" t="b">
        <f>NOT(OR((C189&lt;=$Q$1),(G189&lt;=$R$1),(K189&lt;=$S$1)))</f>
        <v>1</v>
      </c>
      <c r="U189" s="33" t="s">
        <v>41</v>
      </c>
      <c r="V189" s="33" t="s">
        <v>41</v>
      </c>
      <c r="W189" s="33" t="s">
        <v>20</v>
      </c>
      <c r="X189" s="33" t="s">
        <v>41</v>
      </c>
      <c r="Y189" s="85">
        <v>5</v>
      </c>
      <c r="Z189" s="85"/>
      <c r="AA189" s="85"/>
      <c r="AB189" s="85"/>
      <c r="AC189" s="85"/>
    </row>
    <row r="190" spans="1:43" x14ac:dyDescent="0.35">
      <c r="A190" s="9" t="s">
        <v>276</v>
      </c>
      <c r="B190" s="28">
        <v>86.916778564453125</v>
      </c>
      <c r="C190" s="28">
        <v>38.638435363769531</v>
      </c>
      <c r="D190" s="28">
        <v>0</v>
      </c>
      <c r="E190" s="28">
        <v>0</v>
      </c>
      <c r="F190" s="28">
        <v>98.443984985351563</v>
      </c>
      <c r="G190" s="28">
        <v>74.479446411132813</v>
      </c>
      <c r="H190" s="28">
        <v>0</v>
      </c>
      <c r="I190" s="28">
        <v>0</v>
      </c>
      <c r="J190" s="28">
        <v>97.076309204101563</v>
      </c>
      <c r="K190" s="28">
        <v>97.076309204101563</v>
      </c>
      <c r="L190" s="28">
        <v>94.570289611816406</v>
      </c>
      <c r="M190" s="28">
        <v>99.99884033203125</v>
      </c>
      <c r="N190" s="34" t="s">
        <v>187</v>
      </c>
      <c r="P190" s="36" t="s">
        <v>277</v>
      </c>
      <c r="Q190" s="32">
        <v>0</v>
      </c>
      <c r="R190" s="9" t="s">
        <v>150</v>
      </c>
      <c r="S190" s="9" t="b">
        <f t="shared" si="17"/>
        <v>0</v>
      </c>
      <c r="T190" s="9" t="b">
        <f t="shared" ref="T190:T191" si="19">NOT(OR((C190&lt;=$Q$1),(G190&lt;=$R$1),(K190&lt;=$S$1)))</f>
        <v>0</v>
      </c>
      <c r="U190" s="33" t="s">
        <v>41</v>
      </c>
      <c r="V190" s="33" t="s">
        <v>41</v>
      </c>
      <c r="W190" s="33" t="s">
        <v>20</v>
      </c>
      <c r="X190" s="33" t="s">
        <v>41</v>
      </c>
      <c r="Y190" s="85">
        <v>5</v>
      </c>
      <c r="Z190" s="85"/>
      <c r="AA190" s="85"/>
      <c r="AB190" s="85"/>
      <c r="AC190" s="85"/>
      <c r="AH190" s="34" t="s">
        <v>57</v>
      </c>
      <c r="AI190" s="32">
        <v>42705</v>
      </c>
    </row>
    <row r="191" spans="1:43" x14ac:dyDescent="0.35">
      <c r="A191" s="9" t="s">
        <v>278</v>
      </c>
      <c r="B191" s="28">
        <v>32.666065216064453</v>
      </c>
      <c r="C191" s="28">
        <v>35.161750793457031</v>
      </c>
      <c r="D191" s="28">
        <v>0</v>
      </c>
      <c r="E191" s="28">
        <v>0</v>
      </c>
      <c r="F191" s="28">
        <v>6.5667596645653248E-3</v>
      </c>
      <c r="G191" s="28">
        <v>6.2391567043960094E-3</v>
      </c>
      <c r="H191" s="28">
        <v>0</v>
      </c>
      <c r="I191" s="28">
        <v>0</v>
      </c>
      <c r="J191" s="28">
        <v>97.0762939453125</v>
      </c>
      <c r="K191" s="28">
        <v>97.0762939453125</v>
      </c>
      <c r="L191" s="28">
        <v>94.570266723632813</v>
      </c>
      <c r="M191" s="28">
        <v>99.99884033203125</v>
      </c>
      <c r="N191" s="34" t="s">
        <v>187</v>
      </c>
      <c r="P191" s="36" t="s">
        <v>264</v>
      </c>
      <c r="Q191" s="32">
        <v>0</v>
      </c>
      <c r="R191" s="9" t="s">
        <v>150</v>
      </c>
      <c r="S191" s="9" t="b">
        <f t="shared" si="17"/>
        <v>0</v>
      </c>
      <c r="T191" s="9" t="b">
        <f t="shared" si="19"/>
        <v>0</v>
      </c>
      <c r="U191" s="33" t="s">
        <v>41</v>
      </c>
      <c r="V191" s="33" t="s">
        <v>41</v>
      </c>
      <c r="W191" s="33" t="s">
        <v>20</v>
      </c>
      <c r="X191" s="33" t="s">
        <v>41</v>
      </c>
      <c r="Y191" s="85">
        <v>5</v>
      </c>
      <c r="Z191" s="85"/>
      <c r="AA191" s="85"/>
      <c r="AB191" s="85"/>
      <c r="AC191" s="85"/>
    </row>
    <row r="192" spans="1:43" ht="15" customHeight="1" x14ac:dyDescent="0.35">
      <c r="A192" s="9" t="s">
        <v>279</v>
      </c>
      <c r="B192" s="28">
        <v>87.238807678222656</v>
      </c>
      <c r="C192" s="28">
        <v>33.584026336669922</v>
      </c>
      <c r="D192" s="28">
        <v>0</v>
      </c>
      <c r="E192" s="28">
        <v>0</v>
      </c>
      <c r="F192" s="28">
        <v>98.659530639648438</v>
      </c>
      <c r="G192" s="28">
        <v>88.00689697265625</v>
      </c>
      <c r="H192" s="28">
        <v>0</v>
      </c>
      <c r="I192" s="28">
        <v>0</v>
      </c>
      <c r="J192" s="28">
        <v>97.072059631347656</v>
      </c>
      <c r="K192" s="28">
        <v>97.072059631347656</v>
      </c>
      <c r="L192" s="28">
        <v>94.562400817871094</v>
      </c>
      <c r="M192" s="28">
        <v>99.99884033203125</v>
      </c>
      <c r="N192" s="34" t="s">
        <v>187</v>
      </c>
      <c r="P192" s="36" t="s">
        <v>277</v>
      </c>
      <c r="Q192" s="32">
        <v>0</v>
      </c>
      <c r="R192" s="9" t="s">
        <v>150</v>
      </c>
      <c r="S192" s="9" t="b">
        <f t="shared" si="17"/>
        <v>0</v>
      </c>
      <c r="T192" s="9" t="b">
        <f>NOT(OR((C192&lt;=$Q$1),(G192&lt;=$R$1),(K192&lt;=$S$1)))</f>
        <v>0</v>
      </c>
      <c r="U192" s="33" t="s">
        <v>41</v>
      </c>
      <c r="V192" s="33" t="s">
        <v>41</v>
      </c>
      <c r="W192" s="33" t="s">
        <v>20</v>
      </c>
      <c r="X192" s="33" t="s">
        <v>41</v>
      </c>
      <c r="Y192" s="85">
        <v>5</v>
      </c>
      <c r="Z192" s="85"/>
      <c r="AA192" s="85"/>
      <c r="AB192" s="85"/>
      <c r="AC192" s="85"/>
    </row>
    <row r="193" spans="1:43" ht="15" customHeight="1" x14ac:dyDescent="0.35">
      <c r="A193" s="9" t="s">
        <v>280</v>
      </c>
      <c r="B193" s="28">
        <v>32.965373992919922</v>
      </c>
      <c r="C193" s="28">
        <v>38.499919891357422</v>
      </c>
      <c r="D193" s="28">
        <v>0</v>
      </c>
      <c r="E193" s="28">
        <v>0</v>
      </c>
      <c r="F193" s="28">
        <v>5.5862204171717167E-3</v>
      </c>
      <c r="G193" s="28">
        <v>2.5516785681247711E-3</v>
      </c>
      <c r="H193" s="28">
        <v>0</v>
      </c>
      <c r="I193" s="28">
        <v>0</v>
      </c>
      <c r="J193" s="28">
        <v>97.076301574707031</v>
      </c>
      <c r="K193" s="28">
        <v>97.076301574707031</v>
      </c>
      <c r="L193" s="28">
        <v>94.570281982421875</v>
      </c>
      <c r="M193" s="28">
        <v>99.99884033203125</v>
      </c>
      <c r="N193" s="34" t="s">
        <v>187</v>
      </c>
      <c r="P193" s="36" t="s">
        <v>264</v>
      </c>
      <c r="Q193" s="32">
        <v>0</v>
      </c>
      <c r="R193" s="9" t="s">
        <v>150</v>
      </c>
      <c r="S193" s="9" t="b">
        <f t="shared" si="17"/>
        <v>0</v>
      </c>
      <c r="T193" s="9" t="b">
        <f>NOT(OR((C193&lt;=$Q$1),(G193&lt;=$R$1),(K193&lt;=$S$1)))</f>
        <v>0</v>
      </c>
      <c r="U193" s="33" t="s">
        <v>41</v>
      </c>
      <c r="V193" s="33" t="s">
        <v>41</v>
      </c>
      <c r="W193" s="33" t="s">
        <v>20</v>
      </c>
      <c r="X193" s="33" t="s">
        <v>41</v>
      </c>
      <c r="Y193" s="85">
        <v>5</v>
      </c>
      <c r="Z193" s="85"/>
      <c r="AA193" s="85"/>
      <c r="AB193" s="85"/>
      <c r="AC193" s="85"/>
    </row>
    <row r="194" spans="1:43" x14ac:dyDescent="0.35">
      <c r="A194" s="9" t="s">
        <v>281</v>
      </c>
      <c r="B194" s="28">
        <v>45.740932464599609</v>
      </c>
      <c r="C194" s="28">
        <v>41.641883850097656</v>
      </c>
      <c r="D194" s="28">
        <v>95.627479553222656</v>
      </c>
      <c r="E194" s="28">
        <v>95.6875</v>
      </c>
      <c r="F194" s="28">
        <v>99.999992370605469</v>
      </c>
      <c r="G194" s="28">
        <v>99.999908447265625</v>
      </c>
      <c r="H194" s="28">
        <v>99.999832153320313</v>
      </c>
      <c r="I194" s="28">
        <v>99.99884033203125</v>
      </c>
      <c r="J194" s="33" t="s">
        <v>48</v>
      </c>
      <c r="K194" s="33" t="s">
        <v>48</v>
      </c>
      <c r="L194" s="33" t="s">
        <v>48</v>
      </c>
      <c r="M194" s="33" t="s">
        <v>48</v>
      </c>
      <c r="N194" s="52" t="s">
        <v>282</v>
      </c>
      <c r="Q194" s="9"/>
      <c r="R194" s="9"/>
      <c r="U194" s="33" t="s">
        <v>48</v>
      </c>
      <c r="V194" s="33" t="s">
        <v>48</v>
      </c>
      <c r="W194" s="33" t="s">
        <v>48</v>
      </c>
      <c r="X194" s="33" t="s">
        <v>48</v>
      </c>
      <c r="Y194" s="82"/>
      <c r="Z194" s="82"/>
      <c r="AA194" s="82"/>
      <c r="AB194" s="82"/>
      <c r="AC194" s="82"/>
    </row>
    <row r="195" spans="1:43" ht="15" customHeight="1" x14ac:dyDescent="0.35">
      <c r="A195" s="9" t="s">
        <v>283</v>
      </c>
      <c r="B195" s="28">
        <v>88.15765380859375</v>
      </c>
      <c r="C195" s="28">
        <v>88.238105773925781</v>
      </c>
      <c r="D195" s="28">
        <v>94.202377319335938</v>
      </c>
      <c r="E195" s="28">
        <v>94.851852416992188</v>
      </c>
      <c r="F195" s="28">
        <v>99.612770080566406</v>
      </c>
      <c r="G195" s="28">
        <v>95.371353149414063</v>
      </c>
      <c r="H195" s="28">
        <v>99.999832153320313</v>
      </c>
      <c r="I195" s="28">
        <v>99.99884033203125</v>
      </c>
      <c r="J195" s="33" t="s">
        <v>48</v>
      </c>
      <c r="K195" s="33" t="s">
        <v>48</v>
      </c>
      <c r="L195" s="33" t="s">
        <v>48</v>
      </c>
      <c r="M195" s="33" t="s">
        <v>48</v>
      </c>
      <c r="Q195" s="9"/>
      <c r="R195" s="9"/>
      <c r="U195" s="33" t="s">
        <v>48</v>
      </c>
      <c r="V195" s="33" t="s">
        <v>48</v>
      </c>
      <c r="W195" s="33" t="s">
        <v>48</v>
      </c>
      <c r="X195" s="33" t="s">
        <v>48</v>
      </c>
      <c r="Y195" s="82"/>
      <c r="Z195" s="82"/>
      <c r="AA195" s="82"/>
      <c r="AB195" s="82"/>
      <c r="AC195" s="82"/>
    </row>
    <row r="196" spans="1:43" x14ac:dyDescent="0.35">
      <c r="J196" s="33"/>
      <c r="K196" s="33"/>
      <c r="L196" s="33"/>
      <c r="M196" s="33"/>
      <c r="Q196" s="9"/>
      <c r="R196" s="9"/>
      <c r="U196" s="33"/>
      <c r="V196" s="33"/>
      <c r="W196" s="33"/>
      <c r="X196" s="33"/>
    </row>
    <row r="197" spans="1:43" s="34" customFormat="1" x14ac:dyDescent="0.3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 t="s">
        <v>284</v>
      </c>
      <c r="O197" s="39"/>
      <c r="P197" s="25">
        <f>SUMIF(S198,TRUE, Q198)/SUM(Q198)</f>
        <v>1</v>
      </c>
      <c r="Q197" s="39"/>
      <c r="R197" s="39"/>
      <c r="S197" s="39"/>
      <c r="T197" s="39"/>
      <c r="U197" s="39"/>
      <c r="V197" s="39"/>
      <c r="W197" s="39"/>
      <c r="X197" s="39"/>
    </row>
    <row r="198" spans="1:43" ht="15.65" customHeight="1" x14ac:dyDescent="0.35">
      <c r="A198" s="9" t="s">
        <v>285</v>
      </c>
      <c r="B198" s="28">
        <v>90.54473876953125</v>
      </c>
      <c r="C198" s="28">
        <v>94.637863159179688</v>
      </c>
      <c r="D198" s="28">
        <v>95.169235229492188</v>
      </c>
      <c r="E198" s="28">
        <v>95.12939453125</v>
      </c>
      <c r="F198" s="28">
        <v>97.29510498046875</v>
      </c>
      <c r="G198" s="28">
        <v>98.236122131347656</v>
      </c>
      <c r="H198" s="28">
        <v>99.999832153320313</v>
      </c>
      <c r="I198" s="28">
        <v>99.99884033203125</v>
      </c>
      <c r="J198" s="28">
        <v>99.335151672363281</v>
      </c>
      <c r="K198" s="28">
        <v>99.693466186523438</v>
      </c>
      <c r="L198" s="28">
        <v>99.958137512207031</v>
      </c>
      <c r="M198" s="28">
        <v>99.99884033203125</v>
      </c>
      <c r="Q198" s="32">
        <v>1</v>
      </c>
      <c r="R198" s="40" t="s">
        <v>78</v>
      </c>
      <c r="S198" s="9" t="b">
        <f>NOT(OR((E198&lt;=$Q$1),(I198&lt;=$R$1),(M198&lt;=$S$1)))</f>
        <v>1</v>
      </c>
      <c r="T198" s="9" t="b">
        <f t="shared" ref="T198" si="20">NOT(OR((C198&lt;=$Q$1),(G198&lt;=$R$1),(K198&lt;=$S$1)))</f>
        <v>1</v>
      </c>
      <c r="U198" s="33" t="s">
        <v>41</v>
      </c>
      <c r="V198" s="33" t="s">
        <v>41</v>
      </c>
      <c r="W198" s="33" t="s">
        <v>48</v>
      </c>
      <c r="X198" s="33" t="s">
        <v>41</v>
      </c>
      <c r="Y198" s="85">
        <v>5</v>
      </c>
      <c r="Z198" s="85"/>
      <c r="AA198" s="85"/>
      <c r="AB198" s="85"/>
      <c r="AC198" s="85"/>
    </row>
    <row r="199" spans="1:43" ht="15" customHeight="1" x14ac:dyDescent="0.35">
      <c r="A199" t="s">
        <v>286</v>
      </c>
      <c r="B199" s="28">
        <v>86.867904663085938</v>
      </c>
      <c r="C199" s="28">
        <v>91.751754760742188</v>
      </c>
      <c r="D199" s="28">
        <v>93.465606689453125</v>
      </c>
      <c r="E199" s="28">
        <v>92.75</v>
      </c>
      <c r="F199" s="28">
        <v>99.899620056152344</v>
      </c>
      <c r="G199" s="28">
        <v>99.999961853027344</v>
      </c>
      <c r="H199" s="28">
        <v>99.999832153320313</v>
      </c>
      <c r="I199" s="28">
        <v>99.99884033203125</v>
      </c>
      <c r="J199" s="33" t="s">
        <v>48</v>
      </c>
      <c r="K199" s="33" t="s">
        <v>48</v>
      </c>
      <c r="L199" s="33" t="s">
        <v>48</v>
      </c>
      <c r="M199" s="33" t="s">
        <v>48</v>
      </c>
      <c r="Q199" s="9"/>
      <c r="R199" s="9"/>
      <c r="U199" s="33" t="s">
        <v>48</v>
      </c>
      <c r="V199" s="33" t="s">
        <v>48</v>
      </c>
      <c r="W199" s="33" t="s">
        <v>48</v>
      </c>
      <c r="X199" s="33" t="s">
        <v>48</v>
      </c>
      <c r="Y199" s="82"/>
      <c r="Z199" s="82"/>
      <c r="AA199" s="82"/>
      <c r="AB199" s="82"/>
      <c r="AC199" s="82"/>
    </row>
    <row r="200" spans="1:43" ht="14.9" hidden="1" customHeight="1" x14ac:dyDescent="0.35">
      <c r="A200" s="9" t="s">
        <v>286</v>
      </c>
      <c r="B200" s="28">
        <v>86.867904663085938</v>
      </c>
      <c r="C200" s="28">
        <v>91.751754760742188</v>
      </c>
      <c r="D200" s="28">
        <v>93.465606689453125</v>
      </c>
      <c r="E200" s="28">
        <v>92.75</v>
      </c>
      <c r="F200" s="28">
        <v>99.899620056152344</v>
      </c>
      <c r="G200" s="28">
        <v>99.999961853027344</v>
      </c>
      <c r="H200" s="28">
        <v>99.999832153320313</v>
      </c>
      <c r="I200" s="28">
        <v>99.99884033203125</v>
      </c>
      <c r="J200" s="33" t="s">
        <v>48</v>
      </c>
      <c r="K200" s="33" t="s">
        <v>48</v>
      </c>
      <c r="L200" s="33" t="s">
        <v>48</v>
      </c>
      <c r="M200" s="33" t="s">
        <v>48</v>
      </c>
      <c r="Q200" s="9"/>
      <c r="R200" s="9"/>
      <c r="U200" s="33" t="s">
        <v>48</v>
      </c>
      <c r="V200" s="33" t="s">
        <v>48</v>
      </c>
      <c r="W200" s="33" t="s">
        <v>48</v>
      </c>
      <c r="X200" s="33" t="s">
        <v>48</v>
      </c>
      <c r="Y200" s="82" t="s">
        <v>48</v>
      </c>
      <c r="Z200" s="85"/>
      <c r="AA200" s="85"/>
      <c r="AB200" s="85"/>
      <c r="AC200" s="85"/>
    </row>
    <row r="201" spans="1:43" ht="14.9" hidden="1" customHeight="1" x14ac:dyDescent="0.35">
      <c r="J201" s="33"/>
      <c r="K201" s="33"/>
      <c r="L201" s="33"/>
      <c r="M201" s="33"/>
      <c r="Q201" s="9"/>
      <c r="R201" s="9"/>
      <c r="U201" s="33"/>
      <c r="V201" s="33"/>
      <c r="W201" s="33"/>
      <c r="X201" s="33"/>
    </row>
    <row r="202" spans="1:43" x14ac:dyDescent="0.3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9" t="s">
        <v>287</v>
      </c>
      <c r="O202" s="37" t="str">
        <f>SUM(Q203:Q211) &amp;" Sensors"</f>
        <v>4 Sensors</v>
      </c>
      <c r="P202" s="25">
        <f>SUMIF(S203:S211,TRUE, Q203:Q211)/SUM(Q203:Q211)</f>
        <v>1</v>
      </c>
      <c r="Q202" s="37"/>
      <c r="R202" s="37"/>
      <c r="S202" s="37"/>
      <c r="T202" s="37"/>
      <c r="U202" s="37"/>
      <c r="V202" s="37"/>
      <c r="W202" s="37"/>
      <c r="X202" s="37"/>
      <c r="Y202" s="83"/>
      <c r="Z202" s="83"/>
      <c r="AA202" s="83"/>
      <c r="AB202" s="83"/>
      <c r="AC202" s="83"/>
      <c r="AD202" s="39"/>
      <c r="AE202" s="39"/>
      <c r="AH202" s="83" t="s">
        <v>287</v>
      </c>
      <c r="AI202" s="84"/>
      <c r="AJ202" s="84"/>
      <c r="AK202" s="84"/>
      <c r="AL202" s="84"/>
      <c r="AM202" s="84"/>
      <c r="AN202" s="84"/>
      <c r="AO202" s="84"/>
      <c r="AP202" s="84"/>
      <c r="AQ202" s="84"/>
    </row>
    <row r="203" spans="1:43" x14ac:dyDescent="0.35">
      <c r="A203" s="9" t="s">
        <v>288</v>
      </c>
      <c r="B203" s="28">
        <v>92.397003173828125</v>
      </c>
      <c r="C203" s="28">
        <v>95.045074462890625</v>
      </c>
      <c r="D203" s="28">
        <v>95.651702880859375</v>
      </c>
      <c r="E203" s="28">
        <v>95.830352783203125</v>
      </c>
      <c r="F203" s="28">
        <v>98.720909118652344</v>
      </c>
      <c r="G203" s="28">
        <v>99.959129333496094</v>
      </c>
      <c r="H203" s="28">
        <v>99.999832153320313</v>
      </c>
      <c r="I203" s="28">
        <v>99.99884033203125</v>
      </c>
      <c r="J203" s="28">
        <v>99.871490478515625</v>
      </c>
      <c r="K203" s="28">
        <v>99.987442016601563</v>
      </c>
      <c r="L203" s="28">
        <v>99.979118347167969</v>
      </c>
      <c r="M203" s="28">
        <v>99.99884033203125</v>
      </c>
      <c r="Q203" s="32">
        <v>1</v>
      </c>
      <c r="R203" s="40" t="s">
        <v>78</v>
      </c>
      <c r="S203" s="9" t="b">
        <f t="shared" ref="S203:S209" si="21">NOT(OR((E203&lt;=$Q$1),(I203&lt;=$R$1),(M203&lt;=$S$1)))</f>
        <v>1</v>
      </c>
      <c r="T203" s="9" t="b">
        <f t="shared" ref="T203:T209" si="22">NOT(OR((C203&lt;=$Q$1),(G203&lt;=$R$1),(K203&lt;=$S$1)))</f>
        <v>1</v>
      </c>
      <c r="U203" s="33" t="s">
        <v>41</v>
      </c>
      <c r="V203" s="33" t="s">
        <v>41</v>
      </c>
      <c r="W203" s="33" t="s">
        <v>41</v>
      </c>
      <c r="X203" s="33" t="s">
        <v>41</v>
      </c>
      <c r="Y203" s="85">
        <v>5</v>
      </c>
      <c r="Z203" s="85"/>
      <c r="AA203" s="85"/>
      <c r="AB203" s="85"/>
      <c r="AC203" s="85"/>
      <c r="AI203" s="32">
        <v>42736</v>
      </c>
    </row>
    <row r="204" spans="1:43" x14ac:dyDescent="0.35">
      <c r="A204" s="9" t="s">
        <v>289</v>
      </c>
      <c r="B204" s="28">
        <v>91.85858154296875</v>
      </c>
      <c r="C204" s="28">
        <v>94.929046630859375</v>
      </c>
      <c r="D204" s="28">
        <v>95.611244201660156</v>
      </c>
      <c r="E204" s="28">
        <v>95.691574096679688</v>
      </c>
      <c r="F204" s="28">
        <v>95.009117126464844</v>
      </c>
      <c r="G204" s="28">
        <v>99.348686218261719</v>
      </c>
      <c r="H204" s="28">
        <v>99.99658203125</v>
      </c>
      <c r="I204" s="28">
        <v>99.983642578125</v>
      </c>
      <c r="J204" s="28">
        <v>100</v>
      </c>
      <c r="K204" s="28">
        <v>99.999961853027344</v>
      </c>
      <c r="L204" s="28">
        <v>99.999832153320313</v>
      </c>
      <c r="M204" s="28">
        <v>99.99884033203125</v>
      </c>
      <c r="Q204" s="32">
        <v>1</v>
      </c>
      <c r="R204" s="9" t="s">
        <v>150</v>
      </c>
      <c r="S204" s="9" t="b">
        <f t="shared" si="21"/>
        <v>1</v>
      </c>
      <c r="T204" s="9" t="b">
        <f t="shared" si="22"/>
        <v>1</v>
      </c>
      <c r="U204" s="33" t="s">
        <v>41</v>
      </c>
      <c r="V204" s="33" t="s">
        <v>41</v>
      </c>
      <c r="W204" s="33" t="s">
        <v>41</v>
      </c>
      <c r="X204" s="33" t="s">
        <v>41</v>
      </c>
      <c r="Y204" s="85">
        <v>5</v>
      </c>
      <c r="Z204" s="85"/>
      <c r="AA204" s="85"/>
      <c r="AB204" s="85"/>
      <c r="AC204" s="85"/>
      <c r="AI204" s="32">
        <v>42736</v>
      </c>
    </row>
    <row r="205" spans="1:43" x14ac:dyDescent="0.35">
      <c r="A205" s="9" t="s">
        <v>290</v>
      </c>
      <c r="B205" s="28">
        <v>91.909400939941406</v>
      </c>
      <c r="C205" s="28">
        <v>95.111297607421875</v>
      </c>
      <c r="D205" s="28">
        <v>95.791175842285156</v>
      </c>
      <c r="E205" s="28">
        <v>95.692161560058594</v>
      </c>
      <c r="F205" s="28">
        <v>99.873992919921875</v>
      </c>
      <c r="G205" s="28">
        <v>99.359977722167969</v>
      </c>
      <c r="H205" s="28">
        <v>99.998504638671875</v>
      </c>
      <c r="I205" s="28">
        <v>99.99884033203125</v>
      </c>
      <c r="J205" s="28">
        <v>100</v>
      </c>
      <c r="K205" s="28">
        <v>99.999961853027344</v>
      </c>
      <c r="L205" s="28">
        <v>99.999832153320313</v>
      </c>
      <c r="M205" s="28">
        <v>99.99884033203125</v>
      </c>
      <c r="Q205" s="32">
        <v>1</v>
      </c>
      <c r="R205" s="9" t="s">
        <v>150</v>
      </c>
      <c r="S205" s="9" t="b">
        <f t="shared" si="21"/>
        <v>1</v>
      </c>
      <c r="T205" s="9" t="b">
        <f t="shared" si="22"/>
        <v>1</v>
      </c>
      <c r="U205" s="33" t="s">
        <v>41</v>
      </c>
      <c r="V205" s="33" t="s">
        <v>41</v>
      </c>
      <c r="W205" s="33" t="s">
        <v>41</v>
      </c>
      <c r="X205" s="33" t="s">
        <v>41</v>
      </c>
      <c r="Y205" s="85">
        <v>5</v>
      </c>
      <c r="Z205" s="85"/>
      <c r="AA205" s="85"/>
      <c r="AB205" s="85"/>
      <c r="AC205" s="85"/>
      <c r="AI205" s="32">
        <v>42736</v>
      </c>
    </row>
    <row r="206" spans="1:43" x14ac:dyDescent="0.35">
      <c r="A206" s="9" t="s">
        <v>291</v>
      </c>
      <c r="B206" s="28">
        <v>91.912178039550781</v>
      </c>
      <c r="C206" s="28">
        <v>95.006103515625</v>
      </c>
      <c r="D206" s="28">
        <v>95.651290893554688</v>
      </c>
      <c r="E206" s="28">
        <v>95.828392028808594</v>
      </c>
      <c r="F206" s="28">
        <v>99.873580932617188</v>
      </c>
      <c r="G206" s="28">
        <v>99.341072082519531</v>
      </c>
      <c r="H206" s="28">
        <v>99.993721008300781</v>
      </c>
      <c r="I206" s="28">
        <v>99.99884033203125</v>
      </c>
      <c r="J206" s="28">
        <v>100</v>
      </c>
      <c r="K206" s="28">
        <v>99.999961853027344</v>
      </c>
      <c r="L206" s="28">
        <v>99.999832153320313</v>
      </c>
      <c r="M206" s="28">
        <v>99.99884033203125</v>
      </c>
      <c r="Q206" s="32">
        <v>1</v>
      </c>
      <c r="R206" s="9" t="s">
        <v>150</v>
      </c>
      <c r="S206" s="9" t="b">
        <f t="shared" si="21"/>
        <v>1</v>
      </c>
      <c r="T206" s="9" t="b">
        <f t="shared" si="22"/>
        <v>1</v>
      </c>
      <c r="U206" s="33" t="s">
        <v>41</v>
      </c>
      <c r="V206" s="33" t="s">
        <v>41</v>
      </c>
      <c r="W206" s="33" t="s">
        <v>41</v>
      </c>
      <c r="X206" s="33" t="s">
        <v>41</v>
      </c>
      <c r="Y206" s="85">
        <v>5</v>
      </c>
      <c r="Z206" s="85"/>
      <c r="AA206" s="85"/>
      <c r="AB206" s="85"/>
      <c r="AC206" s="85"/>
      <c r="AI206" s="32">
        <v>42736</v>
      </c>
    </row>
    <row r="207" spans="1:43" x14ac:dyDescent="0.35">
      <c r="A207" s="9" t="s">
        <v>292</v>
      </c>
      <c r="B207" s="28">
        <v>25.258268356323242</v>
      </c>
      <c r="C207" s="28">
        <v>58.946414947509766</v>
      </c>
      <c r="D207" s="28">
        <v>38.883941650390625</v>
      </c>
      <c r="E207" s="28">
        <v>0</v>
      </c>
      <c r="F207" s="28">
        <v>97.676582336425781</v>
      </c>
      <c r="G207" s="28">
        <v>99.9554443359375</v>
      </c>
      <c r="H207" s="28">
        <v>99.999610900878906</v>
      </c>
      <c r="I207" s="28">
        <v>0</v>
      </c>
      <c r="J207" s="28">
        <v>28.47688102722168</v>
      </c>
      <c r="K207" s="28">
        <v>62.363643646240234</v>
      </c>
      <c r="L207" s="28">
        <v>40.709377288818359</v>
      </c>
      <c r="M207" s="28">
        <v>0</v>
      </c>
      <c r="N207" s="34" t="s">
        <v>293</v>
      </c>
      <c r="O207" s="9" t="s">
        <v>517</v>
      </c>
      <c r="P207" s="36" t="s">
        <v>518</v>
      </c>
      <c r="Q207" s="32">
        <v>0</v>
      </c>
      <c r="R207" s="9" t="s">
        <v>40</v>
      </c>
      <c r="S207" s="9" t="b">
        <f t="shared" si="21"/>
        <v>0</v>
      </c>
      <c r="T207" s="9" t="b">
        <f t="shared" si="22"/>
        <v>0</v>
      </c>
      <c r="U207" s="33"/>
      <c r="V207" s="33"/>
      <c r="W207" s="33" t="s">
        <v>48</v>
      </c>
      <c r="X207" s="42"/>
      <c r="AE207" s="34"/>
    </row>
    <row r="208" spans="1:43" x14ac:dyDescent="0.35">
      <c r="A208" s="9" t="s">
        <v>294</v>
      </c>
      <c r="B208" s="28">
        <v>27.447614669799805</v>
      </c>
      <c r="C208" s="28">
        <v>59.078235626220703</v>
      </c>
      <c r="D208" s="28">
        <v>38.897174835205078</v>
      </c>
      <c r="E208" s="28">
        <v>0</v>
      </c>
      <c r="F208" s="28">
        <v>95.309303283691406</v>
      </c>
      <c r="G208" s="28">
        <v>99.991851806640625</v>
      </c>
      <c r="H208" s="28">
        <v>99.940231323242188</v>
      </c>
      <c r="I208" s="28">
        <v>0</v>
      </c>
      <c r="J208" s="28">
        <v>30.677459716796875</v>
      </c>
      <c r="K208" s="28">
        <v>62.372997283935547</v>
      </c>
      <c r="L208" s="28">
        <v>40.719772338867188</v>
      </c>
      <c r="M208" s="28">
        <v>0</v>
      </c>
      <c r="N208" s="34" t="s">
        <v>293</v>
      </c>
      <c r="P208" s="36" t="s">
        <v>518</v>
      </c>
      <c r="Q208" s="32">
        <v>0</v>
      </c>
      <c r="R208" s="9" t="s">
        <v>40</v>
      </c>
      <c r="S208" s="9" t="b">
        <f t="shared" si="21"/>
        <v>0</v>
      </c>
      <c r="T208" s="9" t="b">
        <f t="shared" si="22"/>
        <v>0</v>
      </c>
      <c r="U208" s="33"/>
      <c r="V208" s="33"/>
      <c r="W208" s="33" t="s">
        <v>48</v>
      </c>
      <c r="X208" s="42"/>
      <c r="AE208" s="34"/>
    </row>
    <row r="209" spans="1:43" x14ac:dyDescent="0.35">
      <c r="A209" s="9" t="s">
        <v>295</v>
      </c>
      <c r="B209" s="28">
        <v>22.816587448120117</v>
      </c>
      <c r="C209" s="28">
        <v>58.983688354492188</v>
      </c>
      <c r="D209" s="28">
        <v>38.880615234375</v>
      </c>
      <c r="E209" s="28">
        <v>0</v>
      </c>
      <c r="F209" s="28">
        <v>99.996574401855469</v>
      </c>
      <c r="G209" s="28">
        <v>99.999946594238281</v>
      </c>
      <c r="H209" s="28">
        <v>99.999610900878906</v>
      </c>
      <c r="I209" s="28">
        <v>0</v>
      </c>
      <c r="J209" s="28">
        <v>25.703582763671875</v>
      </c>
      <c r="K209" s="28">
        <v>62.364509582519531</v>
      </c>
      <c r="L209" s="28">
        <v>40.684890747070313</v>
      </c>
      <c r="M209" s="28">
        <v>0</v>
      </c>
      <c r="N209" s="34" t="s">
        <v>293</v>
      </c>
      <c r="P209" s="36" t="s">
        <v>518</v>
      </c>
      <c r="Q209" s="32">
        <v>0</v>
      </c>
      <c r="R209" s="9" t="s">
        <v>40</v>
      </c>
      <c r="S209" s="9" t="b">
        <f t="shared" si="21"/>
        <v>0</v>
      </c>
      <c r="T209" s="9" t="b">
        <f t="shared" si="22"/>
        <v>0</v>
      </c>
      <c r="U209" s="33"/>
      <c r="V209" s="33"/>
      <c r="W209" s="33" t="s">
        <v>48</v>
      </c>
      <c r="X209" s="42"/>
      <c r="AE209" s="34"/>
    </row>
    <row r="210" spans="1:43" x14ac:dyDescent="0.35">
      <c r="A210" s="9" t="s">
        <v>296</v>
      </c>
      <c r="B210" s="28">
        <v>90.199661254882813</v>
      </c>
      <c r="C210" s="28">
        <v>92.569084167480469</v>
      </c>
      <c r="D210" s="28">
        <v>93.870208740234375</v>
      </c>
      <c r="E210" s="28">
        <v>95.599540710449219</v>
      </c>
      <c r="F210" s="28">
        <v>100</v>
      </c>
      <c r="G210" s="28">
        <v>99.999961853027344</v>
      </c>
      <c r="H210" s="28">
        <v>99.999832153320313</v>
      </c>
      <c r="I210" s="28">
        <v>99.99884033203125</v>
      </c>
      <c r="J210" s="33" t="s">
        <v>48</v>
      </c>
      <c r="K210" s="33" t="s">
        <v>48</v>
      </c>
      <c r="L210" s="33" t="s">
        <v>48</v>
      </c>
      <c r="M210" s="33" t="s">
        <v>48</v>
      </c>
      <c r="Q210" s="9"/>
      <c r="R210" s="9"/>
      <c r="U210" s="33" t="s">
        <v>48</v>
      </c>
      <c r="V210" s="33" t="s">
        <v>48</v>
      </c>
      <c r="W210" s="33" t="s">
        <v>48</v>
      </c>
      <c r="X210" s="33" t="s">
        <v>48</v>
      </c>
      <c r="Y210" s="82"/>
      <c r="Z210" s="82"/>
      <c r="AA210" s="82"/>
      <c r="AB210" s="82"/>
      <c r="AC210" s="82"/>
    </row>
    <row r="211" spans="1:43" x14ac:dyDescent="0.35">
      <c r="A211" s="9" t="s">
        <v>297</v>
      </c>
      <c r="B211" s="28">
        <v>92.20477294921875</v>
      </c>
      <c r="C211" s="28">
        <v>95.10955810546875</v>
      </c>
      <c r="D211" s="28">
        <v>95.832839965820313</v>
      </c>
      <c r="E211" s="28">
        <v>95.555557250976563</v>
      </c>
      <c r="F211" s="28">
        <v>98.529396057128906</v>
      </c>
      <c r="G211" s="28">
        <v>85.358238220214844</v>
      </c>
      <c r="H211" s="28">
        <v>99.999832153320313</v>
      </c>
      <c r="I211" s="28">
        <v>99.99884033203125</v>
      </c>
      <c r="J211" s="33" t="s">
        <v>48</v>
      </c>
      <c r="K211" s="33" t="s">
        <v>48</v>
      </c>
      <c r="L211" s="33" t="s">
        <v>48</v>
      </c>
      <c r="M211" s="33" t="s">
        <v>48</v>
      </c>
      <c r="Q211" s="9"/>
      <c r="R211" s="9"/>
      <c r="U211" s="33" t="s">
        <v>48</v>
      </c>
      <c r="V211" s="33" t="s">
        <v>48</v>
      </c>
      <c r="W211" s="33" t="s">
        <v>48</v>
      </c>
      <c r="X211" s="33" t="s">
        <v>48</v>
      </c>
      <c r="Y211" s="82"/>
      <c r="Z211" s="82"/>
      <c r="AA211" s="82"/>
      <c r="AB211" s="82"/>
      <c r="AC211" s="82"/>
    </row>
    <row r="212" spans="1:43" x14ac:dyDescent="0.3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9" t="s">
        <v>298</v>
      </c>
      <c r="O212" s="37" t="str">
        <f>SUM(Q213:Q221) &amp;" Sensors"</f>
        <v>8 Sensors</v>
      </c>
      <c r="P212" s="25">
        <f>SUMIF(S213:S221,TRUE, Q213:Q221)/SUM(Q213:Q221)</f>
        <v>1</v>
      </c>
      <c r="Q212" s="37"/>
      <c r="R212" s="37"/>
      <c r="S212" s="37"/>
      <c r="T212" s="37"/>
      <c r="U212" s="37"/>
      <c r="V212" s="37"/>
      <c r="W212" s="37"/>
      <c r="X212" s="37"/>
      <c r="Y212" s="83"/>
      <c r="Z212" s="83"/>
      <c r="AA212" s="83"/>
      <c r="AB212" s="83"/>
      <c r="AC212" s="83"/>
      <c r="AD212" s="39"/>
      <c r="AE212" s="39"/>
      <c r="AH212" s="83" t="s">
        <v>287</v>
      </c>
      <c r="AI212" s="84"/>
      <c r="AJ212" s="84"/>
      <c r="AK212" s="84"/>
      <c r="AL212" s="84"/>
      <c r="AM212" s="84"/>
      <c r="AN212" s="84"/>
      <c r="AO212" s="84"/>
      <c r="AP212" s="84"/>
      <c r="AQ212" s="84"/>
    </row>
    <row r="213" spans="1:43" x14ac:dyDescent="0.35">
      <c r="A213" s="44" t="s">
        <v>299</v>
      </c>
      <c r="B213" s="28">
        <v>92.581069946289063</v>
      </c>
      <c r="C213" s="28">
        <v>95.056724548339844</v>
      </c>
      <c r="D213" s="28">
        <v>95.158096313476563</v>
      </c>
      <c r="E213" s="28">
        <v>95.137985229492188</v>
      </c>
      <c r="F213" s="28">
        <v>95.511215209960938</v>
      </c>
      <c r="G213" s="28">
        <v>99.978469848632813</v>
      </c>
      <c r="H213" s="28">
        <v>99.979301452636719</v>
      </c>
      <c r="I213" s="28">
        <v>99.99884033203125</v>
      </c>
      <c r="J213" s="28">
        <v>100</v>
      </c>
      <c r="K213" s="28">
        <v>99.999961853027344</v>
      </c>
      <c r="L213" s="28">
        <v>99.999832153320313</v>
      </c>
      <c r="M213" s="28">
        <v>99.99884033203125</v>
      </c>
      <c r="Q213" s="32">
        <v>1</v>
      </c>
      <c r="R213" s="40" t="s">
        <v>78</v>
      </c>
      <c r="S213" s="9" t="b">
        <f t="shared" ref="S213:S220" si="23">NOT(OR((E213&lt;=$Q$1),(I213&lt;=$R$1),(M213&lt;=$S$1)))</f>
        <v>1</v>
      </c>
      <c r="T213" s="9" t="b">
        <f t="shared" ref="T213:T220" si="24">NOT(OR((C213&lt;=$Q$1),(G213&lt;=$R$1),(K213&lt;=$S$1)))</f>
        <v>1</v>
      </c>
      <c r="U213" s="33" t="s">
        <v>41</v>
      </c>
      <c r="V213" s="33" t="s">
        <v>41</v>
      </c>
      <c r="W213" s="33" t="s">
        <v>41</v>
      </c>
      <c r="X213" s="33" t="s">
        <v>41</v>
      </c>
      <c r="Y213" s="85">
        <v>5</v>
      </c>
      <c r="Z213" s="85"/>
      <c r="AA213" s="85"/>
      <c r="AB213" s="85"/>
      <c r="AC213" s="85"/>
    </row>
    <row r="214" spans="1:43" x14ac:dyDescent="0.35">
      <c r="A214" s="44" t="s">
        <v>300</v>
      </c>
      <c r="B214" s="28">
        <v>93.533683776855469</v>
      </c>
      <c r="C214" s="28">
        <v>95.138313293457031</v>
      </c>
      <c r="D214" s="28">
        <v>95.217926025390625</v>
      </c>
      <c r="E214" s="28">
        <v>95.138786315917969</v>
      </c>
      <c r="F214" s="28">
        <v>95.552009582519531</v>
      </c>
      <c r="G214" s="28">
        <v>99.977668762207031</v>
      </c>
      <c r="H214" s="28">
        <v>99.974075317382813</v>
      </c>
      <c r="I214" s="28">
        <v>99.899261474609375</v>
      </c>
      <c r="J214" s="28">
        <v>100</v>
      </c>
      <c r="K214" s="28">
        <v>99.999961853027344</v>
      </c>
      <c r="L214" s="28">
        <v>99.999832153320313</v>
      </c>
      <c r="M214" s="28">
        <v>99.99884033203125</v>
      </c>
      <c r="Q214" s="32">
        <v>1</v>
      </c>
      <c r="R214" s="9" t="s">
        <v>150</v>
      </c>
      <c r="S214" s="9" t="b">
        <f t="shared" si="23"/>
        <v>1</v>
      </c>
      <c r="T214" s="9" t="b">
        <f t="shared" si="24"/>
        <v>1</v>
      </c>
      <c r="U214" s="33" t="s">
        <v>41</v>
      </c>
      <c r="V214" s="33" t="s">
        <v>41</v>
      </c>
      <c r="W214" s="33" t="s">
        <v>41</v>
      </c>
      <c r="X214" s="33" t="s">
        <v>41</v>
      </c>
      <c r="Y214" s="85">
        <v>5</v>
      </c>
      <c r="Z214" s="85"/>
      <c r="AA214" s="85"/>
      <c r="AB214" s="85"/>
      <c r="AC214" s="85"/>
    </row>
    <row r="215" spans="1:43" x14ac:dyDescent="0.35">
      <c r="A215" s="44" t="s">
        <v>301</v>
      </c>
      <c r="B215" s="28">
        <v>93.62384033203125</v>
      </c>
      <c r="C215" s="28">
        <v>95.176376342773438</v>
      </c>
      <c r="D215" s="28">
        <v>95.296882629394531</v>
      </c>
      <c r="E215" s="28">
        <v>95.277099609375</v>
      </c>
      <c r="F215" s="28">
        <v>95.565452575683594</v>
      </c>
      <c r="G215" s="28">
        <v>99.978225708007813</v>
      </c>
      <c r="H215" s="28">
        <v>99.977569580078125</v>
      </c>
      <c r="I215" s="28">
        <v>99.940536499023438</v>
      </c>
      <c r="J215" s="28">
        <v>100</v>
      </c>
      <c r="K215" s="28">
        <v>99.999961853027344</v>
      </c>
      <c r="L215" s="28">
        <v>99.999832153320313</v>
      </c>
      <c r="M215" s="28">
        <v>99.99884033203125</v>
      </c>
      <c r="Q215" s="32">
        <v>1</v>
      </c>
      <c r="R215" s="9" t="s">
        <v>150</v>
      </c>
      <c r="S215" s="9" t="b">
        <f t="shared" si="23"/>
        <v>1</v>
      </c>
      <c r="T215" s="9" t="b">
        <f t="shared" si="24"/>
        <v>1</v>
      </c>
      <c r="U215" s="33" t="s">
        <v>41</v>
      </c>
      <c r="V215" s="33" t="s">
        <v>41</v>
      </c>
      <c r="W215" s="33" t="s">
        <v>41</v>
      </c>
      <c r="X215" s="33" t="s">
        <v>41</v>
      </c>
      <c r="Y215" s="85">
        <v>5</v>
      </c>
      <c r="Z215" s="85"/>
      <c r="AA215" s="85"/>
      <c r="AB215" s="85"/>
      <c r="AC215" s="85"/>
    </row>
    <row r="216" spans="1:43" x14ac:dyDescent="0.35">
      <c r="A216" s="44" t="s">
        <v>302</v>
      </c>
      <c r="B216" s="28">
        <v>93.601058959960938</v>
      </c>
      <c r="C216" s="28">
        <v>95.181365966796875</v>
      </c>
      <c r="D216" s="28">
        <v>95.257408142089844</v>
      </c>
      <c r="E216" s="28">
        <v>95.138267517089844</v>
      </c>
      <c r="F216" s="28">
        <v>95.536094665527344</v>
      </c>
      <c r="G216" s="28">
        <v>99.981422424316406</v>
      </c>
      <c r="H216" s="28">
        <v>99.990455627441406</v>
      </c>
      <c r="I216" s="28">
        <v>99.958473205566406</v>
      </c>
      <c r="J216" s="28">
        <v>100</v>
      </c>
      <c r="K216" s="28">
        <v>99.999961853027344</v>
      </c>
      <c r="L216" s="28">
        <v>99.999832153320313</v>
      </c>
      <c r="M216" s="28">
        <v>99.99884033203125</v>
      </c>
      <c r="Q216" s="32">
        <v>1</v>
      </c>
      <c r="R216" s="9" t="s">
        <v>150</v>
      </c>
      <c r="S216" s="9" t="b">
        <f t="shared" si="23"/>
        <v>1</v>
      </c>
      <c r="T216" s="9" t="b">
        <f t="shared" si="24"/>
        <v>1</v>
      </c>
      <c r="U216" s="33" t="s">
        <v>41</v>
      </c>
      <c r="V216" s="33" t="s">
        <v>41</v>
      </c>
      <c r="W216" s="33" t="s">
        <v>41</v>
      </c>
      <c r="X216" s="33" t="s">
        <v>41</v>
      </c>
      <c r="Y216" s="85">
        <v>5</v>
      </c>
      <c r="Z216" s="85"/>
      <c r="AA216" s="85"/>
      <c r="AB216" s="85"/>
      <c r="AC216" s="85"/>
    </row>
    <row r="217" spans="1:43" x14ac:dyDescent="0.35">
      <c r="A217" s="44" t="s">
        <v>303</v>
      </c>
      <c r="B217" s="28">
        <v>93.940727233886719</v>
      </c>
      <c r="C217" s="28">
        <v>95.214752197265625</v>
      </c>
      <c r="D217" s="28">
        <v>95.277259826660156</v>
      </c>
      <c r="E217" s="28">
        <v>95.138748168945313</v>
      </c>
      <c r="F217" s="28">
        <v>95.384788513183594</v>
      </c>
      <c r="G217" s="28">
        <v>99.98870849609375</v>
      </c>
      <c r="H217" s="28">
        <v>99.991477966308594</v>
      </c>
      <c r="I217" s="28">
        <v>99.99884033203125</v>
      </c>
      <c r="J217" s="28">
        <v>100</v>
      </c>
      <c r="K217" s="28">
        <v>99.999961853027344</v>
      </c>
      <c r="L217" s="28">
        <v>99.999832153320313</v>
      </c>
      <c r="M217" s="28">
        <v>99.99884033203125</v>
      </c>
      <c r="Q217" s="32">
        <v>1</v>
      </c>
      <c r="R217" s="9" t="s">
        <v>40</v>
      </c>
      <c r="S217" s="9" t="b">
        <f t="shared" si="23"/>
        <v>1</v>
      </c>
      <c r="T217" s="9" t="b">
        <f t="shared" si="24"/>
        <v>1</v>
      </c>
      <c r="U217" s="33" t="s">
        <v>41</v>
      </c>
      <c r="V217" s="33" t="s">
        <v>41</v>
      </c>
      <c r="W217" s="33" t="s">
        <v>41</v>
      </c>
      <c r="X217" s="33" t="s">
        <v>41</v>
      </c>
      <c r="Y217" s="85">
        <v>5</v>
      </c>
      <c r="Z217" s="85"/>
      <c r="AA217" s="85"/>
      <c r="AB217" s="85"/>
      <c r="AC217" s="85"/>
    </row>
    <row r="218" spans="1:43" x14ac:dyDescent="0.35">
      <c r="A218" s="44" t="s">
        <v>304</v>
      </c>
      <c r="B218" s="28">
        <v>93.659492492675781</v>
      </c>
      <c r="C218" s="28">
        <v>95.051872253417969</v>
      </c>
      <c r="D218" s="28">
        <v>95.356597900390625</v>
      </c>
      <c r="E218" s="28">
        <v>95.277557373046875</v>
      </c>
      <c r="F218" s="28">
        <v>95.566017150878906</v>
      </c>
      <c r="G218" s="28">
        <v>99.975914001464844</v>
      </c>
      <c r="H218" s="28">
        <v>99.986907958984375</v>
      </c>
      <c r="I218" s="28">
        <v>99.99884033203125</v>
      </c>
      <c r="J218" s="28">
        <v>100</v>
      </c>
      <c r="K218" s="28">
        <v>99.999961853027344</v>
      </c>
      <c r="L218" s="28">
        <v>99.999832153320313</v>
      </c>
      <c r="M218" s="28">
        <v>99.99884033203125</v>
      </c>
      <c r="Q218" s="32">
        <v>1</v>
      </c>
      <c r="R218" s="9" t="s">
        <v>40</v>
      </c>
      <c r="S218" s="9" t="b">
        <f t="shared" si="23"/>
        <v>1</v>
      </c>
      <c r="T218" s="9" t="b">
        <f t="shared" si="24"/>
        <v>1</v>
      </c>
      <c r="U218" s="33" t="s">
        <v>41</v>
      </c>
      <c r="V218" s="33" t="s">
        <v>41</v>
      </c>
      <c r="W218" s="33" t="s">
        <v>41</v>
      </c>
      <c r="X218" s="33" t="s">
        <v>41</v>
      </c>
      <c r="Y218" s="85">
        <v>5</v>
      </c>
      <c r="Z218" s="85"/>
      <c r="AA218" s="85"/>
      <c r="AB218" s="85"/>
      <c r="AC218" s="85"/>
    </row>
    <row r="219" spans="1:43" x14ac:dyDescent="0.35">
      <c r="A219" s="44" t="s">
        <v>305</v>
      </c>
      <c r="B219" s="28">
        <v>93.672523498535156</v>
      </c>
      <c r="C219" s="28">
        <v>95.080825805664063</v>
      </c>
      <c r="D219" s="28">
        <v>95.376533508300781</v>
      </c>
      <c r="E219" s="28">
        <v>95.277542114257813</v>
      </c>
      <c r="F219" s="28">
        <v>95.529312133789063</v>
      </c>
      <c r="G219" s="28">
        <v>99.980072021484375</v>
      </c>
      <c r="H219" s="28">
        <v>99.975227355957031</v>
      </c>
      <c r="I219" s="28">
        <v>99.99884033203125</v>
      </c>
      <c r="J219" s="28">
        <v>100</v>
      </c>
      <c r="K219" s="28">
        <v>99.999961853027344</v>
      </c>
      <c r="L219" s="28">
        <v>99.999832153320313</v>
      </c>
      <c r="M219" s="28">
        <v>99.99884033203125</v>
      </c>
      <c r="Q219" s="32">
        <v>1</v>
      </c>
      <c r="R219" s="9" t="s">
        <v>40</v>
      </c>
      <c r="S219" s="9" t="b">
        <f t="shared" si="23"/>
        <v>1</v>
      </c>
      <c r="T219" s="9" t="b">
        <f t="shared" si="24"/>
        <v>1</v>
      </c>
      <c r="U219" s="33" t="s">
        <v>41</v>
      </c>
      <c r="V219" s="33" t="s">
        <v>41</v>
      </c>
      <c r="W219" s="33" t="s">
        <v>41</v>
      </c>
      <c r="X219" s="33" t="s">
        <v>41</v>
      </c>
      <c r="Y219" s="85">
        <v>5</v>
      </c>
      <c r="Z219" s="85"/>
      <c r="AA219" s="85"/>
      <c r="AB219" s="85"/>
      <c r="AC219" s="85"/>
    </row>
    <row r="220" spans="1:43" x14ac:dyDescent="0.35">
      <c r="A220" s="44" t="s">
        <v>306</v>
      </c>
      <c r="B220" s="28">
        <v>93.686111450195313</v>
      </c>
      <c r="C220" s="28">
        <v>95.08056640625</v>
      </c>
      <c r="D220" s="28">
        <v>95.39617919921875</v>
      </c>
      <c r="E220" s="28">
        <v>95.277450561523438</v>
      </c>
      <c r="F220" s="28">
        <v>95.509178161621094</v>
      </c>
      <c r="G220" s="28">
        <v>99.973159790039063</v>
      </c>
      <c r="H220" s="28">
        <v>99.973403930664063</v>
      </c>
      <c r="I220" s="28">
        <v>99.959304809570313</v>
      </c>
      <c r="J220" s="28">
        <v>100</v>
      </c>
      <c r="K220" s="28">
        <v>99.999961853027344</v>
      </c>
      <c r="L220" s="28">
        <v>99.999832153320313</v>
      </c>
      <c r="M220" s="28">
        <v>99.99884033203125</v>
      </c>
      <c r="Q220" s="32">
        <v>1</v>
      </c>
      <c r="R220" s="9" t="s">
        <v>40</v>
      </c>
      <c r="S220" s="9" t="b">
        <f t="shared" si="23"/>
        <v>1</v>
      </c>
      <c r="T220" s="9" t="b">
        <f t="shared" si="24"/>
        <v>1</v>
      </c>
      <c r="U220" s="33" t="s">
        <v>41</v>
      </c>
      <c r="V220" s="33" t="s">
        <v>41</v>
      </c>
      <c r="W220" s="33" t="s">
        <v>41</v>
      </c>
      <c r="X220" s="33" t="s">
        <v>41</v>
      </c>
      <c r="Y220" s="85">
        <v>5</v>
      </c>
      <c r="Z220" s="85"/>
      <c r="AA220" s="85"/>
      <c r="AB220" s="85"/>
      <c r="AC220" s="85"/>
    </row>
    <row r="221" spans="1:43" x14ac:dyDescent="0.35">
      <c r="A221" t="s">
        <v>307</v>
      </c>
      <c r="B221" s="28">
        <v>89.037101745605469</v>
      </c>
      <c r="C221" s="28">
        <v>94.792228698730469</v>
      </c>
      <c r="D221" s="28">
        <v>94.872024536132813</v>
      </c>
      <c r="E221" s="28">
        <v>94.805557250976563</v>
      </c>
      <c r="F221" s="28">
        <v>95.937721252441406</v>
      </c>
      <c r="G221" s="28">
        <v>94.221015930175781</v>
      </c>
      <c r="H221" s="28">
        <v>99.999832153320313</v>
      </c>
      <c r="I221" s="28">
        <v>99.99884033203125</v>
      </c>
      <c r="J221" s="33"/>
      <c r="K221" s="33"/>
      <c r="L221" s="33"/>
      <c r="M221" s="33"/>
      <c r="Q221" s="9"/>
      <c r="R221" s="9"/>
      <c r="U221" s="33" t="s">
        <v>48</v>
      </c>
      <c r="V221" s="33" t="s">
        <v>48</v>
      </c>
      <c r="W221" s="33" t="s">
        <v>48</v>
      </c>
      <c r="X221" s="33" t="s">
        <v>48</v>
      </c>
      <c r="Y221" s="82"/>
      <c r="Z221" s="82"/>
      <c r="AA221" s="82"/>
      <c r="AB221" s="82"/>
      <c r="AC221" s="82"/>
    </row>
    <row r="222" spans="1:43" x14ac:dyDescent="0.3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9" t="s">
        <v>308</v>
      </c>
      <c r="O222" s="37"/>
      <c r="P222" s="53"/>
      <c r="Q222" s="37"/>
      <c r="R222" s="37"/>
      <c r="S222" s="37"/>
      <c r="T222" s="37"/>
      <c r="U222" s="37"/>
      <c r="V222" s="37"/>
      <c r="W222" s="37"/>
      <c r="X222" s="37"/>
      <c r="Y222" s="101"/>
      <c r="Z222" s="102"/>
      <c r="AA222" s="102"/>
      <c r="AB222" s="102"/>
      <c r="AC222" s="103"/>
      <c r="AD222" s="39"/>
      <c r="AE222" s="39"/>
      <c r="AF222" s="101"/>
      <c r="AG222" s="103"/>
      <c r="AH222" s="101"/>
      <c r="AI222" s="102"/>
      <c r="AJ222" s="102"/>
      <c r="AK222" s="102"/>
      <c r="AL222" s="102"/>
      <c r="AM222" s="102"/>
      <c r="AN222" s="102"/>
      <c r="AO222" s="102"/>
      <c r="AP222" s="102"/>
      <c r="AQ222" s="103"/>
    </row>
    <row r="223" spans="1:43" x14ac:dyDescent="0.35">
      <c r="A223" s="9" t="s">
        <v>309</v>
      </c>
      <c r="B223" s="28">
        <v>89.828811645507813</v>
      </c>
      <c r="C223" s="28">
        <v>94.128349304199219</v>
      </c>
      <c r="D223" s="28">
        <v>95.438323974609375</v>
      </c>
      <c r="E223" s="28">
        <v>95.256942749023438</v>
      </c>
      <c r="F223" s="28">
        <v>100</v>
      </c>
      <c r="G223" s="28">
        <v>99.999961853027344</v>
      </c>
      <c r="H223" s="28">
        <v>99.999832153320313</v>
      </c>
      <c r="I223" s="28">
        <v>99.99884033203125</v>
      </c>
      <c r="J223" s="33" t="s">
        <v>48</v>
      </c>
      <c r="K223" s="33" t="s">
        <v>48</v>
      </c>
      <c r="L223" s="33" t="s">
        <v>48</v>
      </c>
      <c r="M223" s="33" t="s">
        <v>48</v>
      </c>
      <c r="Q223" s="9"/>
      <c r="R223" s="9"/>
      <c r="U223" s="33" t="s">
        <v>48</v>
      </c>
      <c r="V223" s="33" t="s">
        <v>48</v>
      </c>
      <c r="W223" s="33" t="s">
        <v>48</v>
      </c>
      <c r="X223" s="33" t="s">
        <v>48</v>
      </c>
      <c r="Y223" s="106" t="s">
        <v>48</v>
      </c>
      <c r="Z223" s="107"/>
      <c r="AA223" s="107"/>
      <c r="AB223" s="107"/>
      <c r="AC223" s="108"/>
      <c r="AD223" s="34"/>
      <c r="AE223" s="34"/>
    </row>
    <row r="224" spans="1:43" x14ac:dyDescent="0.3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9" t="s">
        <v>310</v>
      </c>
      <c r="O224" s="37"/>
      <c r="P224" s="25">
        <f>SUMIF(S225,TRUE, Q225)/SUM(Q225)</f>
        <v>1</v>
      </c>
      <c r="Q224" s="37"/>
      <c r="R224" s="37"/>
      <c r="S224" s="37"/>
      <c r="T224" s="37"/>
      <c r="U224" s="37"/>
      <c r="V224" s="37"/>
      <c r="W224" s="37"/>
      <c r="X224" s="37"/>
      <c r="Y224" s="101"/>
      <c r="Z224" s="102"/>
      <c r="AA224" s="102"/>
      <c r="AB224" s="102"/>
      <c r="AC224" s="103"/>
      <c r="AD224" s="39"/>
      <c r="AE224" s="39"/>
      <c r="AF224" s="101"/>
      <c r="AG224" s="103"/>
      <c r="AH224" s="101" t="s">
        <v>310</v>
      </c>
      <c r="AI224" s="104"/>
      <c r="AJ224" s="104"/>
      <c r="AK224" s="104"/>
      <c r="AL224" s="104"/>
      <c r="AM224" s="104"/>
      <c r="AN224" s="104"/>
      <c r="AO224" s="104"/>
      <c r="AP224" s="104"/>
      <c r="AQ224" s="105"/>
    </row>
    <row r="225" spans="1:43" x14ac:dyDescent="0.35">
      <c r="A225" t="s">
        <v>311</v>
      </c>
      <c r="B225" s="28">
        <v>95.773666381835938</v>
      </c>
      <c r="C225" s="28">
        <v>92.718521118164063</v>
      </c>
      <c r="D225" s="28">
        <v>96.376678466796875</v>
      </c>
      <c r="E225" s="28">
        <v>96.229148864746094</v>
      </c>
      <c r="F225" s="28">
        <v>99.310157775878906</v>
      </c>
      <c r="G225" s="28">
        <v>99.999961853027344</v>
      </c>
      <c r="H225" s="28">
        <v>99.999832153320313</v>
      </c>
      <c r="I225" s="28">
        <v>99.99884033203125</v>
      </c>
      <c r="J225" s="28">
        <v>99.996658325195313</v>
      </c>
      <c r="K225" s="28">
        <v>99.997184753417969</v>
      </c>
      <c r="L225" s="28">
        <v>99.999832153320313</v>
      </c>
      <c r="M225" s="28">
        <v>99.99884033203125</v>
      </c>
      <c r="Q225" s="32">
        <v>1</v>
      </c>
      <c r="R225" s="9" t="s">
        <v>40</v>
      </c>
      <c r="S225" s="9" t="b">
        <f>NOT(OR((E225&lt;=$Q$1),(I225&lt;=$R$1),(M225&lt;=$S$1)))</f>
        <v>1</v>
      </c>
      <c r="T225" s="9" t="b">
        <f t="shared" ref="T225" si="25">NOT(OR((C225&lt;=$Q$1),(G225&lt;=$R$1),(K225&lt;=$S$1)))</f>
        <v>1</v>
      </c>
      <c r="U225" s="33" t="s">
        <v>41</v>
      </c>
      <c r="V225" s="33" t="s">
        <v>41</v>
      </c>
      <c r="W225" s="33" t="s">
        <v>41</v>
      </c>
      <c r="X225" s="33" t="s">
        <v>41</v>
      </c>
      <c r="Y225" s="95">
        <v>5</v>
      </c>
      <c r="Z225" s="96"/>
      <c r="AA225" s="96"/>
      <c r="AB225" s="96"/>
      <c r="AC225" s="97"/>
      <c r="AI225" s="32">
        <v>42826</v>
      </c>
    </row>
    <row r="226" spans="1:43" x14ac:dyDescent="0.35">
      <c r="A226" t="s">
        <v>312</v>
      </c>
      <c r="B226" s="28">
        <v>95.493484497070313</v>
      </c>
      <c r="C226" s="28">
        <v>92.312179565429688</v>
      </c>
      <c r="D226" s="28">
        <v>95.935844421386719</v>
      </c>
      <c r="E226" s="28">
        <v>96.09375</v>
      </c>
      <c r="F226" s="28">
        <v>100</v>
      </c>
      <c r="G226" s="28">
        <v>99.999961853027344</v>
      </c>
      <c r="H226" s="28">
        <v>99.999832153320313</v>
      </c>
      <c r="I226" s="28">
        <v>99.99884033203125</v>
      </c>
      <c r="J226" s="33" t="s">
        <v>48</v>
      </c>
      <c r="K226" s="33" t="s">
        <v>48</v>
      </c>
      <c r="L226" s="33" t="s">
        <v>48</v>
      </c>
      <c r="M226" s="33" t="s">
        <v>48</v>
      </c>
      <c r="Q226" s="9"/>
      <c r="R226" s="9"/>
      <c r="U226" s="33" t="s">
        <v>48</v>
      </c>
      <c r="V226" s="33" t="s">
        <v>48</v>
      </c>
      <c r="W226" s="33" t="s">
        <v>48</v>
      </c>
      <c r="X226" s="33" t="s">
        <v>48</v>
      </c>
      <c r="Y226" s="98"/>
      <c r="Z226" s="99"/>
      <c r="AA226" s="99"/>
      <c r="AB226" s="99"/>
      <c r="AC226" s="100"/>
    </row>
    <row r="227" spans="1:43" x14ac:dyDescent="0.3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9"/>
      <c r="O227" s="37"/>
      <c r="P227" s="53"/>
      <c r="Q227" s="37"/>
      <c r="R227" s="37"/>
      <c r="S227" s="37"/>
      <c r="T227" s="37"/>
      <c r="U227" s="37"/>
      <c r="V227" s="37"/>
      <c r="W227" s="37"/>
      <c r="X227" s="37"/>
      <c r="Y227" s="101"/>
      <c r="Z227" s="102"/>
      <c r="AA227" s="102"/>
      <c r="AB227" s="102"/>
      <c r="AC227" s="103"/>
      <c r="AD227" s="39"/>
      <c r="AE227" s="39"/>
      <c r="AF227" s="101"/>
      <c r="AG227" s="103"/>
      <c r="AH227" s="101" t="s">
        <v>313</v>
      </c>
      <c r="AI227" s="104"/>
      <c r="AJ227" s="104"/>
      <c r="AK227" s="104"/>
      <c r="AL227" s="104"/>
      <c r="AM227" s="104"/>
      <c r="AN227" s="104"/>
      <c r="AO227" s="104"/>
      <c r="AP227" s="104"/>
      <c r="AQ227" s="105"/>
    </row>
    <row r="228" spans="1:43" x14ac:dyDescent="0.3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9" t="s">
        <v>314</v>
      </c>
      <c r="O228" s="37"/>
      <c r="P228" s="25" t="e">
        <f>SUMIF(S229,TRUE, Q229)/SUM(Q229)</f>
        <v>#DIV/0!</v>
      </c>
      <c r="Q228" s="37"/>
      <c r="R228" s="37"/>
      <c r="S228" s="37"/>
      <c r="T228" s="37"/>
      <c r="U228" s="37"/>
      <c r="V228" s="37"/>
      <c r="W228" s="37"/>
      <c r="X228" s="37"/>
      <c r="Y228" s="101"/>
      <c r="Z228" s="102"/>
      <c r="AA228" s="102"/>
      <c r="AB228" s="102"/>
      <c r="AC228" s="103"/>
      <c r="AD228" s="39"/>
      <c r="AE228" s="39"/>
      <c r="AF228" s="101"/>
      <c r="AG228" s="103"/>
      <c r="AH228" s="101" t="s">
        <v>314</v>
      </c>
      <c r="AI228" s="104"/>
      <c r="AJ228" s="104"/>
      <c r="AK228" s="104"/>
      <c r="AL228" s="104"/>
      <c r="AM228" s="104"/>
      <c r="AN228" s="104"/>
      <c r="AO228" s="104"/>
      <c r="AP228" s="104"/>
      <c r="AQ228" s="105"/>
    </row>
    <row r="229" spans="1:43" x14ac:dyDescent="0.35">
      <c r="A229" s="9" t="s">
        <v>315</v>
      </c>
      <c r="B229" s="28">
        <v>90.706123352050781</v>
      </c>
      <c r="C229" s="28">
        <v>92.189239501953125</v>
      </c>
      <c r="D229" s="28">
        <v>95.869293212890625</v>
      </c>
      <c r="E229" s="28">
        <v>95.831550598144531</v>
      </c>
      <c r="F229" s="28">
        <v>99.993316650390625</v>
      </c>
      <c r="G229" s="28">
        <v>99.99822998046875</v>
      </c>
      <c r="H229" s="28">
        <v>99.999832153320313</v>
      </c>
      <c r="I229" s="28">
        <v>99.99884033203125</v>
      </c>
      <c r="J229" s="28">
        <v>71.893669128417969</v>
      </c>
      <c r="K229" s="28">
        <v>2.0739400759339333E-2</v>
      </c>
      <c r="L229" s="28">
        <v>0</v>
      </c>
      <c r="M229" s="28">
        <v>0</v>
      </c>
      <c r="N229" s="34" t="s">
        <v>316</v>
      </c>
      <c r="O229" s="9" t="s">
        <v>317</v>
      </c>
      <c r="P229" s="36" t="s">
        <v>318</v>
      </c>
      <c r="Q229" s="32">
        <v>0</v>
      </c>
      <c r="R229" s="9" t="s">
        <v>40</v>
      </c>
      <c r="S229" s="9" t="b">
        <f>NOT(OR((E229&lt;=$Q$1),(I229&lt;=$R$1),(M229&lt;=$S$1)))</f>
        <v>0</v>
      </c>
      <c r="T229" s="9" t="b">
        <f t="shared" ref="T229" si="26">NOT(OR((C229&lt;=$Q$1),(G229&lt;=$R$1),(K229&lt;=$S$1)))</f>
        <v>0</v>
      </c>
      <c r="U229" s="33" t="s">
        <v>41</v>
      </c>
      <c r="V229" s="33" t="s">
        <v>41</v>
      </c>
      <c r="W229" s="33" t="s">
        <v>41</v>
      </c>
      <c r="X229" s="33" t="s">
        <v>41</v>
      </c>
      <c r="Y229" s="95">
        <v>3</v>
      </c>
      <c r="Z229" s="96"/>
      <c r="AA229" s="96"/>
      <c r="AB229" s="96"/>
      <c r="AC229" s="97"/>
      <c r="AI229" s="32">
        <v>42767</v>
      </c>
    </row>
    <row r="230" spans="1:43" x14ac:dyDescent="0.35">
      <c r="A230" s="9" t="s">
        <v>319</v>
      </c>
      <c r="B230" s="28">
        <v>94.757209777832031</v>
      </c>
      <c r="C230" s="28">
        <v>91.82080078125</v>
      </c>
      <c r="D230" s="28">
        <v>95.492889404296875</v>
      </c>
      <c r="E230" s="28">
        <v>95.028938293457031</v>
      </c>
      <c r="F230" s="28">
        <v>100</v>
      </c>
      <c r="G230" s="28">
        <v>99.999961853027344</v>
      </c>
      <c r="H230" s="28">
        <v>99.999832153320313</v>
      </c>
      <c r="I230" s="28">
        <v>99.99884033203125</v>
      </c>
      <c r="J230" s="33" t="s">
        <v>48</v>
      </c>
      <c r="K230" s="33" t="s">
        <v>48</v>
      </c>
      <c r="L230" s="33" t="s">
        <v>48</v>
      </c>
      <c r="M230" s="33" t="s">
        <v>48</v>
      </c>
      <c r="Q230" s="9"/>
      <c r="R230" s="9"/>
      <c r="U230" s="33" t="s">
        <v>48</v>
      </c>
      <c r="V230" s="33" t="s">
        <v>48</v>
      </c>
      <c r="W230" s="33" t="s">
        <v>48</v>
      </c>
      <c r="X230" s="33" t="s">
        <v>48</v>
      </c>
      <c r="Y230" s="109">
        <v>3</v>
      </c>
      <c r="Z230" s="109"/>
      <c r="AA230" s="109"/>
      <c r="AB230" s="109"/>
      <c r="AC230" s="109"/>
      <c r="AD230" s="54"/>
      <c r="AE230" s="54"/>
    </row>
    <row r="231" spans="1:43" x14ac:dyDescent="0.3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9" t="s">
        <v>320</v>
      </c>
      <c r="O231" s="37"/>
      <c r="P231" s="25" t="e">
        <f>SUMIF(S232:S233,TRUE, Q232:Q233)/SUM(Q232:Q233)</f>
        <v>#DIV/0!</v>
      </c>
      <c r="Q231" s="37"/>
      <c r="R231" s="37"/>
      <c r="S231" s="37"/>
      <c r="T231" s="37"/>
      <c r="U231" s="37"/>
      <c r="V231" s="37"/>
      <c r="W231" s="37"/>
      <c r="X231" s="37"/>
      <c r="Y231" s="83"/>
      <c r="Z231" s="83"/>
      <c r="AA231" s="83"/>
      <c r="AB231" s="83"/>
      <c r="AC231" s="83"/>
      <c r="AD231" s="39"/>
      <c r="AE231" s="39"/>
      <c r="AF231" s="83"/>
      <c r="AG231" s="83"/>
      <c r="AH231" s="83" t="s">
        <v>320</v>
      </c>
      <c r="AI231" s="84"/>
      <c r="AJ231" s="84"/>
      <c r="AK231" s="84"/>
      <c r="AL231" s="84"/>
      <c r="AM231" s="84"/>
      <c r="AN231" s="84"/>
      <c r="AO231" s="84"/>
      <c r="AP231" s="84"/>
      <c r="AQ231" s="84"/>
    </row>
    <row r="232" spans="1:43" x14ac:dyDescent="0.35">
      <c r="A232" t="s">
        <v>321</v>
      </c>
      <c r="B232" s="28">
        <v>78.174835205078125</v>
      </c>
      <c r="C232" s="28">
        <v>38.832462310791016</v>
      </c>
      <c r="D232" s="28">
        <v>0.37382060289382935</v>
      </c>
      <c r="E232" s="28">
        <v>0.51157522201538086</v>
      </c>
      <c r="F232" s="28">
        <v>88.846199035644531</v>
      </c>
      <c r="G232" s="28">
        <v>53.475360870361328</v>
      </c>
      <c r="H232" s="28">
        <v>0</v>
      </c>
      <c r="I232" s="28">
        <v>0</v>
      </c>
      <c r="J232" s="28">
        <v>93.101272583007813</v>
      </c>
      <c r="K232" s="28">
        <v>99.999961853027344</v>
      </c>
      <c r="L232" s="28">
        <v>99.999832153320313</v>
      </c>
      <c r="M232" s="28">
        <v>99.99884033203125</v>
      </c>
      <c r="N232" s="34" t="s">
        <v>322</v>
      </c>
      <c r="O232" s="9" t="s">
        <v>519</v>
      </c>
      <c r="P232" s="36" t="s">
        <v>520</v>
      </c>
      <c r="Q232" s="32">
        <v>0</v>
      </c>
      <c r="R232" s="9" t="s">
        <v>40</v>
      </c>
      <c r="S232" s="9" t="b">
        <f>NOT(OR((E232&lt;=$Q$1),(I232&lt;=$R$1),(M232&lt;=$S$1)))</f>
        <v>0</v>
      </c>
      <c r="T232" s="9" t="b">
        <f t="shared" ref="T232:T234" si="27">NOT(OR((C232&lt;=$Q$1),(G232&lt;=$R$1),(K232&lt;=$S$1)))</f>
        <v>0</v>
      </c>
      <c r="U232" s="33" t="s">
        <v>41</v>
      </c>
      <c r="V232" s="33" t="s">
        <v>323</v>
      </c>
      <c r="W232" s="33" t="s">
        <v>41</v>
      </c>
      <c r="X232" s="33" t="s">
        <v>41</v>
      </c>
      <c r="Y232" s="85">
        <v>5</v>
      </c>
      <c r="Z232" s="85"/>
      <c r="AA232" s="85"/>
      <c r="AB232" s="85"/>
      <c r="AC232" s="85"/>
      <c r="AI232" s="32">
        <v>42705</v>
      </c>
      <c r="AL232" s="9" t="s">
        <v>324</v>
      </c>
      <c r="AN232" s="9" t="s">
        <v>325</v>
      </c>
    </row>
    <row r="233" spans="1:43" x14ac:dyDescent="0.35">
      <c r="A233" s="44" t="s">
        <v>326</v>
      </c>
      <c r="B233" s="28">
        <v>70.916831970214844</v>
      </c>
      <c r="C233" s="28">
        <v>31.832687377929688</v>
      </c>
      <c r="D233" s="28">
        <v>0.37383481860160828</v>
      </c>
      <c r="E233" s="28">
        <v>0.51157522201538086</v>
      </c>
      <c r="F233" s="28">
        <v>95.212799072265625</v>
      </c>
      <c r="G233" s="28">
        <v>53.571407318115234</v>
      </c>
      <c r="H233" s="28">
        <v>0</v>
      </c>
      <c r="I233" s="28">
        <v>0</v>
      </c>
      <c r="J233" s="28">
        <v>94.000160217285156</v>
      </c>
      <c r="K233" s="28">
        <v>99.999961853027344</v>
      </c>
      <c r="L233" s="28">
        <v>99.999832153320313</v>
      </c>
      <c r="M233" s="28">
        <v>99.99884033203125</v>
      </c>
      <c r="N233" s="34" t="s">
        <v>322</v>
      </c>
      <c r="P233" s="36" t="s">
        <v>520</v>
      </c>
      <c r="Q233" s="32">
        <v>0</v>
      </c>
      <c r="R233" s="9" t="s">
        <v>40</v>
      </c>
      <c r="S233" s="9" t="b">
        <f>NOT(OR((E233&lt;=$Q$1),(I233&lt;=$R$1),(M233&lt;=$S$1)))</f>
        <v>0</v>
      </c>
      <c r="T233" s="9" t="b">
        <f t="shared" si="27"/>
        <v>0</v>
      </c>
      <c r="U233" s="33" t="s">
        <v>41</v>
      </c>
      <c r="V233" s="33" t="s">
        <v>323</v>
      </c>
      <c r="W233" s="33" t="s">
        <v>41</v>
      </c>
      <c r="X233" s="33" t="s">
        <v>41</v>
      </c>
      <c r="Y233" s="85">
        <v>5</v>
      </c>
      <c r="Z233" s="85"/>
      <c r="AA233" s="85"/>
      <c r="AB233" s="85"/>
      <c r="AC233" s="85"/>
      <c r="AN233" s="9" t="s">
        <v>327</v>
      </c>
      <c r="AP233" s="9" t="s">
        <v>328</v>
      </c>
    </row>
    <row r="234" spans="1:43" x14ac:dyDescent="0.35">
      <c r="A234" s="44" t="s">
        <v>329</v>
      </c>
      <c r="B234" s="28">
        <v>82.570259094238281</v>
      </c>
      <c r="C234" s="28">
        <v>92.698051452636719</v>
      </c>
      <c r="D234" s="28">
        <v>96.26751708984375</v>
      </c>
      <c r="E234" s="28">
        <v>96.106674194335938</v>
      </c>
      <c r="F234" s="28">
        <v>66.255622863769531</v>
      </c>
      <c r="G234" s="28">
        <v>50.416275024414063</v>
      </c>
      <c r="H234" s="28">
        <v>1.7330170376226306E-3</v>
      </c>
      <c r="I234" s="28">
        <v>0</v>
      </c>
      <c r="J234" s="28">
        <v>65.508552551269531</v>
      </c>
      <c r="K234" s="28">
        <v>99.999961853027344</v>
      </c>
      <c r="L234" s="28">
        <v>99.999832153320313</v>
      </c>
      <c r="M234" s="28">
        <v>99.99884033203125</v>
      </c>
      <c r="N234" s="36"/>
      <c r="Q234" s="32">
        <v>0</v>
      </c>
      <c r="R234" s="9" t="s">
        <v>40</v>
      </c>
      <c r="S234" s="9" t="b">
        <f>NOT(OR((E234&lt;=$Q$1),(I234&lt;=$R$1),(M234&lt;=$S$1)))</f>
        <v>0</v>
      </c>
      <c r="T234" s="9" t="b">
        <f t="shared" si="27"/>
        <v>0</v>
      </c>
      <c r="U234" s="33" t="s">
        <v>41</v>
      </c>
      <c r="V234" s="33" t="s">
        <v>323</v>
      </c>
      <c r="W234" s="33" t="s">
        <v>41</v>
      </c>
      <c r="X234" s="33" t="s">
        <v>41</v>
      </c>
      <c r="Y234" s="85">
        <v>5</v>
      </c>
      <c r="Z234" s="85"/>
      <c r="AA234" s="85"/>
      <c r="AB234" s="85"/>
      <c r="AC234" s="85"/>
    </row>
    <row r="235" spans="1:43" ht="16.5" customHeight="1" x14ac:dyDescent="0.35">
      <c r="A235" t="s">
        <v>330</v>
      </c>
      <c r="B235" s="28">
        <v>88.954521179199219</v>
      </c>
      <c r="C235" s="28">
        <v>92.320724487304688</v>
      </c>
      <c r="D235" s="28">
        <v>95.982307434082031</v>
      </c>
      <c r="E235" s="28">
        <v>95.763885498046875</v>
      </c>
      <c r="F235" s="28">
        <v>98.89111328125</v>
      </c>
      <c r="G235" s="28">
        <v>99.999961853027344</v>
      </c>
      <c r="H235" s="28">
        <v>99.999832153320313</v>
      </c>
      <c r="I235" s="28">
        <v>99.99884033203125</v>
      </c>
      <c r="J235" s="33" t="s">
        <v>48</v>
      </c>
      <c r="K235" s="33" t="s">
        <v>48</v>
      </c>
      <c r="L235" s="33" t="s">
        <v>48</v>
      </c>
      <c r="M235" s="33" t="s">
        <v>48</v>
      </c>
      <c r="Q235" s="9"/>
      <c r="R235" s="9"/>
      <c r="U235" s="33" t="s">
        <v>48</v>
      </c>
      <c r="V235" s="33" t="s">
        <v>48</v>
      </c>
      <c r="W235" s="33" t="s">
        <v>48</v>
      </c>
      <c r="X235" s="33" t="s">
        <v>48</v>
      </c>
      <c r="Y235" s="82"/>
      <c r="Z235" s="82"/>
      <c r="AA235" s="82"/>
      <c r="AB235" s="82"/>
      <c r="AC235" s="82"/>
    </row>
    <row r="236" spans="1:43" x14ac:dyDescent="0.3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9" t="s">
        <v>331</v>
      </c>
      <c r="O236" s="37"/>
      <c r="P236" s="25" t="e">
        <f>SUMIF(S237,TRUE, Q237)/SUM(Q237)</f>
        <v>#DIV/0!</v>
      </c>
      <c r="Q236" s="37"/>
      <c r="R236" s="37"/>
      <c r="S236" s="37"/>
      <c r="T236" s="37"/>
      <c r="U236" s="37"/>
      <c r="V236" s="37"/>
      <c r="W236" s="37"/>
      <c r="X236" s="37"/>
      <c r="Y236" s="83"/>
      <c r="Z236" s="83"/>
      <c r="AA236" s="83"/>
      <c r="AB236" s="83"/>
      <c r="AC236" s="83"/>
      <c r="AD236" s="39"/>
      <c r="AE236" s="39"/>
      <c r="AF236" s="83"/>
      <c r="AG236" s="83"/>
      <c r="AH236" s="83" t="s">
        <v>331</v>
      </c>
      <c r="AI236" s="84"/>
      <c r="AJ236" s="84"/>
      <c r="AK236" s="84"/>
      <c r="AL236" s="84"/>
      <c r="AM236" s="84"/>
      <c r="AN236" s="84"/>
      <c r="AO236" s="84"/>
      <c r="AP236" s="84"/>
      <c r="AQ236" s="84"/>
    </row>
    <row r="237" spans="1:43" x14ac:dyDescent="0.35">
      <c r="A237" s="9" t="s">
        <v>332</v>
      </c>
      <c r="B237" s="28">
        <v>16.181949615478516</v>
      </c>
      <c r="C237" s="28">
        <v>0</v>
      </c>
      <c r="D237" s="28">
        <v>0</v>
      </c>
      <c r="E237" s="28">
        <v>0</v>
      </c>
      <c r="F237" s="28">
        <v>96.071990966796875</v>
      </c>
      <c r="G237" s="28">
        <v>0</v>
      </c>
      <c r="H237" s="28">
        <v>0</v>
      </c>
      <c r="I237" s="28">
        <v>0</v>
      </c>
      <c r="J237" s="28">
        <v>99.999977111816406</v>
      </c>
      <c r="K237" s="28">
        <v>0</v>
      </c>
      <c r="L237" s="28">
        <v>0</v>
      </c>
      <c r="M237" s="28">
        <v>0</v>
      </c>
      <c r="N237" s="34" t="s">
        <v>333</v>
      </c>
      <c r="Q237" s="32">
        <v>0</v>
      </c>
      <c r="R237" s="9" t="s">
        <v>40</v>
      </c>
      <c r="S237" s="9" t="b">
        <f>NOT(OR((E237&lt;=$Q$1),(I237&lt;=$R$1),(M237&lt;=$S$1)))</f>
        <v>0</v>
      </c>
      <c r="T237" s="9" t="b">
        <f t="shared" ref="T237" si="28">NOT(OR((C237&lt;=$Q$1),(G237&lt;=$R$1),(K237&lt;=$S$1)))</f>
        <v>0</v>
      </c>
      <c r="U237" s="33" t="s">
        <v>41</v>
      </c>
      <c r="V237" s="33" t="s">
        <v>41</v>
      </c>
      <c r="W237" s="33" t="s">
        <v>41</v>
      </c>
      <c r="X237" s="33" t="s">
        <v>41</v>
      </c>
      <c r="Y237" s="85">
        <v>5</v>
      </c>
      <c r="Z237" s="85"/>
      <c r="AA237" s="85"/>
      <c r="AB237" s="85"/>
      <c r="AC237" s="85"/>
      <c r="AI237" s="32">
        <v>42705</v>
      </c>
    </row>
    <row r="238" spans="1:43" x14ac:dyDescent="0.35">
      <c r="A238" s="9" t="s">
        <v>334</v>
      </c>
      <c r="B238" s="28">
        <v>16.126274108886719</v>
      </c>
      <c r="C238" s="28">
        <v>0</v>
      </c>
      <c r="D238" s="28">
        <v>0</v>
      </c>
      <c r="E238" s="28">
        <v>0</v>
      </c>
      <c r="F238" s="28">
        <v>99.999977111816406</v>
      </c>
      <c r="G238" s="28">
        <v>0</v>
      </c>
      <c r="H238" s="28">
        <v>0</v>
      </c>
      <c r="I238" s="28">
        <v>0</v>
      </c>
      <c r="J238" s="33" t="s">
        <v>48</v>
      </c>
      <c r="K238" s="33" t="s">
        <v>48</v>
      </c>
      <c r="L238" s="33" t="s">
        <v>48</v>
      </c>
      <c r="M238" s="33" t="s">
        <v>48</v>
      </c>
      <c r="Q238" s="9"/>
      <c r="R238" s="9"/>
      <c r="U238" s="33" t="s">
        <v>48</v>
      </c>
      <c r="V238" s="33" t="s">
        <v>48</v>
      </c>
      <c r="W238" s="33" t="s">
        <v>48</v>
      </c>
      <c r="X238" s="33" t="s">
        <v>48</v>
      </c>
      <c r="Y238" s="82" t="s">
        <v>48</v>
      </c>
      <c r="Z238" s="85"/>
      <c r="AA238" s="85"/>
      <c r="AB238" s="85"/>
      <c r="AC238" s="85"/>
      <c r="AN238" s="9" t="s">
        <v>335</v>
      </c>
      <c r="AO238" s="32">
        <v>42705</v>
      </c>
      <c r="AP238" s="9" t="s">
        <v>336</v>
      </c>
    </row>
    <row r="239" spans="1:43" x14ac:dyDescent="0.3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9" t="s">
        <v>337</v>
      </c>
      <c r="O239" s="37"/>
      <c r="P239" s="25">
        <f>SUMIF(S240:S241,TRUE, Q240:Q241)/SUM(Q240:Q241)</f>
        <v>1</v>
      </c>
      <c r="Q239" s="37"/>
      <c r="R239" s="37"/>
      <c r="S239" s="37"/>
      <c r="T239" s="37"/>
      <c r="U239" s="37"/>
      <c r="V239" s="37"/>
      <c r="W239" s="37"/>
      <c r="X239" s="37"/>
      <c r="Y239" s="83"/>
      <c r="Z239" s="83"/>
      <c r="AA239" s="83"/>
      <c r="AB239" s="83"/>
      <c r="AC239" s="83"/>
      <c r="AD239" s="39"/>
      <c r="AE239" s="39"/>
      <c r="AF239" s="83"/>
      <c r="AG239" s="83"/>
      <c r="AH239" s="83" t="s">
        <v>337</v>
      </c>
      <c r="AI239" s="84"/>
      <c r="AJ239" s="84"/>
      <c r="AK239" s="84"/>
      <c r="AL239" s="84"/>
      <c r="AM239" s="84"/>
      <c r="AN239" s="84"/>
      <c r="AO239" s="84"/>
      <c r="AP239" s="84"/>
      <c r="AQ239" s="84"/>
    </row>
    <row r="240" spans="1:43" x14ac:dyDescent="0.35">
      <c r="A240" s="9" t="s">
        <v>338</v>
      </c>
      <c r="B240" s="28">
        <v>65.310234069824219</v>
      </c>
      <c r="C240" s="28">
        <v>0</v>
      </c>
      <c r="D240" s="28">
        <v>0</v>
      </c>
      <c r="E240" s="28">
        <v>0</v>
      </c>
      <c r="F240" s="28">
        <v>97.831802368164063</v>
      </c>
      <c r="G240" s="28">
        <v>0</v>
      </c>
      <c r="H240" s="28">
        <v>0</v>
      </c>
      <c r="I240" s="28">
        <v>0</v>
      </c>
      <c r="J240" s="28">
        <v>77.190742492675781</v>
      </c>
      <c r="K240" s="28">
        <v>86.383186340332031</v>
      </c>
      <c r="L240" s="28">
        <v>99.999832153320313</v>
      </c>
      <c r="M240" s="28">
        <v>99.99884033203125</v>
      </c>
      <c r="N240" s="34" t="s">
        <v>339</v>
      </c>
      <c r="O240" s="9" t="s">
        <v>37</v>
      </c>
      <c r="Q240" s="32">
        <v>0</v>
      </c>
      <c r="R240" s="9" t="s">
        <v>150</v>
      </c>
      <c r="S240" s="9" t="b">
        <f>NOT(OR((E240&lt;=$Q$1),(I240&lt;=$R$1),(M240&lt;=$S$1)))</f>
        <v>0</v>
      </c>
      <c r="T240" s="9" t="b">
        <f t="shared" ref="T240:T241" si="29">NOT(OR((C240&lt;=$Q$1),(G240&lt;=$R$1),(K240&lt;=$S$1)))</f>
        <v>0</v>
      </c>
      <c r="U240" s="33" t="s">
        <v>48</v>
      </c>
      <c r="V240" s="33" t="s">
        <v>48</v>
      </c>
      <c r="W240" s="33" t="s">
        <v>48</v>
      </c>
      <c r="X240" s="33" t="s">
        <v>41</v>
      </c>
      <c r="Y240" s="85">
        <v>5</v>
      </c>
      <c r="Z240" s="85"/>
      <c r="AA240" s="85"/>
      <c r="AB240" s="85"/>
      <c r="AC240" s="85"/>
      <c r="AI240" s="32">
        <v>42705</v>
      </c>
    </row>
    <row r="241" spans="1:43" x14ac:dyDescent="0.35">
      <c r="A241" s="9" t="s">
        <v>340</v>
      </c>
      <c r="B241" s="28">
        <v>31.092874526977539</v>
      </c>
      <c r="C241" s="28">
        <v>92.406227111816406</v>
      </c>
      <c r="D241" s="28">
        <v>96.026168823242188</v>
      </c>
      <c r="E241" s="28">
        <v>95.831802368164063</v>
      </c>
      <c r="F241" s="28">
        <v>99.987136840820313</v>
      </c>
      <c r="G241" s="28">
        <v>99.973045349121094</v>
      </c>
      <c r="H241" s="28">
        <v>99.948829650878906</v>
      </c>
      <c r="I241" s="28">
        <v>99.849716186523438</v>
      </c>
      <c r="J241" s="28">
        <v>77.193031311035156</v>
      </c>
      <c r="K241" s="28">
        <v>86.386497497558594</v>
      </c>
      <c r="L241" s="28">
        <v>99.999832153320313</v>
      </c>
      <c r="M241" s="28">
        <v>99.99884033203125</v>
      </c>
      <c r="Q241" s="32">
        <v>1</v>
      </c>
      <c r="R241" s="9" t="s">
        <v>150</v>
      </c>
      <c r="S241" s="9" t="b">
        <f>NOT(OR((E241&lt;=$Q$1),(I241&lt;=$R$1),(M241&lt;=$S$1)))</f>
        <v>1</v>
      </c>
      <c r="T241" s="9" t="b">
        <f t="shared" si="29"/>
        <v>0</v>
      </c>
      <c r="U241" s="33" t="s">
        <v>48</v>
      </c>
      <c r="V241" s="33" t="s">
        <v>48</v>
      </c>
      <c r="W241" s="33" t="s">
        <v>48</v>
      </c>
      <c r="X241" s="33" t="s">
        <v>41</v>
      </c>
      <c r="Y241" s="85">
        <v>5</v>
      </c>
      <c r="Z241" s="85"/>
      <c r="AA241" s="85"/>
      <c r="AB241" s="85"/>
      <c r="AC241" s="85"/>
      <c r="AI241" s="32">
        <v>42705</v>
      </c>
    </row>
    <row r="242" spans="1:43" x14ac:dyDescent="0.35">
      <c r="A242" s="9" t="s">
        <v>341</v>
      </c>
      <c r="B242" s="28">
        <v>94.4566650390625</v>
      </c>
      <c r="C242" s="28">
        <v>91.630546569824219</v>
      </c>
      <c r="D242" s="28">
        <v>95.318122863769531</v>
      </c>
      <c r="E242" s="28">
        <v>94.459487915039063</v>
      </c>
      <c r="F242" s="28">
        <v>100</v>
      </c>
      <c r="G242" s="28">
        <v>99.999961853027344</v>
      </c>
      <c r="H242" s="28">
        <v>99.999832153320313</v>
      </c>
      <c r="I242" s="28">
        <v>99.99884033203125</v>
      </c>
      <c r="J242" s="33" t="s">
        <v>48</v>
      </c>
      <c r="K242" s="33" t="s">
        <v>48</v>
      </c>
      <c r="L242" s="33" t="s">
        <v>48</v>
      </c>
      <c r="M242" s="33" t="s">
        <v>48</v>
      </c>
      <c r="Q242" s="9"/>
      <c r="R242" s="9"/>
      <c r="U242" s="33" t="s">
        <v>48</v>
      </c>
      <c r="V242" s="33" t="s">
        <v>48</v>
      </c>
      <c r="W242" s="33" t="s">
        <v>48</v>
      </c>
      <c r="X242" s="33" t="s">
        <v>48</v>
      </c>
      <c r="Y242" s="82" t="s">
        <v>48</v>
      </c>
      <c r="Z242" s="85"/>
      <c r="AA242" s="85"/>
      <c r="AB242" s="85"/>
      <c r="AC242" s="85"/>
    </row>
    <row r="243" spans="1:43" x14ac:dyDescent="0.3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9" t="s">
        <v>342</v>
      </c>
      <c r="O243" s="37" t="str">
        <f>SUM(Q244:Q262)&amp;" Sensors"</f>
        <v>10 Sensors</v>
      </c>
      <c r="P243" s="53">
        <f>SUMIF(S244:S262,TRUE, Q244:Q262)/SUM(Q244:Q262)</f>
        <v>0.6</v>
      </c>
      <c r="Q243" s="37"/>
      <c r="R243" s="37"/>
      <c r="S243" s="37"/>
      <c r="T243" s="37"/>
      <c r="U243" s="37"/>
      <c r="V243" s="37"/>
      <c r="W243" s="37"/>
      <c r="X243" s="37"/>
      <c r="Y243" s="83"/>
      <c r="Z243" s="83"/>
      <c r="AA243" s="83"/>
      <c r="AB243" s="83"/>
      <c r="AC243" s="83"/>
      <c r="AD243" s="39"/>
      <c r="AE243" s="39"/>
      <c r="AF243" s="83"/>
      <c r="AG243" s="83"/>
      <c r="AH243" s="83" t="s">
        <v>343</v>
      </c>
      <c r="AI243" s="84"/>
      <c r="AJ243" s="84"/>
      <c r="AK243" s="84"/>
      <c r="AL243" s="84"/>
      <c r="AM243" s="84"/>
      <c r="AN243" s="84"/>
      <c r="AO243" s="84"/>
      <c r="AP243" s="84"/>
      <c r="AQ243" s="84"/>
    </row>
    <row r="244" spans="1:43" x14ac:dyDescent="0.35">
      <c r="A244" s="9" t="s">
        <v>344</v>
      </c>
      <c r="B244" s="28">
        <v>83.568244934082031</v>
      </c>
      <c r="C244" s="28">
        <v>79.855644226074219</v>
      </c>
      <c r="D244" s="28">
        <v>45.125282287597656</v>
      </c>
      <c r="E244" s="28">
        <v>0</v>
      </c>
      <c r="F244" s="28">
        <v>99.162094116210938</v>
      </c>
      <c r="G244" s="28">
        <v>98.459053039550781</v>
      </c>
      <c r="H244" s="28">
        <v>97.165596008300781</v>
      </c>
      <c r="I244" s="28">
        <v>0</v>
      </c>
      <c r="J244" s="28">
        <v>98.447624206542969</v>
      </c>
      <c r="K244" s="28">
        <v>94.572944641113281</v>
      </c>
      <c r="L244" s="28">
        <v>78.291801452636719</v>
      </c>
      <c r="M244" s="28">
        <v>99.99884033203125</v>
      </c>
      <c r="Q244" s="32">
        <v>1</v>
      </c>
      <c r="R244" s="9" t="s">
        <v>40</v>
      </c>
      <c r="S244" s="9" t="b">
        <f t="shared" ref="S244:S259" si="30">NOT(OR((E244&lt;=$Q$1),(I244&lt;=$R$1),(M244&lt;=$S$1)))</f>
        <v>0</v>
      </c>
      <c r="T244" s="9" t="b">
        <f t="shared" ref="T244:T259" si="31">NOT(OR((C244&lt;=$Q$1),(G244&lt;=$R$1),(K244&lt;=$S$1)))</f>
        <v>0</v>
      </c>
      <c r="U244" s="33" t="s">
        <v>41</v>
      </c>
      <c r="V244" s="33" t="s">
        <v>41</v>
      </c>
      <c r="W244" s="33" t="s">
        <v>41</v>
      </c>
      <c r="X244" s="33" t="s">
        <v>41</v>
      </c>
      <c r="Y244" s="85">
        <v>5</v>
      </c>
      <c r="Z244" s="85"/>
      <c r="AA244" s="85"/>
      <c r="AB244" s="85"/>
      <c r="AC244" s="85"/>
    </row>
    <row r="245" spans="1:43" x14ac:dyDescent="0.35">
      <c r="A245" s="9" t="s">
        <v>345</v>
      </c>
      <c r="B245" s="28">
        <v>0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99.999252319335938</v>
      </c>
      <c r="K245" s="28">
        <v>99.992630004882813</v>
      </c>
      <c r="L245" s="28">
        <v>99.999832153320313</v>
      </c>
      <c r="M245" s="28">
        <v>99.99884033203125</v>
      </c>
      <c r="N245" s="34" t="s">
        <v>346</v>
      </c>
      <c r="Q245" s="32">
        <v>0</v>
      </c>
      <c r="R245" s="9" t="s">
        <v>40</v>
      </c>
      <c r="S245" s="9" t="b">
        <f t="shared" si="30"/>
        <v>0</v>
      </c>
      <c r="T245" s="9" t="b">
        <f t="shared" si="31"/>
        <v>0</v>
      </c>
      <c r="U245" s="33" t="s">
        <v>48</v>
      </c>
      <c r="V245" s="33" t="s">
        <v>48</v>
      </c>
      <c r="W245" s="33" t="s">
        <v>48</v>
      </c>
      <c r="X245" s="33" t="s">
        <v>41</v>
      </c>
      <c r="Y245" s="85">
        <v>5</v>
      </c>
      <c r="Z245" s="85"/>
      <c r="AA245" s="85"/>
      <c r="AB245" s="85"/>
      <c r="AC245" s="85"/>
    </row>
    <row r="246" spans="1:43" x14ac:dyDescent="0.35">
      <c r="A246" s="9" t="s">
        <v>347</v>
      </c>
      <c r="B246" s="28">
        <v>83.578224182128906</v>
      </c>
      <c r="C246" s="28">
        <v>79.903312683105469</v>
      </c>
      <c r="D246" s="28">
        <v>45.120803833007813</v>
      </c>
      <c r="E246" s="28">
        <v>0</v>
      </c>
      <c r="F246" s="28">
        <v>54.660346984863281</v>
      </c>
      <c r="G246" s="28">
        <v>0</v>
      </c>
      <c r="H246" s="28">
        <v>0</v>
      </c>
      <c r="I246" s="28">
        <v>0</v>
      </c>
      <c r="J246" s="28">
        <v>100</v>
      </c>
      <c r="K246" s="28">
        <v>99.999961853027344</v>
      </c>
      <c r="L246" s="28">
        <v>99.999832153320313</v>
      </c>
      <c r="M246" s="28">
        <v>99.99884033203125</v>
      </c>
      <c r="N246" s="34" t="s">
        <v>348</v>
      </c>
      <c r="O246" s="9" t="s">
        <v>521</v>
      </c>
      <c r="P246" s="36" t="s">
        <v>522</v>
      </c>
      <c r="Q246" s="32">
        <v>1</v>
      </c>
      <c r="R246" s="9" t="s">
        <v>40</v>
      </c>
      <c r="S246" s="9" t="b">
        <f t="shared" si="30"/>
        <v>0</v>
      </c>
      <c r="T246" s="9" t="b">
        <f t="shared" si="31"/>
        <v>0</v>
      </c>
      <c r="U246" s="33" t="s">
        <v>41</v>
      </c>
      <c r="V246" s="33" t="s">
        <v>41</v>
      </c>
      <c r="W246" s="33" t="s">
        <v>41</v>
      </c>
      <c r="X246" s="33" t="s">
        <v>41</v>
      </c>
      <c r="Y246" s="85">
        <v>5</v>
      </c>
      <c r="Z246" s="85"/>
      <c r="AA246" s="85"/>
      <c r="AB246" s="85"/>
      <c r="AC246" s="85"/>
    </row>
    <row r="247" spans="1:43" ht="15" customHeight="1" x14ac:dyDescent="0.35">
      <c r="A247" s="9" t="s">
        <v>349</v>
      </c>
      <c r="B247" s="28">
        <v>83.591949462890625</v>
      </c>
      <c r="C247" s="28">
        <v>79.920913696289063</v>
      </c>
      <c r="D247" s="28">
        <v>45.149684906005859</v>
      </c>
      <c r="E247" s="28">
        <v>0</v>
      </c>
      <c r="F247" s="28">
        <v>99.4815673828125</v>
      </c>
      <c r="G247" s="28">
        <v>99.092399597167969</v>
      </c>
      <c r="H247" s="28">
        <v>97.117317199707031</v>
      </c>
      <c r="I247" s="28">
        <v>0</v>
      </c>
      <c r="J247" s="28">
        <v>98.37652587890625</v>
      </c>
      <c r="K247" s="28">
        <v>94.573562622070313</v>
      </c>
      <c r="L247" s="28">
        <v>78.294273376464844</v>
      </c>
      <c r="M247" s="28">
        <v>99.99884033203125</v>
      </c>
      <c r="Q247" s="32">
        <v>1</v>
      </c>
      <c r="R247" s="9" t="s">
        <v>40</v>
      </c>
      <c r="S247" s="9" t="b">
        <f t="shared" si="30"/>
        <v>0</v>
      </c>
      <c r="T247" s="9" t="b">
        <f t="shared" si="31"/>
        <v>0</v>
      </c>
      <c r="U247" s="33" t="s">
        <v>41</v>
      </c>
      <c r="V247" s="33" t="s">
        <v>41</v>
      </c>
      <c r="W247" s="33" t="s">
        <v>41</v>
      </c>
      <c r="X247" s="33" t="s">
        <v>41</v>
      </c>
      <c r="Y247" s="85">
        <v>5</v>
      </c>
      <c r="Z247" s="85"/>
      <c r="AA247" s="85"/>
      <c r="AB247" s="85"/>
      <c r="AC247" s="85"/>
    </row>
    <row r="248" spans="1:43" ht="15" customHeight="1" x14ac:dyDescent="0.35">
      <c r="A248" s="9" t="s">
        <v>350</v>
      </c>
      <c r="B248" s="28">
        <v>83.59149169921875</v>
      </c>
      <c r="C248" s="28">
        <v>79.900131225585938</v>
      </c>
      <c r="D248" s="28">
        <v>45.144466400146484</v>
      </c>
      <c r="E248" s="28">
        <v>0</v>
      </c>
      <c r="F248" s="28">
        <v>99.9443359375</v>
      </c>
      <c r="G248" s="28">
        <v>99.99896240234375</v>
      </c>
      <c r="H248" s="28">
        <v>99.998382568359375</v>
      </c>
      <c r="I248" s="28">
        <v>0</v>
      </c>
      <c r="J248" s="28">
        <v>90.616546630859375</v>
      </c>
      <c r="K248" s="28">
        <v>94.577430725097656</v>
      </c>
      <c r="L248" s="28">
        <v>78.309738159179688</v>
      </c>
      <c r="M248" s="28">
        <v>99.99884033203125</v>
      </c>
      <c r="Q248" s="32">
        <v>1</v>
      </c>
      <c r="R248" s="9" t="s">
        <v>40</v>
      </c>
      <c r="S248" s="9" t="b">
        <f t="shared" si="30"/>
        <v>0</v>
      </c>
      <c r="T248" s="9" t="b">
        <f t="shared" si="31"/>
        <v>0</v>
      </c>
      <c r="U248" s="33" t="s">
        <v>41</v>
      </c>
      <c r="V248" s="33" t="s">
        <v>41</v>
      </c>
      <c r="W248" s="33" t="s">
        <v>41</v>
      </c>
      <c r="X248" s="33" t="s">
        <v>41</v>
      </c>
      <c r="Y248" s="85">
        <v>5</v>
      </c>
      <c r="Z248" s="85"/>
      <c r="AA248" s="85"/>
      <c r="AB248" s="85"/>
      <c r="AC248" s="85"/>
    </row>
    <row r="249" spans="1:43" ht="15" customHeight="1" x14ac:dyDescent="0.35">
      <c r="A249" s="9" t="s">
        <v>351</v>
      </c>
      <c r="B249" s="28">
        <v>87.168403625488281</v>
      </c>
      <c r="C249" s="28">
        <v>82.691200256347656</v>
      </c>
      <c r="D249" s="28">
        <v>57.139278411865234</v>
      </c>
      <c r="E249" s="28">
        <v>95.8321533203125</v>
      </c>
      <c r="F249" s="28">
        <v>99.561447143554688</v>
      </c>
      <c r="G249" s="28">
        <v>99.737007141113281</v>
      </c>
      <c r="H249" s="28">
        <v>98.973190307617188</v>
      </c>
      <c r="I249" s="28">
        <v>99.820037841796875</v>
      </c>
      <c r="J249" s="28">
        <v>99.713783264160156</v>
      </c>
      <c r="K249" s="28">
        <v>99.527565002441406</v>
      </c>
      <c r="L249" s="28">
        <v>99.881675720214844</v>
      </c>
      <c r="M249" s="28">
        <v>99.925125122070313</v>
      </c>
      <c r="Q249" s="32">
        <v>1</v>
      </c>
      <c r="R249" s="9" t="s">
        <v>40</v>
      </c>
      <c r="S249" s="9" t="b">
        <f t="shared" si="30"/>
        <v>1</v>
      </c>
      <c r="T249" s="9" t="b">
        <f t="shared" si="31"/>
        <v>0</v>
      </c>
      <c r="U249" s="33" t="s">
        <v>41</v>
      </c>
      <c r="V249" s="33" t="s">
        <v>41</v>
      </c>
      <c r="W249" s="33" t="s">
        <v>41</v>
      </c>
      <c r="X249" s="33" t="s">
        <v>41</v>
      </c>
      <c r="Y249" s="85">
        <v>5</v>
      </c>
      <c r="Z249" s="85"/>
      <c r="AA249" s="85"/>
      <c r="AB249" s="85"/>
      <c r="AC249" s="85"/>
    </row>
    <row r="250" spans="1:43" ht="15" customHeight="1" x14ac:dyDescent="0.35">
      <c r="A250" s="9" t="s">
        <v>352</v>
      </c>
      <c r="B250" s="28">
        <v>88.564231872558594</v>
      </c>
      <c r="C250" s="28">
        <v>82.775238037109375</v>
      </c>
      <c r="D250" s="28">
        <v>57.13970947265625</v>
      </c>
      <c r="E250" s="28">
        <v>95.82891845703125</v>
      </c>
      <c r="F250" s="28">
        <v>99.242752075195313</v>
      </c>
      <c r="G250" s="28">
        <v>98.565544128417969</v>
      </c>
      <c r="H250" s="28">
        <v>97.205284118652344</v>
      </c>
      <c r="I250" s="28">
        <v>99.6749267578125</v>
      </c>
      <c r="J250" s="28">
        <v>99.675743103027344</v>
      </c>
      <c r="K250" s="28">
        <v>99.616233825683594</v>
      </c>
      <c r="L250" s="28">
        <v>99.821929931640625</v>
      </c>
      <c r="M250" s="28">
        <v>99.6944580078125</v>
      </c>
      <c r="Q250" s="32">
        <v>1</v>
      </c>
      <c r="R250" s="9" t="s">
        <v>40</v>
      </c>
      <c r="S250" s="9" t="b">
        <f t="shared" si="30"/>
        <v>1</v>
      </c>
      <c r="T250" s="9" t="b">
        <f t="shared" si="31"/>
        <v>0</v>
      </c>
      <c r="U250" s="33" t="s">
        <v>41</v>
      </c>
      <c r="V250" s="33" t="s">
        <v>41</v>
      </c>
      <c r="W250" s="33" t="s">
        <v>41</v>
      </c>
      <c r="X250" s="33" t="s">
        <v>41</v>
      </c>
      <c r="Y250" s="85">
        <v>5</v>
      </c>
      <c r="Z250" s="85"/>
      <c r="AA250" s="85"/>
      <c r="AB250" s="85"/>
      <c r="AC250" s="85"/>
    </row>
    <row r="251" spans="1:43" x14ac:dyDescent="0.35">
      <c r="A251" s="9" t="s">
        <v>353</v>
      </c>
      <c r="B251" s="28">
        <v>89.870063781738281</v>
      </c>
      <c r="C251" s="28">
        <v>92.524658203125</v>
      </c>
      <c r="D251" s="28">
        <v>96.112411499023438</v>
      </c>
      <c r="E251" s="28">
        <v>94.738487243652344</v>
      </c>
      <c r="F251" s="28">
        <v>99.378738403320313</v>
      </c>
      <c r="G251" s="28">
        <v>99.098731994628906</v>
      </c>
      <c r="H251" s="28">
        <v>97.792556762695313</v>
      </c>
      <c r="I251" s="28">
        <v>98.737716674804688</v>
      </c>
      <c r="J251" s="28">
        <v>96.91845703125</v>
      </c>
      <c r="K251" s="28">
        <v>99.999961853027344</v>
      </c>
      <c r="L251" s="28">
        <v>99.999832153320313</v>
      </c>
      <c r="M251" s="28">
        <v>99.99884033203125</v>
      </c>
      <c r="Q251" s="32">
        <v>1</v>
      </c>
      <c r="R251" s="9" t="s">
        <v>40</v>
      </c>
      <c r="S251" s="9" t="b">
        <f t="shared" si="30"/>
        <v>1</v>
      </c>
      <c r="T251" s="9" t="b">
        <f t="shared" si="31"/>
        <v>1</v>
      </c>
      <c r="U251" s="33" t="s">
        <v>41</v>
      </c>
      <c r="V251" s="33" t="s">
        <v>41</v>
      </c>
      <c r="W251" s="33" t="s">
        <v>41</v>
      </c>
      <c r="X251" s="33" t="s">
        <v>41</v>
      </c>
      <c r="Y251" s="85">
        <v>5</v>
      </c>
      <c r="Z251" s="85"/>
      <c r="AA251" s="85"/>
      <c r="AB251" s="85"/>
      <c r="AC251" s="85"/>
    </row>
    <row r="252" spans="1:43" x14ac:dyDescent="0.35">
      <c r="A252" s="9" t="s">
        <v>354</v>
      </c>
      <c r="B252" s="28">
        <v>89.874763488769531</v>
      </c>
      <c r="C252" s="28">
        <v>92.575431823730469</v>
      </c>
      <c r="D252" s="28">
        <v>96.124015808105469</v>
      </c>
      <c r="E252" s="28">
        <v>94.682868957519531</v>
      </c>
      <c r="F252" s="28">
        <v>99.697586059570313</v>
      </c>
      <c r="G252" s="28">
        <v>99.685981750488281</v>
      </c>
      <c r="H252" s="28">
        <v>99.961196899414063</v>
      </c>
      <c r="I252" s="28">
        <v>99.930374145507813</v>
      </c>
      <c r="J252" s="28">
        <v>96.919784545898438</v>
      </c>
      <c r="K252" s="28">
        <v>99.999961853027344</v>
      </c>
      <c r="L252" s="28">
        <v>99.999832153320313</v>
      </c>
      <c r="M252" s="28">
        <v>99.99884033203125</v>
      </c>
      <c r="Q252" s="32">
        <v>1</v>
      </c>
      <c r="R252" s="9" t="s">
        <v>40</v>
      </c>
      <c r="S252" s="9" t="b">
        <f t="shared" si="30"/>
        <v>1</v>
      </c>
      <c r="T252" s="9" t="b">
        <f t="shared" si="31"/>
        <v>1</v>
      </c>
      <c r="U252" s="33" t="s">
        <v>41</v>
      </c>
      <c r="V252" s="33" t="s">
        <v>41</v>
      </c>
      <c r="W252" s="33" t="s">
        <v>41</v>
      </c>
      <c r="X252" s="33" t="s">
        <v>41</v>
      </c>
      <c r="Y252" s="85">
        <v>5</v>
      </c>
      <c r="Z252" s="85"/>
      <c r="AA252" s="85"/>
      <c r="AB252" s="85"/>
      <c r="AC252" s="85"/>
    </row>
    <row r="253" spans="1:43" x14ac:dyDescent="0.35">
      <c r="A253" s="9" t="s">
        <v>355</v>
      </c>
      <c r="B253" s="28">
        <v>89.873565673828125</v>
      </c>
      <c r="C253" s="28">
        <v>92.499717712402344</v>
      </c>
      <c r="D253" s="28">
        <v>96.088043212890625</v>
      </c>
      <c r="E253" s="28">
        <v>94.716194152832031</v>
      </c>
      <c r="F253" s="28">
        <v>89.706039428710938</v>
      </c>
      <c r="G253" s="28">
        <v>99.956558227539063</v>
      </c>
      <c r="H253" s="28">
        <v>99.981979370117188</v>
      </c>
      <c r="I253" s="28">
        <v>99.99884033203125</v>
      </c>
      <c r="J253" s="28">
        <v>96.919715881347656</v>
      </c>
      <c r="K253" s="28">
        <v>99.999961853027344</v>
      </c>
      <c r="L253" s="28">
        <v>99.999832153320313</v>
      </c>
      <c r="M253" s="28">
        <v>99.99884033203125</v>
      </c>
      <c r="Q253" s="32">
        <v>1</v>
      </c>
      <c r="R253" s="9" t="s">
        <v>40</v>
      </c>
      <c r="S253" s="9" t="b">
        <f t="shared" si="30"/>
        <v>1</v>
      </c>
      <c r="T253" s="9" t="b">
        <f t="shared" si="31"/>
        <v>1</v>
      </c>
      <c r="U253" s="33" t="s">
        <v>41</v>
      </c>
      <c r="V253" s="33" t="s">
        <v>41</v>
      </c>
      <c r="W253" s="33" t="s">
        <v>41</v>
      </c>
      <c r="X253" s="33" t="s">
        <v>41</v>
      </c>
      <c r="Y253" s="85">
        <v>5</v>
      </c>
      <c r="Z253" s="85"/>
      <c r="AA253" s="85"/>
      <c r="AB253" s="85"/>
      <c r="AC253" s="85"/>
    </row>
    <row r="254" spans="1:43" x14ac:dyDescent="0.35">
      <c r="A254" s="9" t="s">
        <v>356</v>
      </c>
      <c r="B254" s="28">
        <v>89.876701354980469</v>
      </c>
      <c r="C254" s="28">
        <v>92.542778015136719</v>
      </c>
      <c r="D254" s="28">
        <v>96.126899719238281</v>
      </c>
      <c r="E254" s="28">
        <v>94.705696105957031</v>
      </c>
      <c r="F254" s="28">
        <v>99.258468627929688</v>
      </c>
      <c r="G254" s="28">
        <v>99.055953979492188</v>
      </c>
      <c r="H254" s="28">
        <v>98.97601318359375</v>
      </c>
      <c r="I254" s="28">
        <v>99.827705383300781</v>
      </c>
      <c r="J254" s="28">
        <v>96.919761657714844</v>
      </c>
      <c r="K254" s="28">
        <v>99.999961853027344</v>
      </c>
      <c r="L254" s="28">
        <v>99.999832153320313</v>
      </c>
      <c r="M254" s="28">
        <v>99.99884033203125</v>
      </c>
      <c r="Q254" s="32">
        <v>1</v>
      </c>
      <c r="R254" s="9" t="s">
        <v>40</v>
      </c>
      <c r="S254" s="9" t="b">
        <f t="shared" si="30"/>
        <v>1</v>
      </c>
      <c r="T254" s="9" t="b">
        <f>NOT(OR((C254&lt;=$Q$1),(G254&lt;=$R$1),(K254&lt;=$S$1)))</f>
        <v>1</v>
      </c>
      <c r="U254" s="33" t="s">
        <v>41</v>
      </c>
      <c r="V254" s="33" t="s">
        <v>41</v>
      </c>
      <c r="W254" s="33" t="s">
        <v>41</v>
      </c>
      <c r="X254" s="33" t="s">
        <v>41</v>
      </c>
      <c r="Y254" s="85">
        <v>5</v>
      </c>
      <c r="Z254" s="85"/>
      <c r="AA254" s="85"/>
      <c r="AB254" s="85"/>
      <c r="AC254" s="85"/>
    </row>
    <row r="255" spans="1:43" x14ac:dyDescent="0.35">
      <c r="A255" s="9" t="s">
        <v>357</v>
      </c>
      <c r="B255" s="28">
        <v>76.302818298339844</v>
      </c>
      <c r="C255" s="28">
        <v>91.476112365722656</v>
      </c>
      <c r="D255" s="28">
        <v>95.9661865234375</v>
      </c>
      <c r="E255" s="28">
        <v>95.830978393554688</v>
      </c>
      <c r="F255" s="28">
        <v>97.000442504882813</v>
      </c>
      <c r="G255" s="28">
        <v>99.999961853027344</v>
      </c>
      <c r="H255" s="28">
        <v>99.999832153320313</v>
      </c>
      <c r="I255" s="28">
        <v>99.99884033203125</v>
      </c>
      <c r="J255" s="28">
        <v>80.028366088867188</v>
      </c>
      <c r="K255" s="28">
        <v>99.999961853027344</v>
      </c>
      <c r="L255" s="28">
        <v>99.999832153320313</v>
      </c>
      <c r="M255" s="28">
        <v>99.99884033203125</v>
      </c>
      <c r="N255" s="36" t="s">
        <v>523</v>
      </c>
      <c r="Q255" s="32">
        <v>0</v>
      </c>
      <c r="R255" s="9" t="s">
        <v>40</v>
      </c>
      <c r="S255" s="9" t="b">
        <f t="shared" si="30"/>
        <v>1</v>
      </c>
      <c r="T255" s="9" t="b">
        <f t="shared" si="31"/>
        <v>1</v>
      </c>
      <c r="U255" s="33" t="s">
        <v>41</v>
      </c>
      <c r="V255" s="33" t="s">
        <v>41</v>
      </c>
      <c r="W255" s="33" t="s">
        <v>41</v>
      </c>
      <c r="X255" s="33" t="s">
        <v>41</v>
      </c>
      <c r="Y255" s="85">
        <v>5</v>
      </c>
      <c r="Z255" s="85"/>
      <c r="AA255" s="85"/>
      <c r="AB255" s="85"/>
      <c r="AC255" s="85"/>
    </row>
    <row r="256" spans="1:43" x14ac:dyDescent="0.35">
      <c r="A256" s="9" t="s">
        <v>358</v>
      </c>
      <c r="B256" s="28">
        <v>74.300712585449219</v>
      </c>
      <c r="C256" s="28">
        <v>73.477859497070313</v>
      </c>
      <c r="D256" s="28">
        <v>78.928863525390625</v>
      </c>
      <c r="E256" s="28">
        <v>64.607070922851563</v>
      </c>
      <c r="F256" s="28">
        <v>99.965461730957031</v>
      </c>
      <c r="G256" s="28">
        <v>99.999961853027344</v>
      </c>
      <c r="H256" s="28">
        <v>99.999832153320313</v>
      </c>
      <c r="I256" s="28">
        <v>99.99884033203125</v>
      </c>
      <c r="J256" s="28">
        <v>79.830192565917969</v>
      </c>
      <c r="K256" s="28">
        <v>99.999961853027344</v>
      </c>
      <c r="L256" s="28">
        <v>99.999832153320313</v>
      </c>
      <c r="M256" s="28">
        <v>99.99884033203125</v>
      </c>
      <c r="N256" s="36" t="s">
        <v>523</v>
      </c>
      <c r="Q256" s="32">
        <v>0</v>
      </c>
      <c r="R256" s="9" t="s">
        <v>40</v>
      </c>
      <c r="S256" s="9" t="b">
        <f t="shared" si="30"/>
        <v>0</v>
      </c>
      <c r="T256" s="9" t="b">
        <f t="shared" si="31"/>
        <v>0</v>
      </c>
      <c r="U256" s="33" t="s">
        <v>41</v>
      </c>
      <c r="V256" s="33" t="s">
        <v>41</v>
      </c>
      <c r="W256" s="33" t="s">
        <v>41</v>
      </c>
      <c r="X256" s="33" t="s">
        <v>41</v>
      </c>
      <c r="Y256" s="85">
        <v>5</v>
      </c>
      <c r="Z256" s="85"/>
      <c r="AA256" s="85"/>
      <c r="AB256" s="85"/>
      <c r="AC256" s="85"/>
    </row>
    <row r="257" spans="1:29" x14ac:dyDescent="0.35">
      <c r="A257" s="9" t="s">
        <v>359</v>
      </c>
      <c r="B257" s="28">
        <v>63.541770935058594</v>
      </c>
      <c r="C257" s="28">
        <v>14.26657772064209</v>
      </c>
      <c r="D257" s="28">
        <v>5.5614538192749023</v>
      </c>
      <c r="E257" s="28">
        <v>4.6184802055358887</v>
      </c>
      <c r="F257" s="28">
        <v>99.850059509277344</v>
      </c>
      <c r="G257" s="28">
        <v>99.999954223632813</v>
      </c>
      <c r="H257" s="28">
        <v>99.999832153320313</v>
      </c>
      <c r="I257" s="28">
        <v>99.99884033203125</v>
      </c>
      <c r="J257" s="28">
        <v>77.295806884765625</v>
      </c>
      <c r="K257" s="28">
        <v>99.999961853027344</v>
      </c>
      <c r="L257" s="28">
        <v>99.999832153320313</v>
      </c>
      <c r="M257" s="28">
        <v>99.99884033203125</v>
      </c>
      <c r="N257" s="36" t="s">
        <v>523</v>
      </c>
      <c r="Q257" s="32">
        <v>0</v>
      </c>
      <c r="R257" s="9" t="s">
        <v>40</v>
      </c>
      <c r="S257" s="9" t="b">
        <f t="shared" si="30"/>
        <v>0</v>
      </c>
      <c r="T257" s="9" t="b">
        <f t="shared" si="31"/>
        <v>0</v>
      </c>
      <c r="U257" s="33" t="s">
        <v>41</v>
      </c>
      <c r="V257" s="33" t="s">
        <v>41</v>
      </c>
      <c r="W257" s="33" t="s">
        <v>41</v>
      </c>
      <c r="X257" s="33" t="s">
        <v>41</v>
      </c>
      <c r="Y257" s="85">
        <v>5</v>
      </c>
      <c r="Z257" s="85"/>
      <c r="AA257" s="85"/>
      <c r="AB257" s="85"/>
      <c r="AC257" s="85"/>
    </row>
    <row r="258" spans="1:29" x14ac:dyDescent="0.35">
      <c r="A258" s="9" t="s">
        <v>360</v>
      </c>
      <c r="B258" s="28">
        <v>76.725578308105469</v>
      </c>
      <c r="C258" s="28">
        <v>91.519386291503906</v>
      </c>
      <c r="D258" s="28">
        <v>95.927742004394531</v>
      </c>
      <c r="E258" s="28">
        <v>95.828254699707031</v>
      </c>
      <c r="F258" s="28">
        <v>99.999992370605469</v>
      </c>
      <c r="G258" s="28">
        <v>99.999961853027344</v>
      </c>
      <c r="H258" s="28">
        <v>99.999832153320313</v>
      </c>
      <c r="I258" s="28">
        <v>99.99884033203125</v>
      </c>
      <c r="J258" s="28">
        <v>79.824951171875</v>
      </c>
      <c r="K258" s="28">
        <v>99.999961853027344</v>
      </c>
      <c r="L258" s="28">
        <v>99.999832153320313</v>
      </c>
      <c r="M258" s="28">
        <v>99.99884033203125</v>
      </c>
      <c r="N258" s="36" t="s">
        <v>523</v>
      </c>
      <c r="Q258" s="32">
        <v>0</v>
      </c>
      <c r="R258" s="9" t="s">
        <v>40</v>
      </c>
      <c r="S258" s="9" t="b">
        <f t="shared" si="30"/>
        <v>1</v>
      </c>
      <c r="T258" s="9" t="b">
        <f t="shared" si="31"/>
        <v>1</v>
      </c>
      <c r="U258" s="33" t="s">
        <v>41</v>
      </c>
      <c r="V258" s="33" t="s">
        <v>41</v>
      </c>
      <c r="W258" s="33" t="s">
        <v>41</v>
      </c>
      <c r="X258" s="33" t="s">
        <v>41</v>
      </c>
      <c r="Y258" s="85">
        <v>5</v>
      </c>
      <c r="Z258" s="85"/>
      <c r="AA258" s="85"/>
      <c r="AB258" s="85"/>
      <c r="AC258" s="85"/>
    </row>
    <row r="259" spans="1:29" x14ac:dyDescent="0.35">
      <c r="A259" s="9" t="s">
        <v>361</v>
      </c>
      <c r="B259" s="28">
        <v>68.214263916015625</v>
      </c>
      <c r="C259" s="28">
        <v>91.183242797851563</v>
      </c>
      <c r="D259" s="28">
        <v>95.2828369140625</v>
      </c>
      <c r="E259" s="28">
        <v>95.636306762695313</v>
      </c>
      <c r="F259" s="28">
        <v>92.146751403808594</v>
      </c>
      <c r="G259" s="28">
        <v>43.421005249023438</v>
      </c>
      <c r="H259" s="28">
        <v>0</v>
      </c>
      <c r="I259" s="28">
        <v>0</v>
      </c>
      <c r="J259" s="28">
        <v>73.999351501464844</v>
      </c>
      <c r="K259" s="28">
        <v>99.999961853027344</v>
      </c>
      <c r="L259" s="28">
        <v>99.999832153320313</v>
      </c>
      <c r="M259" s="28">
        <v>99.99884033203125</v>
      </c>
      <c r="N259" s="36" t="s">
        <v>523</v>
      </c>
      <c r="P259" s="36" t="s">
        <v>524</v>
      </c>
      <c r="Q259" s="32">
        <v>0</v>
      </c>
      <c r="R259" s="9" t="s">
        <v>40</v>
      </c>
      <c r="S259" s="9" t="b">
        <f t="shared" si="30"/>
        <v>0</v>
      </c>
      <c r="T259" s="9" t="b">
        <f t="shared" si="31"/>
        <v>0</v>
      </c>
      <c r="U259" s="33" t="s">
        <v>41</v>
      </c>
      <c r="V259" s="33" t="s">
        <v>41</v>
      </c>
      <c r="W259" s="33" t="s">
        <v>41</v>
      </c>
      <c r="X259" s="33" t="s">
        <v>41</v>
      </c>
      <c r="Y259" s="85">
        <v>5</v>
      </c>
      <c r="Z259" s="85"/>
      <c r="AA259" s="85"/>
      <c r="AB259" s="85"/>
      <c r="AC259" s="85"/>
    </row>
    <row r="260" spans="1:29" x14ac:dyDescent="0.35">
      <c r="A260" s="9" t="s">
        <v>362</v>
      </c>
      <c r="B260" s="28">
        <v>89.630088806152344</v>
      </c>
      <c r="C260" s="28">
        <v>92.196121215820313</v>
      </c>
      <c r="D260" s="28">
        <v>95.790176391601563</v>
      </c>
      <c r="E260" s="28">
        <v>95.819442749023438</v>
      </c>
      <c r="F260" s="28">
        <v>99.031784057617188</v>
      </c>
      <c r="G260" s="28">
        <v>99.999961853027344</v>
      </c>
      <c r="H260" s="28">
        <v>99.999832153320313</v>
      </c>
      <c r="I260" s="28">
        <v>99.99884033203125</v>
      </c>
      <c r="J260" s="33" t="s">
        <v>48</v>
      </c>
      <c r="K260" s="33" t="s">
        <v>48</v>
      </c>
      <c r="L260" s="33" t="s">
        <v>48</v>
      </c>
      <c r="M260" s="33" t="s">
        <v>48</v>
      </c>
      <c r="Q260" s="9"/>
      <c r="R260" s="9"/>
      <c r="U260" s="33" t="s">
        <v>48</v>
      </c>
      <c r="V260" s="33" t="s">
        <v>48</v>
      </c>
      <c r="W260" s="33" t="s">
        <v>48</v>
      </c>
      <c r="X260" s="33" t="s">
        <v>48</v>
      </c>
      <c r="Y260" s="82"/>
      <c r="Z260" s="82"/>
      <c r="AA260" s="82"/>
      <c r="AB260" s="82"/>
      <c r="AC260" s="82"/>
    </row>
    <row r="261" spans="1:29" x14ac:dyDescent="0.35">
      <c r="A261" s="9" t="s">
        <v>363</v>
      </c>
      <c r="B261" s="28">
        <v>84.883171081542969</v>
      </c>
      <c r="C261" s="28">
        <v>90.769638061523438</v>
      </c>
      <c r="D261" s="28">
        <v>91.364082336425781</v>
      </c>
      <c r="E261" s="28">
        <v>75.71875</v>
      </c>
      <c r="F261" s="28">
        <v>90.171539306640625</v>
      </c>
      <c r="G261" s="28">
        <v>99.999961853027344</v>
      </c>
      <c r="H261" s="28">
        <v>99.999832153320313</v>
      </c>
      <c r="I261" s="28">
        <v>99.99884033203125</v>
      </c>
      <c r="J261" s="33" t="s">
        <v>48</v>
      </c>
      <c r="K261" s="33" t="s">
        <v>48</v>
      </c>
      <c r="L261" s="33" t="s">
        <v>48</v>
      </c>
      <c r="M261" s="33" t="s">
        <v>48</v>
      </c>
      <c r="Q261" s="9"/>
      <c r="R261" s="9"/>
      <c r="U261" s="33" t="s">
        <v>48</v>
      </c>
      <c r="V261" s="33" t="s">
        <v>48</v>
      </c>
      <c r="W261" s="33" t="s">
        <v>48</v>
      </c>
      <c r="X261" s="33" t="s">
        <v>48</v>
      </c>
      <c r="Y261" s="82"/>
      <c r="Z261" s="82"/>
      <c r="AA261" s="82"/>
      <c r="AB261" s="82"/>
      <c r="AC261" s="82"/>
    </row>
    <row r="262" spans="1:29" x14ac:dyDescent="0.35">
      <c r="A262" s="9" t="s">
        <v>364</v>
      </c>
      <c r="B262" s="28">
        <v>89.681198120117188</v>
      </c>
      <c r="C262" s="28">
        <v>91.901863098144531</v>
      </c>
      <c r="D262" s="28">
        <v>95.4351806640625</v>
      </c>
      <c r="E262" s="28">
        <v>93.859954833984375</v>
      </c>
      <c r="F262" s="28">
        <v>99.878829956054688</v>
      </c>
      <c r="G262" s="28">
        <v>99.999961853027344</v>
      </c>
      <c r="H262" s="28">
        <v>99.999832153320313</v>
      </c>
      <c r="I262" s="28">
        <v>99.99884033203125</v>
      </c>
      <c r="J262" s="33" t="s">
        <v>48</v>
      </c>
      <c r="K262" s="33" t="s">
        <v>48</v>
      </c>
      <c r="L262" s="33" t="s">
        <v>48</v>
      </c>
      <c r="M262" s="33" t="s">
        <v>48</v>
      </c>
      <c r="Q262" s="9"/>
      <c r="R262" s="9"/>
      <c r="U262" s="33" t="s">
        <v>48</v>
      </c>
      <c r="V262" s="33" t="s">
        <v>48</v>
      </c>
      <c r="W262" s="33" t="s">
        <v>48</v>
      </c>
      <c r="X262" s="33" t="s">
        <v>48</v>
      </c>
    </row>
    <row r="263" spans="1:29" x14ac:dyDescent="0.35">
      <c r="A263" s="9" t="s">
        <v>365</v>
      </c>
      <c r="B263" s="28">
        <v>87.206375122070313</v>
      </c>
      <c r="C263" s="28">
        <v>81.992378234863281</v>
      </c>
      <c r="D263" s="28">
        <v>56.150295257568359</v>
      </c>
      <c r="E263" s="28">
        <v>92.386573791503906</v>
      </c>
      <c r="F263" s="28">
        <v>98.735336303710938</v>
      </c>
      <c r="G263" s="28">
        <v>95.735580444335938</v>
      </c>
      <c r="H263" s="28">
        <v>99.999809265136719</v>
      </c>
      <c r="I263" s="28">
        <v>99.99884033203125</v>
      </c>
      <c r="J263" s="33" t="s">
        <v>48</v>
      </c>
      <c r="K263" s="33" t="s">
        <v>48</v>
      </c>
      <c r="L263" s="33" t="s">
        <v>48</v>
      </c>
      <c r="M263" s="33" t="s">
        <v>48</v>
      </c>
      <c r="Q263" s="9"/>
      <c r="R263" s="9"/>
      <c r="U263" s="33"/>
      <c r="V263" s="33"/>
      <c r="W263" s="33"/>
      <c r="X263" s="33"/>
    </row>
    <row r="264" spans="1:29" x14ac:dyDescent="0.35">
      <c r="A264" t="s">
        <v>366</v>
      </c>
      <c r="B264" s="28">
        <v>81.125343322753906</v>
      </c>
      <c r="C264" s="28">
        <v>91.095306396484375</v>
      </c>
      <c r="D264" s="28">
        <v>95.506942749023438</v>
      </c>
      <c r="E264" s="28">
        <v>95.819442749023438</v>
      </c>
      <c r="F264" s="28">
        <v>94.064224243164063</v>
      </c>
      <c r="G264" s="28">
        <v>99.999961853027344</v>
      </c>
      <c r="H264" s="28">
        <v>99.999832153320313</v>
      </c>
      <c r="I264" s="28">
        <v>99.99884033203125</v>
      </c>
      <c r="J264" s="33" t="s">
        <v>48</v>
      </c>
      <c r="K264" s="33" t="s">
        <v>48</v>
      </c>
      <c r="L264" s="33" t="s">
        <v>48</v>
      </c>
      <c r="M264" s="33" t="s">
        <v>48</v>
      </c>
      <c r="Q264" s="9"/>
      <c r="R264" s="9"/>
      <c r="U264" s="33" t="s">
        <v>48</v>
      </c>
      <c r="V264" s="33" t="s">
        <v>48</v>
      </c>
      <c r="W264" s="33" t="s">
        <v>48</v>
      </c>
      <c r="X264" s="33" t="s">
        <v>48</v>
      </c>
      <c r="Y264" s="82"/>
      <c r="Z264" s="82"/>
      <c r="AA264" s="82"/>
      <c r="AB264" s="82"/>
      <c r="AC264" s="82"/>
    </row>
    <row r="265" spans="1:29" x14ac:dyDescent="0.3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9" t="s">
        <v>367</v>
      </c>
      <c r="O265" s="37"/>
      <c r="P265" s="25">
        <f>SUMIF(S266:S267,TRUE, Q266:Q267)/SUM(Q266)</f>
        <v>0</v>
      </c>
      <c r="Q265" s="37"/>
      <c r="R265" s="37"/>
      <c r="S265" s="37"/>
      <c r="T265" s="37"/>
      <c r="U265" s="37"/>
      <c r="V265" s="37"/>
      <c r="W265" s="37"/>
      <c r="X265" s="37"/>
    </row>
    <row r="266" spans="1:29" x14ac:dyDescent="0.35">
      <c r="A266" s="9" t="s">
        <v>368</v>
      </c>
      <c r="B266" s="28">
        <v>72.418701171875</v>
      </c>
      <c r="C266" s="28">
        <v>0</v>
      </c>
      <c r="D266" s="28">
        <v>0</v>
      </c>
      <c r="E266" s="28">
        <v>0</v>
      </c>
      <c r="F266" s="28">
        <v>96.577743530273438</v>
      </c>
      <c r="G266" s="28">
        <v>0</v>
      </c>
      <c r="H266" s="28">
        <v>0</v>
      </c>
      <c r="I266" s="28">
        <v>0</v>
      </c>
      <c r="J266" s="28">
        <v>99.999992370605469</v>
      </c>
      <c r="K266" s="28">
        <v>0</v>
      </c>
      <c r="L266" s="28">
        <v>0</v>
      </c>
      <c r="M266" s="28">
        <v>0</v>
      </c>
      <c r="O266" s="9" t="s">
        <v>369</v>
      </c>
      <c r="P266" s="36" t="s">
        <v>370</v>
      </c>
      <c r="Q266" s="32">
        <v>1</v>
      </c>
      <c r="R266" s="9" t="s">
        <v>150</v>
      </c>
      <c r="S266" s="9" t="b">
        <f>NOT(OR((E266&lt;=$Q$1),(I266&lt;=$R$1),(M266&lt;=$S$1)))</f>
        <v>0</v>
      </c>
      <c r="T266" s="9" t="b">
        <f t="shared" ref="T266:T267" si="32">NOT(OR((C266&lt;=$Q$1),(G266&lt;=$R$1),(K266&lt;=$S$1)))</f>
        <v>0</v>
      </c>
      <c r="U266" s="33" t="s">
        <v>41</v>
      </c>
      <c r="V266" s="33" t="s">
        <v>41</v>
      </c>
      <c r="W266" s="33" t="s">
        <v>371</v>
      </c>
      <c r="X266" s="33" t="s">
        <v>41</v>
      </c>
      <c r="Y266" s="85">
        <v>5</v>
      </c>
      <c r="Z266" s="85"/>
      <c r="AA266" s="85"/>
      <c r="AB266" s="85"/>
      <c r="AC266" s="85"/>
    </row>
    <row r="267" spans="1:29" x14ac:dyDescent="0.35">
      <c r="A267" s="9" t="s">
        <v>372</v>
      </c>
      <c r="B267" s="28">
        <v>72.1884765625</v>
      </c>
      <c r="C267" s="28">
        <v>0</v>
      </c>
      <c r="D267" s="28">
        <v>0</v>
      </c>
      <c r="E267" s="28">
        <v>0</v>
      </c>
      <c r="F267" s="28">
        <v>99.999992370605469</v>
      </c>
      <c r="G267" s="28">
        <v>0</v>
      </c>
      <c r="H267" s="28">
        <v>0</v>
      </c>
      <c r="I267" s="28">
        <v>0</v>
      </c>
      <c r="J267" s="33" t="s">
        <v>48</v>
      </c>
      <c r="K267" s="33" t="s">
        <v>48</v>
      </c>
      <c r="L267" s="33" t="s">
        <v>48</v>
      </c>
      <c r="M267" s="33" t="s">
        <v>48</v>
      </c>
      <c r="R267" s="9"/>
      <c r="S267" s="9" t="b">
        <f>NOT(OR((E267&lt;=$Q$1),(I267&lt;=$R$1),(M267&lt;=$S$1)))</f>
        <v>0</v>
      </c>
      <c r="T267" s="9" t="b">
        <f t="shared" si="32"/>
        <v>0</v>
      </c>
      <c r="U267" s="33" t="s">
        <v>48</v>
      </c>
      <c r="V267" s="33" t="s">
        <v>48</v>
      </c>
      <c r="W267" s="33" t="s">
        <v>48</v>
      </c>
      <c r="X267" s="33" t="s">
        <v>48</v>
      </c>
      <c r="Y267" s="82"/>
      <c r="Z267" s="82"/>
      <c r="AA267" s="82"/>
      <c r="AB267" s="82"/>
      <c r="AC267" s="82"/>
    </row>
    <row r="268" spans="1:29" x14ac:dyDescent="0.35">
      <c r="A268" s="37" t="s">
        <v>373</v>
      </c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9" t="s">
        <v>373</v>
      </c>
      <c r="O268" s="37" t="str">
        <f>SUM(Q269:Q276) &amp;" Sensors"</f>
        <v>0 Sensors</v>
      </c>
      <c r="P268" s="25" t="e">
        <f>SUMIF(S269:S275,TRUE, Q269:Q275)/SUM(Q269:Q275)</f>
        <v>#DIV/0!</v>
      </c>
      <c r="Q268" s="37"/>
      <c r="R268" s="37"/>
      <c r="S268" s="37"/>
      <c r="T268" s="37"/>
      <c r="U268" s="37"/>
      <c r="V268" s="37"/>
      <c r="W268" s="37"/>
      <c r="X268" s="37"/>
    </row>
    <row r="269" spans="1:29" ht="15" customHeight="1" x14ac:dyDescent="0.35">
      <c r="A269" s="9" t="s">
        <v>374</v>
      </c>
      <c r="B269" s="28">
        <v>59.422943115234375</v>
      </c>
      <c r="C269" s="28">
        <v>0</v>
      </c>
      <c r="D269" s="28">
        <v>0</v>
      </c>
      <c r="E269" s="28">
        <v>0</v>
      </c>
      <c r="F269" s="28">
        <v>1.2040468454360962</v>
      </c>
      <c r="G269" s="28">
        <v>0</v>
      </c>
      <c r="H269" s="28">
        <v>0</v>
      </c>
      <c r="I269" s="28">
        <v>0</v>
      </c>
      <c r="J269" s="28">
        <v>99.990425109863281</v>
      </c>
      <c r="K269" s="28">
        <v>0</v>
      </c>
      <c r="L269" s="28">
        <v>0</v>
      </c>
      <c r="M269" s="28">
        <v>0</v>
      </c>
      <c r="P269" s="55" t="s">
        <v>375</v>
      </c>
      <c r="Q269" s="32">
        <v>0</v>
      </c>
      <c r="R269" s="40" t="s">
        <v>78</v>
      </c>
      <c r="S269" s="9" t="b">
        <f>NOT(OR((E269&lt;=$Q$1),(I269&lt;=$R$1),(M269&lt;=$S$1)))</f>
        <v>0</v>
      </c>
      <c r="T269" s="9" t="b">
        <f t="shared" ref="T269:T273" si="33">NOT(OR((C269&lt;=$Q$1),(G269&lt;=$R$1),(K269&lt;=$S$1)))</f>
        <v>0</v>
      </c>
      <c r="U269" s="33" t="s">
        <v>48</v>
      </c>
      <c r="V269" s="33" t="s">
        <v>48</v>
      </c>
      <c r="W269" s="33" t="s">
        <v>48</v>
      </c>
      <c r="X269" s="33" t="s">
        <v>41</v>
      </c>
      <c r="Y269" s="85">
        <v>5</v>
      </c>
      <c r="Z269" s="85"/>
      <c r="AA269" s="85"/>
      <c r="AB269" s="85"/>
      <c r="AC269" s="85"/>
    </row>
    <row r="270" spans="1:29" ht="15" customHeight="1" x14ac:dyDescent="0.35">
      <c r="A270" s="9" t="s">
        <v>376</v>
      </c>
      <c r="B270" s="28">
        <v>59.406112670898438</v>
      </c>
      <c r="C270" s="28">
        <v>0</v>
      </c>
      <c r="D270" s="28">
        <v>0</v>
      </c>
      <c r="E270" s="28">
        <v>0</v>
      </c>
      <c r="F270" s="28">
        <v>59.490573883056641</v>
      </c>
      <c r="G270" s="28">
        <v>0</v>
      </c>
      <c r="H270" s="28">
        <v>0</v>
      </c>
      <c r="I270" s="28">
        <v>0</v>
      </c>
      <c r="J270" s="28">
        <v>99.974166870117188</v>
      </c>
      <c r="K270" s="28">
        <v>0</v>
      </c>
      <c r="L270" s="28">
        <v>0</v>
      </c>
      <c r="M270" s="28">
        <v>0</v>
      </c>
      <c r="Q270" s="32">
        <v>0</v>
      </c>
      <c r="R270" s="40" t="s">
        <v>78</v>
      </c>
      <c r="S270" s="9" t="b">
        <f>NOT(OR((E270&lt;=$Q$1),(I270&lt;=$R$1),(M270&lt;=$S$1)))</f>
        <v>0</v>
      </c>
      <c r="T270" s="9" t="b">
        <f t="shared" si="33"/>
        <v>0</v>
      </c>
      <c r="U270" s="33" t="s">
        <v>48</v>
      </c>
      <c r="V270" s="33" t="s">
        <v>48</v>
      </c>
      <c r="W270" s="33" t="s">
        <v>48</v>
      </c>
      <c r="X270" s="33" t="s">
        <v>41</v>
      </c>
      <c r="Y270" s="85">
        <v>5</v>
      </c>
      <c r="Z270" s="85"/>
      <c r="AA270" s="85"/>
      <c r="AB270" s="85"/>
      <c r="AC270" s="85"/>
    </row>
    <row r="271" spans="1:29" ht="15" customHeight="1" x14ac:dyDescent="0.35">
      <c r="A271" s="9" t="s">
        <v>377</v>
      </c>
      <c r="B271" s="28">
        <v>55.227642059326172</v>
      </c>
      <c r="C271" s="28">
        <v>0</v>
      </c>
      <c r="D271" s="28">
        <v>0</v>
      </c>
      <c r="E271" s="28">
        <v>0</v>
      </c>
      <c r="F271" s="28">
        <v>53.484634399414063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Q271" s="32">
        <v>0</v>
      </c>
      <c r="R271" s="9" t="s">
        <v>150</v>
      </c>
      <c r="S271" s="9" t="b">
        <f>NOT(OR((E271&lt;=$Q$1),(I271&lt;=$R$1),(M271&lt;=$S$1)))</f>
        <v>0</v>
      </c>
      <c r="T271" s="9" t="b">
        <f t="shared" si="33"/>
        <v>0</v>
      </c>
      <c r="U271" s="33" t="s">
        <v>48</v>
      </c>
      <c r="V271" s="33" t="s">
        <v>48</v>
      </c>
      <c r="W271" s="33" t="s">
        <v>48</v>
      </c>
      <c r="X271" s="33" t="s">
        <v>41</v>
      </c>
      <c r="Y271" s="85">
        <v>5</v>
      </c>
      <c r="Z271" s="85"/>
      <c r="AA271" s="85"/>
      <c r="AB271" s="85"/>
      <c r="AC271" s="85"/>
    </row>
    <row r="272" spans="1:29" ht="15" customHeight="1" x14ac:dyDescent="0.35">
      <c r="A272" s="9" t="s">
        <v>378</v>
      </c>
      <c r="B272" s="28">
        <v>48.996269226074219</v>
      </c>
      <c r="C272" s="28">
        <v>0</v>
      </c>
      <c r="D272" s="28">
        <v>0</v>
      </c>
      <c r="E272" s="28">
        <v>0</v>
      </c>
      <c r="F272" s="28">
        <v>0</v>
      </c>
      <c r="G272" s="28">
        <v>0</v>
      </c>
      <c r="H272" s="28">
        <v>0</v>
      </c>
      <c r="I272" s="28">
        <v>0</v>
      </c>
      <c r="J272" s="28">
        <v>98.236572265625</v>
      </c>
      <c r="K272" s="28">
        <v>0</v>
      </c>
      <c r="L272" s="28">
        <v>0</v>
      </c>
      <c r="M272" s="28">
        <v>0</v>
      </c>
      <c r="Q272" s="32">
        <v>0</v>
      </c>
      <c r="R272" s="9" t="s">
        <v>150</v>
      </c>
      <c r="S272" s="9" t="b">
        <f>NOT(OR((E272&lt;=$Q$1),(I272&lt;=$R$1),(M272&lt;=$S$1)))</f>
        <v>0</v>
      </c>
      <c r="T272" s="9" t="b">
        <f t="shared" si="33"/>
        <v>0</v>
      </c>
      <c r="U272" s="33" t="s">
        <v>48</v>
      </c>
      <c r="V272" s="33" t="s">
        <v>48</v>
      </c>
      <c r="W272" s="33" t="s">
        <v>48</v>
      </c>
      <c r="X272" s="33" t="s">
        <v>41</v>
      </c>
      <c r="Y272" s="85">
        <v>5</v>
      </c>
      <c r="Z272" s="85"/>
      <c r="AA272" s="85"/>
      <c r="AB272" s="85"/>
      <c r="AC272" s="85"/>
    </row>
    <row r="273" spans="1:29" ht="15" customHeight="1" x14ac:dyDescent="0.35">
      <c r="A273" s="9" t="s">
        <v>379</v>
      </c>
      <c r="B273" s="28">
        <v>52.701583862304688</v>
      </c>
      <c r="C273" s="28">
        <v>0</v>
      </c>
      <c r="D273" s="28">
        <v>0</v>
      </c>
      <c r="E273" s="28">
        <v>0</v>
      </c>
      <c r="F273" s="28">
        <v>67.718269348144531</v>
      </c>
      <c r="G273" s="28">
        <v>0</v>
      </c>
      <c r="H273" s="28">
        <v>0</v>
      </c>
      <c r="I273" s="28">
        <v>0</v>
      </c>
      <c r="J273" s="28">
        <v>99.316146850585938</v>
      </c>
      <c r="K273" s="28">
        <v>0</v>
      </c>
      <c r="L273" s="28">
        <v>0</v>
      </c>
      <c r="M273" s="28">
        <v>0</v>
      </c>
      <c r="P273" s="56"/>
      <c r="Q273" s="32">
        <v>0</v>
      </c>
      <c r="R273" s="9" t="s">
        <v>150</v>
      </c>
      <c r="S273" s="9" t="b">
        <f>NOT(OR((E273&lt;=$Q$1),(I273&lt;=$R$1),(M273&lt;=$S$1)))</f>
        <v>0</v>
      </c>
      <c r="T273" s="9" t="b">
        <f t="shared" si="33"/>
        <v>0</v>
      </c>
      <c r="U273" s="33" t="s">
        <v>48</v>
      </c>
      <c r="V273" s="33" t="s">
        <v>48</v>
      </c>
      <c r="W273" s="33" t="s">
        <v>48</v>
      </c>
      <c r="X273" s="33" t="s">
        <v>41</v>
      </c>
      <c r="Y273" s="85">
        <v>5</v>
      </c>
      <c r="Z273" s="85"/>
      <c r="AA273" s="85"/>
      <c r="AB273" s="85"/>
      <c r="AC273" s="85"/>
    </row>
    <row r="274" spans="1:29" x14ac:dyDescent="0.35">
      <c r="A274" s="9" t="s">
        <v>380</v>
      </c>
      <c r="B274" s="28">
        <v>59.443958282470703</v>
      </c>
      <c r="C274" s="28">
        <v>0</v>
      </c>
      <c r="D274" s="28">
        <v>0</v>
      </c>
      <c r="E274" s="28">
        <v>0</v>
      </c>
      <c r="F274" s="28">
        <v>99.999992370605469</v>
      </c>
      <c r="G274" s="28">
        <v>0</v>
      </c>
      <c r="H274" s="28">
        <v>0</v>
      </c>
      <c r="I274" s="28">
        <v>0</v>
      </c>
      <c r="J274" s="33" t="s">
        <v>48</v>
      </c>
      <c r="K274" s="33" t="s">
        <v>48</v>
      </c>
      <c r="L274" s="33" t="s">
        <v>48</v>
      </c>
      <c r="M274" s="33" t="s">
        <v>48</v>
      </c>
      <c r="Q274" s="9"/>
      <c r="R274" s="9"/>
      <c r="U274" s="33" t="s">
        <v>48</v>
      </c>
      <c r="V274" s="33" t="s">
        <v>48</v>
      </c>
      <c r="W274" s="33" t="s">
        <v>48</v>
      </c>
      <c r="X274" s="33" t="s">
        <v>48</v>
      </c>
      <c r="Y274" s="82"/>
      <c r="Z274" s="82"/>
      <c r="AA274" s="82"/>
      <c r="AB274" s="82"/>
      <c r="AC274" s="82"/>
    </row>
    <row r="275" spans="1:29" x14ac:dyDescent="0.35">
      <c r="A275" s="9" t="s">
        <v>381</v>
      </c>
      <c r="B275" s="28">
        <v>55.250377655029297</v>
      </c>
      <c r="C275" s="28">
        <v>0</v>
      </c>
      <c r="D275" s="28">
        <v>0</v>
      </c>
      <c r="E275" s="28">
        <v>0</v>
      </c>
      <c r="F275" s="28">
        <v>85.109443664550781</v>
      </c>
      <c r="G275" s="28">
        <v>0</v>
      </c>
      <c r="H275" s="28">
        <v>0</v>
      </c>
      <c r="I275" s="28">
        <v>0</v>
      </c>
      <c r="J275" s="33" t="s">
        <v>48</v>
      </c>
      <c r="K275" s="33" t="s">
        <v>48</v>
      </c>
      <c r="L275" s="33" t="s">
        <v>48</v>
      </c>
      <c r="M275" s="33" t="s">
        <v>48</v>
      </c>
      <c r="Q275" s="9"/>
      <c r="R275" s="9"/>
      <c r="U275" s="33" t="s">
        <v>48</v>
      </c>
      <c r="V275" s="33" t="s">
        <v>48</v>
      </c>
      <c r="W275" s="33" t="s">
        <v>48</v>
      </c>
      <c r="X275" s="33" t="s">
        <v>48</v>
      </c>
      <c r="Y275" s="82"/>
      <c r="Z275" s="82"/>
      <c r="AA275" s="82"/>
      <c r="AB275" s="82"/>
      <c r="AC275" s="82"/>
    </row>
    <row r="276" spans="1:29" x14ac:dyDescent="0.3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9" t="s">
        <v>382</v>
      </c>
      <c r="O276" s="37"/>
      <c r="P276" s="25">
        <f>SUMIF(S277:S278,TRUE, Q277:Q278)/SUM(Q277)</f>
        <v>1</v>
      </c>
      <c r="Q276" s="37"/>
      <c r="R276" s="37"/>
      <c r="S276" s="37"/>
      <c r="T276" s="37"/>
      <c r="U276" s="37"/>
      <c r="V276" s="37"/>
      <c r="W276" s="37"/>
      <c r="X276" s="37"/>
    </row>
    <row r="277" spans="1:29" x14ac:dyDescent="0.35">
      <c r="A277" s="9" t="s">
        <v>383</v>
      </c>
      <c r="B277" s="28">
        <v>83.057159423828125</v>
      </c>
      <c r="C277" s="28">
        <v>89.735214233398438</v>
      </c>
      <c r="D277" s="28">
        <v>93.003578186035156</v>
      </c>
      <c r="E277" s="28">
        <v>94.790603637695313</v>
      </c>
      <c r="F277" s="28">
        <v>98.323768615722656</v>
      </c>
      <c r="G277" s="28">
        <v>99.999961853027344</v>
      </c>
      <c r="H277" s="28">
        <v>99.999832153320313</v>
      </c>
      <c r="I277" s="28">
        <v>99.99884033203125</v>
      </c>
      <c r="J277" s="28">
        <v>99.81671142578125</v>
      </c>
      <c r="K277" s="28">
        <v>99.997352600097656</v>
      </c>
      <c r="L277" s="28">
        <v>99.999832153320313</v>
      </c>
      <c r="M277" s="28">
        <v>99.99884033203125</v>
      </c>
      <c r="Q277" s="32">
        <v>1</v>
      </c>
      <c r="R277" s="40" t="s">
        <v>78</v>
      </c>
      <c r="S277" s="9" t="b">
        <f>NOT(OR((E277&lt;=$Q$1),(I277&lt;=$R$1),(M277&lt;=$S$1)))</f>
        <v>1</v>
      </c>
      <c r="T277" s="9" t="b">
        <f t="shared" ref="T277" si="34">NOT(OR((C277&lt;=$Q$1),(G277&lt;=$R$1),(K277&lt;=$S$1)))</f>
        <v>1</v>
      </c>
      <c r="U277" s="33"/>
      <c r="V277" s="33"/>
      <c r="W277" s="33"/>
      <c r="X277" s="33"/>
    </row>
    <row r="278" spans="1:29" x14ac:dyDescent="0.35">
      <c r="A278" s="9" t="s">
        <v>384</v>
      </c>
      <c r="B278" s="28">
        <v>83.047805786132813</v>
      </c>
      <c r="C278" s="28">
        <v>89.713485717773438</v>
      </c>
      <c r="D278" s="28">
        <v>92.885414123535156</v>
      </c>
      <c r="E278" s="28">
        <v>94.767364501953125</v>
      </c>
      <c r="F278" s="28">
        <v>100</v>
      </c>
      <c r="G278" s="28">
        <v>99.999961853027344</v>
      </c>
      <c r="H278" s="28">
        <v>99.999832153320313</v>
      </c>
      <c r="I278" s="28">
        <v>99.99884033203125</v>
      </c>
      <c r="J278" s="33" t="s">
        <v>48</v>
      </c>
      <c r="K278" s="33" t="s">
        <v>48</v>
      </c>
      <c r="L278" s="33" t="s">
        <v>48</v>
      </c>
      <c r="M278" s="33" t="s">
        <v>48</v>
      </c>
      <c r="Q278" s="9"/>
      <c r="R278" s="9"/>
      <c r="U278" s="33"/>
      <c r="V278" s="33"/>
      <c r="W278" s="33"/>
      <c r="X278" s="33"/>
    </row>
    <row r="279" spans="1:29" x14ac:dyDescent="0.3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9" t="s">
        <v>385</v>
      </c>
      <c r="O279" s="37" t="str">
        <f>SUM(Q280:Q289) &amp;" Sensors"</f>
        <v>9 Sensors</v>
      </c>
      <c r="P279" s="25">
        <f>SUMIF(S280:S289,TRUE, Q280:Q289)/SUM(Q280:Q289)</f>
        <v>0.88888888888888884</v>
      </c>
      <c r="Q279" s="37"/>
      <c r="R279" s="37"/>
      <c r="S279" s="37"/>
      <c r="T279" s="37"/>
      <c r="U279" s="37"/>
      <c r="V279" s="37"/>
      <c r="W279" s="37"/>
      <c r="X279" s="37"/>
    </row>
    <row r="280" spans="1:29" ht="15" customHeight="1" x14ac:dyDescent="0.35">
      <c r="A280" s="44" t="s">
        <v>386</v>
      </c>
      <c r="B280" s="28">
        <v>95.544998168945313</v>
      </c>
      <c r="C280" s="28">
        <v>94.775840759277344</v>
      </c>
      <c r="D280" s="28">
        <v>96.423477172851563</v>
      </c>
      <c r="E280" s="28">
        <v>96.244224548339844</v>
      </c>
      <c r="F280" s="28">
        <v>99.241828918457031</v>
      </c>
      <c r="G280" s="28">
        <v>98.894783020019531</v>
      </c>
      <c r="H280" s="28">
        <v>97.074089050292969</v>
      </c>
      <c r="I280" s="28">
        <v>93.430686950683594</v>
      </c>
      <c r="J280" s="28">
        <v>99.999732971191406</v>
      </c>
      <c r="K280" s="28">
        <v>99.999961853027344</v>
      </c>
      <c r="L280" s="28">
        <v>99.999832153320313</v>
      </c>
      <c r="M280" s="28">
        <v>99.99884033203125</v>
      </c>
      <c r="Q280" s="32">
        <v>1</v>
      </c>
      <c r="R280" s="40" t="s">
        <v>78</v>
      </c>
      <c r="S280" s="9" t="b">
        <f t="shared" ref="S280:S288" si="35">NOT(OR((E280&lt;=$Q$1),(I280&lt;=$R$1),(M280&lt;=$S$1)))</f>
        <v>0</v>
      </c>
      <c r="T280" s="9" t="b">
        <f t="shared" ref="T280:T288" si="36">NOT(OR((C280&lt;=$Q$1),(G280&lt;=$R$1),(K280&lt;=$S$1)))</f>
        <v>1</v>
      </c>
      <c r="U280" s="33" t="s">
        <v>41</v>
      </c>
      <c r="V280" s="33" t="s">
        <v>41</v>
      </c>
      <c r="W280" s="33" t="s">
        <v>41</v>
      </c>
      <c r="X280" s="33" t="s">
        <v>41</v>
      </c>
      <c r="Y280" s="85">
        <v>5</v>
      </c>
      <c r="Z280" s="85"/>
      <c r="AA280" s="85"/>
      <c r="AB280" s="85"/>
      <c r="AC280" s="85"/>
    </row>
    <row r="281" spans="1:29" ht="15" customHeight="1" x14ac:dyDescent="0.35">
      <c r="A281" s="44" t="s">
        <v>387</v>
      </c>
      <c r="B281" s="28">
        <v>95.534477233886719</v>
      </c>
      <c r="C281" s="28">
        <v>94.727622985839844</v>
      </c>
      <c r="D281" s="28">
        <v>96.322021484375</v>
      </c>
      <c r="E281" s="28">
        <v>96.241142272949219</v>
      </c>
      <c r="F281" s="28">
        <v>99.415962219238281</v>
      </c>
      <c r="G281" s="28">
        <v>99.9918212890625</v>
      </c>
      <c r="H281" s="28">
        <v>99.999832153320313</v>
      </c>
      <c r="I281" s="28">
        <v>99.99884033203125</v>
      </c>
      <c r="J281" s="28">
        <v>99.999053955078125</v>
      </c>
      <c r="K281" s="28">
        <v>99.999961853027344</v>
      </c>
      <c r="L281" s="28">
        <v>99.999832153320313</v>
      </c>
      <c r="M281" s="28">
        <v>99.99884033203125</v>
      </c>
      <c r="Q281" s="32">
        <v>1</v>
      </c>
      <c r="R281" s="40" t="s">
        <v>78</v>
      </c>
      <c r="S281" s="9" t="b">
        <f t="shared" si="35"/>
        <v>1</v>
      </c>
      <c r="T281" s="9" t="b">
        <f t="shared" si="36"/>
        <v>1</v>
      </c>
      <c r="U281" s="33" t="s">
        <v>41</v>
      </c>
      <c r="V281" s="33" t="s">
        <v>41</v>
      </c>
      <c r="W281" s="33" t="s">
        <v>41</v>
      </c>
      <c r="X281" s="33" t="s">
        <v>41</v>
      </c>
      <c r="Y281" s="85">
        <v>5</v>
      </c>
      <c r="Z281" s="85"/>
      <c r="AA281" s="85"/>
      <c r="AB281" s="85"/>
      <c r="AC281" s="85"/>
    </row>
    <row r="282" spans="1:29" ht="15" customHeight="1" x14ac:dyDescent="0.35">
      <c r="A282" s="44" t="s">
        <v>388</v>
      </c>
      <c r="B282" s="28">
        <v>95.54632568359375</v>
      </c>
      <c r="C282" s="28">
        <v>94.745048522949219</v>
      </c>
      <c r="D282" s="28">
        <v>96.345565795898438</v>
      </c>
      <c r="E282" s="28">
        <v>96.249702453613281</v>
      </c>
      <c r="F282" s="28">
        <v>99.811294555664063</v>
      </c>
      <c r="G282" s="28">
        <v>99.7264404296875</v>
      </c>
      <c r="H282" s="28">
        <v>99.390449523925781</v>
      </c>
      <c r="I282" s="28">
        <v>99.709335327148438</v>
      </c>
      <c r="J282" s="28">
        <v>100</v>
      </c>
      <c r="K282" s="28">
        <v>99.999961853027344</v>
      </c>
      <c r="L282" s="28">
        <v>99.999832153320313</v>
      </c>
      <c r="M282" s="28">
        <v>99.99884033203125</v>
      </c>
      <c r="Q282" s="32">
        <v>1</v>
      </c>
      <c r="R282" s="40" t="s">
        <v>78</v>
      </c>
      <c r="S282" s="9" t="b">
        <f t="shared" si="35"/>
        <v>1</v>
      </c>
      <c r="T282" s="9" t="b">
        <f t="shared" si="36"/>
        <v>1</v>
      </c>
      <c r="U282" s="33" t="s">
        <v>41</v>
      </c>
      <c r="V282" s="33" t="s">
        <v>41</v>
      </c>
      <c r="W282" s="33" t="s">
        <v>41</v>
      </c>
      <c r="X282" s="33" t="s">
        <v>41</v>
      </c>
      <c r="Y282" s="85">
        <v>5</v>
      </c>
      <c r="Z282" s="85"/>
      <c r="AA282" s="85"/>
      <c r="AB282" s="85"/>
      <c r="AC282" s="85"/>
    </row>
    <row r="283" spans="1:29" ht="15" customHeight="1" x14ac:dyDescent="0.35">
      <c r="A283" s="44" t="s">
        <v>389</v>
      </c>
      <c r="B283" s="28">
        <v>95.558403015136719</v>
      </c>
      <c r="C283" s="28">
        <v>94.768882751464844</v>
      </c>
      <c r="D283" s="28">
        <v>96.364051818847656</v>
      </c>
      <c r="E283" s="28">
        <v>96.24530029296875</v>
      </c>
      <c r="F283" s="28">
        <v>99.372833251953125</v>
      </c>
      <c r="G283" s="28">
        <v>99.890037536621094</v>
      </c>
      <c r="H283" s="28">
        <v>99.999832153320313</v>
      </c>
      <c r="I283" s="28">
        <v>99.99884033203125</v>
      </c>
      <c r="J283" s="28">
        <v>100</v>
      </c>
      <c r="K283" s="28">
        <v>99.999961853027344</v>
      </c>
      <c r="L283" s="28">
        <v>99.999832153320313</v>
      </c>
      <c r="M283" s="28">
        <v>99.99884033203125</v>
      </c>
      <c r="Q283" s="32">
        <v>1</v>
      </c>
      <c r="R283" s="40" t="s">
        <v>78</v>
      </c>
      <c r="S283" s="9" t="b">
        <f t="shared" si="35"/>
        <v>1</v>
      </c>
      <c r="T283" s="9" t="b">
        <f t="shared" si="36"/>
        <v>1</v>
      </c>
      <c r="U283" s="33" t="s">
        <v>41</v>
      </c>
      <c r="V283" s="33" t="s">
        <v>41</v>
      </c>
      <c r="W283" s="33" t="s">
        <v>41</v>
      </c>
      <c r="X283" s="33" t="s">
        <v>41</v>
      </c>
      <c r="Y283" s="85">
        <v>5</v>
      </c>
      <c r="Z283" s="85"/>
      <c r="AA283" s="85"/>
      <c r="AB283" s="85"/>
      <c r="AC283" s="85"/>
    </row>
    <row r="284" spans="1:29" ht="15" customHeight="1" x14ac:dyDescent="0.35">
      <c r="A284" s="44" t="s">
        <v>390</v>
      </c>
      <c r="B284" s="28">
        <v>95.563041687011719</v>
      </c>
      <c r="C284" s="28">
        <v>94.77886962890625</v>
      </c>
      <c r="D284" s="28">
        <v>96.423851013183594</v>
      </c>
      <c r="E284" s="28">
        <v>96.24871826171875</v>
      </c>
      <c r="F284" s="28">
        <v>99.523666381835938</v>
      </c>
      <c r="G284" s="28">
        <v>99.998634338378906</v>
      </c>
      <c r="H284" s="28">
        <v>99.999832153320313</v>
      </c>
      <c r="I284" s="28">
        <v>99.99884033203125</v>
      </c>
      <c r="J284" s="28">
        <v>99.998329162597656</v>
      </c>
      <c r="K284" s="28">
        <v>99.999961853027344</v>
      </c>
      <c r="L284" s="28">
        <v>99.999832153320313</v>
      </c>
      <c r="M284" s="28">
        <v>99.99884033203125</v>
      </c>
      <c r="Q284" s="32">
        <v>1</v>
      </c>
      <c r="R284" s="40" t="s">
        <v>78</v>
      </c>
      <c r="S284" s="9" t="b">
        <f t="shared" si="35"/>
        <v>1</v>
      </c>
      <c r="T284" s="9" t="b">
        <f t="shared" si="36"/>
        <v>1</v>
      </c>
      <c r="U284" s="33" t="s">
        <v>41</v>
      </c>
      <c r="V284" s="33" t="s">
        <v>41</v>
      </c>
      <c r="W284" s="33" t="s">
        <v>41</v>
      </c>
      <c r="X284" s="33" t="s">
        <v>41</v>
      </c>
      <c r="Y284" s="85">
        <v>5</v>
      </c>
      <c r="Z284" s="85"/>
      <c r="AA284" s="85"/>
      <c r="AB284" s="85"/>
      <c r="AC284" s="85"/>
    </row>
    <row r="285" spans="1:29" ht="15" customHeight="1" x14ac:dyDescent="0.35">
      <c r="A285" s="44" t="s">
        <v>391</v>
      </c>
      <c r="B285" s="28">
        <v>95.561065673828125</v>
      </c>
      <c r="C285" s="28">
        <v>94.793380737304688</v>
      </c>
      <c r="D285" s="28">
        <v>96.426040649414063</v>
      </c>
      <c r="E285" s="28">
        <v>96.248786926269531</v>
      </c>
      <c r="F285" s="28">
        <v>99.943504333496094</v>
      </c>
      <c r="G285" s="28">
        <v>99.912712097167969</v>
      </c>
      <c r="H285" s="28">
        <v>99.798377990722656</v>
      </c>
      <c r="I285" s="28">
        <v>99.99884033203125</v>
      </c>
      <c r="J285" s="28">
        <v>100</v>
      </c>
      <c r="K285" s="28">
        <v>99.999961853027344</v>
      </c>
      <c r="L285" s="28">
        <v>99.999832153320313</v>
      </c>
      <c r="M285" s="28">
        <v>99.99884033203125</v>
      </c>
      <c r="Q285" s="32">
        <v>1</v>
      </c>
      <c r="R285" s="40" t="s">
        <v>78</v>
      </c>
      <c r="S285" s="9" t="b">
        <f t="shared" si="35"/>
        <v>1</v>
      </c>
      <c r="T285" s="9" t="b">
        <f t="shared" si="36"/>
        <v>1</v>
      </c>
      <c r="U285" s="33" t="s">
        <v>41</v>
      </c>
      <c r="V285" s="33" t="s">
        <v>41</v>
      </c>
      <c r="W285" s="33" t="s">
        <v>41</v>
      </c>
      <c r="X285" s="33" t="s">
        <v>41</v>
      </c>
      <c r="Y285" s="85">
        <v>5</v>
      </c>
      <c r="Z285" s="85"/>
      <c r="AA285" s="85"/>
      <c r="AB285" s="85"/>
      <c r="AC285" s="85"/>
    </row>
    <row r="286" spans="1:29" ht="15" customHeight="1" x14ac:dyDescent="0.35">
      <c r="A286" s="44" t="s">
        <v>392</v>
      </c>
      <c r="B286" s="28">
        <v>95.55853271484375</v>
      </c>
      <c r="C286" s="28">
        <v>94.744613647460938</v>
      </c>
      <c r="D286" s="28">
        <v>96.424568176269531</v>
      </c>
      <c r="E286" s="28">
        <v>96.24786376953125</v>
      </c>
      <c r="F286" s="28">
        <v>96.115859985351563</v>
      </c>
      <c r="G286" s="28">
        <v>99.975875854492188</v>
      </c>
      <c r="H286" s="28">
        <v>99.999832153320313</v>
      </c>
      <c r="I286" s="28">
        <v>99.99884033203125</v>
      </c>
      <c r="J286" s="28">
        <v>100</v>
      </c>
      <c r="K286" s="28">
        <v>99.999961853027344</v>
      </c>
      <c r="L286" s="28">
        <v>99.999832153320313</v>
      </c>
      <c r="M286" s="28">
        <v>99.99884033203125</v>
      </c>
      <c r="Q286" s="32">
        <v>1</v>
      </c>
      <c r="R286" s="40" t="s">
        <v>78</v>
      </c>
      <c r="S286" s="9" t="b">
        <f t="shared" si="35"/>
        <v>1</v>
      </c>
      <c r="T286" s="9" t="b">
        <f t="shared" si="36"/>
        <v>1</v>
      </c>
      <c r="U286" s="33" t="s">
        <v>41</v>
      </c>
      <c r="V286" s="33" t="s">
        <v>41</v>
      </c>
      <c r="W286" s="33" t="s">
        <v>41</v>
      </c>
      <c r="X286" s="33" t="s">
        <v>41</v>
      </c>
      <c r="Y286" s="85">
        <v>5</v>
      </c>
      <c r="Z286" s="85"/>
      <c r="AA286" s="85"/>
      <c r="AB286" s="85"/>
      <c r="AC286" s="85"/>
    </row>
    <row r="287" spans="1:29" ht="15" customHeight="1" x14ac:dyDescent="0.35">
      <c r="A287" s="44" t="s">
        <v>393</v>
      </c>
      <c r="B287" s="28">
        <v>95.506736755371094</v>
      </c>
      <c r="C287" s="28">
        <v>94.749176025390625</v>
      </c>
      <c r="D287" s="28">
        <v>96.383377075195313</v>
      </c>
      <c r="E287" s="28">
        <v>96.244049072265625</v>
      </c>
      <c r="F287" s="28">
        <v>99.687965393066406</v>
      </c>
      <c r="G287" s="28">
        <v>99.861495971679688</v>
      </c>
      <c r="H287" s="28">
        <v>99.615745544433594</v>
      </c>
      <c r="I287" s="28">
        <v>99.671440124511719</v>
      </c>
      <c r="J287" s="28">
        <v>99.999786376953125</v>
      </c>
      <c r="K287" s="28">
        <v>99.999961853027344</v>
      </c>
      <c r="L287" s="28">
        <v>99.999832153320313</v>
      </c>
      <c r="M287" s="28">
        <v>99.99884033203125</v>
      </c>
      <c r="Q287" s="32">
        <v>1</v>
      </c>
      <c r="R287" s="40" t="s">
        <v>78</v>
      </c>
      <c r="S287" s="9" t="b">
        <f t="shared" si="35"/>
        <v>1</v>
      </c>
      <c r="T287" s="9" t="b">
        <f t="shared" si="36"/>
        <v>1</v>
      </c>
      <c r="U287" s="33" t="s">
        <v>41</v>
      </c>
      <c r="V287" s="33" t="s">
        <v>41</v>
      </c>
      <c r="W287" s="33" t="s">
        <v>41</v>
      </c>
      <c r="X287" s="33" t="s">
        <v>41</v>
      </c>
      <c r="Y287" s="85">
        <v>5</v>
      </c>
      <c r="Z287" s="85"/>
      <c r="AA287" s="85"/>
      <c r="AB287" s="85"/>
      <c r="AC287" s="85"/>
    </row>
    <row r="288" spans="1:29" x14ac:dyDescent="0.35">
      <c r="A288" s="44" t="s">
        <v>394</v>
      </c>
      <c r="B288" s="28">
        <v>94.916511535644531</v>
      </c>
      <c r="C288" s="28">
        <v>94.747489929199219</v>
      </c>
      <c r="D288" s="28">
        <v>96.366806030273438</v>
      </c>
      <c r="E288" s="28">
        <v>96.246307373046875</v>
      </c>
      <c r="F288" s="28">
        <v>99.13482666015625</v>
      </c>
      <c r="G288" s="28">
        <v>99.995086669921875</v>
      </c>
      <c r="H288" s="28">
        <v>99.980583190917969</v>
      </c>
      <c r="I288" s="28">
        <v>99.99884033203125</v>
      </c>
      <c r="J288" s="28">
        <v>100</v>
      </c>
      <c r="K288" s="28">
        <v>99.999961853027344</v>
      </c>
      <c r="L288" s="28">
        <v>99.999832153320313</v>
      </c>
      <c r="M288" s="28">
        <v>99.99884033203125</v>
      </c>
      <c r="Q288" s="32">
        <v>1</v>
      </c>
      <c r="R288" s="40" t="s">
        <v>78</v>
      </c>
      <c r="S288" s="9" t="b">
        <f t="shared" si="35"/>
        <v>1</v>
      </c>
      <c r="T288" s="9" t="b">
        <f t="shared" si="36"/>
        <v>1</v>
      </c>
      <c r="U288" s="33" t="s">
        <v>41</v>
      </c>
      <c r="V288" s="33" t="s">
        <v>41</v>
      </c>
      <c r="W288" s="33" t="s">
        <v>41</v>
      </c>
      <c r="X288" s="33" t="s">
        <v>41</v>
      </c>
      <c r="Y288" s="85">
        <v>5</v>
      </c>
      <c r="Z288" s="85"/>
      <c r="AA288" s="85"/>
      <c r="AB288" s="85"/>
      <c r="AC288" s="85"/>
    </row>
    <row r="289" spans="1:29" x14ac:dyDescent="0.35">
      <c r="A289" t="s">
        <v>395</v>
      </c>
      <c r="B289" s="28">
        <v>95.057479858398438</v>
      </c>
      <c r="C289" s="28">
        <v>94.325508117675781</v>
      </c>
      <c r="D289" s="28">
        <v>96.127479553222656</v>
      </c>
      <c r="E289" s="28">
        <v>96.236114501953125</v>
      </c>
      <c r="F289" s="28">
        <v>98.191566467285156</v>
      </c>
      <c r="G289" s="28">
        <v>94.799842834472656</v>
      </c>
      <c r="H289" s="28">
        <v>95.354385375976563</v>
      </c>
      <c r="I289" s="28">
        <v>99.99884033203125</v>
      </c>
      <c r="J289" s="33" t="s">
        <v>48</v>
      </c>
      <c r="K289" s="33" t="s">
        <v>48</v>
      </c>
      <c r="L289" s="33" t="s">
        <v>48</v>
      </c>
      <c r="M289" s="33" t="s">
        <v>48</v>
      </c>
      <c r="Q289" s="9"/>
      <c r="R289" s="9"/>
      <c r="U289" s="33" t="s">
        <v>48</v>
      </c>
      <c r="V289" s="33" t="s">
        <v>48</v>
      </c>
      <c r="W289" s="33" t="s">
        <v>48</v>
      </c>
      <c r="X289" s="33" t="s">
        <v>48</v>
      </c>
      <c r="Y289" s="82"/>
      <c r="Z289" s="82"/>
      <c r="AA289" s="82"/>
      <c r="AB289" s="82"/>
      <c r="AC289" s="82"/>
    </row>
    <row r="290" spans="1:29" x14ac:dyDescent="0.3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9" t="s">
        <v>396</v>
      </c>
      <c r="O290" s="37" t="str">
        <f>SUM(Q291:Q303) &amp;" Sensors"</f>
        <v>8 Sensors</v>
      </c>
      <c r="P290" s="25">
        <f>SUMIF(S291:S303,TRUE, Q291:Q303)/SUM(Q291:Q303)</f>
        <v>0.75</v>
      </c>
      <c r="Q290" s="37"/>
      <c r="R290" s="37"/>
      <c r="S290" s="37"/>
      <c r="T290" s="37"/>
      <c r="U290" s="37"/>
      <c r="V290" s="37"/>
      <c r="W290" s="37"/>
      <c r="X290" s="37"/>
    </row>
    <row r="291" spans="1:29" ht="15" customHeight="1" x14ac:dyDescent="0.35">
      <c r="A291" s="44" t="s">
        <v>397</v>
      </c>
      <c r="B291" s="28">
        <v>93.034332275390625</v>
      </c>
      <c r="C291" s="28">
        <v>93.349639892578125</v>
      </c>
      <c r="D291" s="28">
        <v>96.117568969726563</v>
      </c>
      <c r="E291" s="28">
        <v>95.816795349121094</v>
      </c>
      <c r="F291" s="28">
        <v>89.769302368164063</v>
      </c>
      <c r="G291" s="28">
        <v>99.999961853027344</v>
      </c>
      <c r="H291" s="28">
        <v>99.999832153320313</v>
      </c>
      <c r="I291" s="28">
        <v>99.99884033203125</v>
      </c>
      <c r="J291" s="28">
        <v>86.601417541503906</v>
      </c>
      <c r="K291" s="28">
        <v>96.24853515625</v>
      </c>
      <c r="L291" s="28">
        <v>99.999832153320313</v>
      </c>
      <c r="M291" s="28">
        <v>99.99884033203125</v>
      </c>
      <c r="P291" s="36" t="s">
        <v>525</v>
      </c>
      <c r="Q291" s="32">
        <v>1</v>
      </c>
      <c r="R291" s="9" t="s">
        <v>150</v>
      </c>
      <c r="S291" s="9" t="b">
        <f t="shared" ref="S291:S302" si="37">NOT(OR((E291&lt;=$Q$1),(I291&lt;=$R$1),(M291&lt;=$S$1)))</f>
        <v>1</v>
      </c>
      <c r="T291" s="9" t="b">
        <f t="shared" ref="T291:T302" si="38">NOT(OR((C291&lt;=$Q$1),(G291&lt;=$R$1),(K291&lt;=$S$1)))</f>
        <v>1</v>
      </c>
      <c r="U291" s="33" t="s">
        <v>41</v>
      </c>
      <c r="V291" s="33" t="s">
        <v>41</v>
      </c>
      <c r="W291" s="33" t="s">
        <v>41</v>
      </c>
      <c r="X291" s="33" t="s">
        <v>41</v>
      </c>
      <c r="Y291" s="85">
        <v>5</v>
      </c>
      <c r="Z291" s="85"/>
      <c r="AA291" s="85"/>
      <c r="AB291" s="85"/>
      <c r="AC291" s="85"/>
    </row>
    <row r="292" spans="1:29" ht="15" customHeight="1" x14ac:dyDescent="0.35">
      <c r="A292" s="44" t="s">
        <v>398</v>
      </c>
      <c r="B292" s="28">
        <v>91.960403442382813</v>
      </c>
      <c r="C292" s="28">
        <v>92.570457458496094</v>
      </c>
      <c r="D292" s="28">
        <v>95.630073547363281</v>
      </c>
      <c r="E292" s="28">
        <v>95.886054992675781</v>
      </c>
      <c r="F292" s="28">
        <v>56.111770629882813</v>
      </c>
      <c r="G292" s="28">
        <v>0</v>
      </c>
      <c r="H292" s="28">
        <v>0</v>
      </c>
      <c r="I292" s="28">
        <v>0</v>
      </c>
      <c r="J292" s="28">
        <v>89.478057861328125</v>
      </c>
      <c r="K292" s="28">
        <v>96.244644165039063</v>
      </c>
      <c r="L292" s="28">
        <v>99.999832153320313</v>
      </c>
      <c r="M292" s="28">
        <v>99.99884033203125</v>
      </c>
      <c r="N292" s="34" t="s">
        <v>399</v>
      </c>
      <c r="O292" s="9" t="s">
        <v>400</v>
      </c>
      <c r="P292" s="36" t="s">
        <v>401</v>
      </c>
      <c r="Q292" s="32">
        <v>0</v>
      </c>
      <c r="R292" s="9" t="s">
        <v>150</v>
      </c>
      <c r="S292" s="9" t="b">
        <f t="shared" si="37"/>
        <v>0</v>
      </c>
      <c r="T292" s="9" t="b">
        <f t="shared" si="38"/>
        <v>0</v>
      </c>
      <c r="U292" s="33" t="s">
        <v>41</v>
      </c>
      <c r="V292" s="33" t="s">
        <v>41</v>
      </c>
      <c r="W292" s="33" t="s">
        <v>41</v>
      </c>
      <c r="X292" s="33" t="s">
        <v>41</v>
      </c>
      <c r="Y292" s="85">
        <v>5</v>
      </c>
      <c r="Z292" s="85"/>
      <c r="AA292" s="85"/>
      <c r="AB292" s="85"/>
      <c r="AC292" s="85"/>
    </row>
    <row r="293" spans="1:29" ht="15" customHeight="1" x14ac:dyDescent="0.35">
      <c r="A293" s="44" t="s">
        <v>402</v>
      </c>
      <c r="B293" s="28">
        <v>92.94720458984375</v>
      </c>
      <c r="C293" s="28">
        <v>93.397186279296875</v>
      </c>
      <c r="D293" s="28">
        <v>96.171173095703125</v>
      </c>
      <c r="E293" s="28">
        <v>95.830497741699219</v>
      </c>
      <c r="F293" s="28">
        <v>88.071395874023438</v>
      </c>
      <c r="G293" s="28">
        <v>98.172569274902344</v>
      </c>
      <c r="H293" s="28">
        <v>99.768180847167969</v>
      </c>
      <c r="I293" s="28">
        <v>98.377281188964844</v>
      </c>
      <c r="J293" s="28">
        <v>85.803581237792969</v>
      </c>
      <c r="K293" s="28">
        <v>96.252197265625</v>
      </c>
      <c r="L293" s="28">
        <v>99.999832153320313</v>
      </c>
      <c r="M293" s="28">
        <v>99.99884033203125</v>
      </c>
      <c r="P293" s="57"/>
      <c r="Q293" s="32">
        <v>1</v>
      </c>
      <c r="R293" s="9" t="s">
        <v>150</v>
      </c>
      <c r="S293" s="9" t="b">
        <f t="shared" si="37"/>
        <v>1</v>
      </c>
      <c r="T293" s="9" t="b">
        <f t="shared" si="38"/>
        <v>1</v>
      </c>
      <c r="U293" s="33" t="s">
        <v>41</v>
      </c>
      <c r="V293" s="33" t="s">
        <v>41</v>
      </c>
      <c r="W293" s="33" t="s">
        <v>41</v>
      </c>
      <c r="X293" s="33" t="s">
        <v>41</v>
      </c>
      <c r="Y293" s="85">
        <v>5</v>
      </c>
      <c r="Z293" s="85"/>
      <c r="AA293" s="85"/>
      <c r="AB293" s="85"/>
      <c r="AC293" s="85"/>
    </row>
    <row r="294" spans="1:29" ht="15" customHeight="1" x14ac:dyDescent="0.35">
      <c r="A294" s="44" t="s">
        <v>403</v>
      </c>
      <c r="B294" s="28">
        <v>93.027313232421875</v>
      </c>
      <c r="C294" s="28">
        <v>93.370468139648438</v>
      </c>
      <c r="D294" s="28">
        <v>96.122703552246094</v>
      </c>
      <c r="E294" s="28">
        <v>96.174232482910156</v>
      </c>
      <c r="F294" s="28">
        <v>96.674552917480469</v>
      </c>
      <c r="G294" s="28">
        <v>99.999961853027344</v>
      </c>
      <c r="H294" s="28">
        <v>99.999832153320313</v>
      </c>
      <c r="I294" s="28">
        <v>99.99884033203125</v>
      </c>
      <c r="J294" s="28">
        <v>86.828689575195313</v>
      </c>
      <c r="K294" s="28">
        <v>96.23895263671875</v>
      </c>
      <c r="L294" s="28">
        <v>99.999832153320313</v>
      </c>
      <c r="M294" s="28">
        <v>99.99884033203125</v>
      </c>
      <c r="Q294" s="32">
        <v>1</v>
      </c>
      <c r="R294" s="9" t="s">
        <v>150</v>
      </c>
      <c r="S294" s="9" t="b">
        <f t="shared" si="37"/>
        <v>1</v>
      </c>
      <c r="T294" s="9" t="b">
        <f t="shared" si="38"/>
        <v>1</v>
      </c>
      <c r="U294" s="33" t="s">
        <v>41</v>
      </c>
      <c r="V294" s="33" t="s">
        <v>41</v>
      </c>
      <c r="W294" s="33" t="s">
        <v>41</v>
      </c>
      <c r="X294" s="33" t="s">
        <v>41</v>
      </c>
      <c r="Y294" s="85">
        <v>5</v>
      </c>
      <c r="Z294" s="85"/>
      <c r="AA294" s="85"/>
      <c r="AB294" s="85"/>
      <c r="AC294" s="85"/>
    </row>
    <row r="295" spans="1:29" ht="15" customHeight="1" x14ac:dyDescent="0.35">
      <c r="A295" s="44" t="s">
        <v>404</v>
      </c>
      <c r="B295" s="28">
        <v>93.055679321289063</v>
      </c>
      <c r="C295" s="28">
        <v>88.0947265625</v>
      </c>
      <c r="D295" s="28">
        <v>84.586563110351563</v>
      </c>
      <c r="E295" s="28">
        <v>96.527626037597656</v>
      </c>
      <c r="F295" s="28">
        <v>96.632392883300781</v>
      </c>
      <c r="G295" s="28">
        <v>99.947219848632813</v>
      </c>
      <c r="H295" s="28">
        <v>99.98529052734375</v>
      </c>
      <c r="I295" s="28">
        <v>99.99884033203125</v>
      </c>
      <c r="J295" s="28">
        <v>85.800025939941406</v>
      </c>
      <c r="K295" s="28">
        <v>81.275779724121094</v>
      </c>
      <c r="L295" s="28">
        <v>91.622573852539063</v>
      </c>
      <c r="M295" s="28">
        <v>78.2657470703125</v>
      </c>
      <c r="Q295" s="32">
        <v>1</v>
      </c>
      <c r="R295" s="9" t="s">
        <v>150</v>
      </c>
      <c r="S295" s="9" t="b">
        <f t="shared" si="37"/>
        <v>0</v>
      </c>
      <c r="T295" s="9" t="b">
        <f t="shared" si="38"/>
        <v>0</v>
      </c>
      <c r="U295" s="33" t="s">
        <v>41</v>
      </c>
      <c r="V295" s="33" t="s">
        <v>41</v>
      </c>
      <c r="W295" s="33" t="s">
        <v>41</v>
      </c>
      <c r="X295" s="33" t="s">
        <v>41</v>
      </c>
      <c r="Y295" s="85">
        <v>5</v>
      </c>
      <c r="Z295" s="85"/>
      <c r="AA295" s="85"/>
      <c r="AB295" s="85"/>
      <c r="AC295" s="85"/>
    </row>
    <row r="296" spans="1:29" ht="15" customHeight="1" x14ac:dyDescent="0.35">
      <c r="A296" s="44" t="s">
        <v>405</v>
      </c>
      <c r="B296" s="28">
        <v>93.028511047363281</v>
      </c>
      <c r="C296" s="28">
        <v>88.018547058105469</v>
      </c>
      <c r="D296" s="28">
        <v>84.291824340820313</v>
      </c>
      <c r="E296" s="28">
        <v>96.50714111328125</v>
      </c>
      <c r="F296" s="28">
        <v>94.4189453125</v>
      </c>
      <c r="G296" s="28">
        <v>99.49102783203125</v>
      </c>
      <c r="H296" s="28">
        <v>99.025039672851563</v>
      </c>
      <c r="I296" s="28">
        <v>99.411872863769531</v>
      </c>
      <c r="J296" s="28">
        <v>83.16424560546875</v>
      </c>
      <c r="K296" s="28">
        <v>50.487457275390625</v>
      </c>
      <c r="L296" s="28">
        <v>91.622566223144531</v>
      </c>
      <c r="M296" s="28">
        <v>78.265693664550781</v>
      </c>
      <c r="Q296" s="32">
        <v>1</v>
      </c>
      <c r="R296" s="9" t="s">
        <v>150</v>
      </c>
      <c r="S296" s="9" t="b">
        <f t="shared" si="37"/>
        <v>0</v>
      </c>
      <c r="T296" s="9" t="b">
        <f t="shared" si="38"/>
        <v>0</v>
      </c>
      <c r="U296" s="33" t="s">
        <v>41</v>
      </c>
      <c r="V296" s="33" t="s">
        <v>41</v>
      </c>
      <c r="W296" s="33" t="s">
        <v>41</v>
      </c>
      <c r="X296" s="33" t="s">
        <v>41</v>
      </c>
      <c r="Y296" s="85">
        <v>5</v>
      </c>
      <c r="Z296" s="85"/>
      <c r="AA296" s="85"/>
      <c r="AB296" s="85"/>
      <c r="AC296" s="85"/>
    </row>
    <row r="297" spans="1:29" ht="15" customHeight="1" x14ac:dyDescent="0.35">
      <c r="A297" s="44" t="s">
        <v>406</v>
      </c>
      <c r="B297" s="28">
        <v>93.000289916992188</v>
      </c>
      <c r="C297" s="28">
        <v>95.163055419921875</v>
      </c>
      <c r="D297" s="28">
        <v>94.982933044433594</v>
      </c>
      <c r="E297" s="28">
        <v>95.825874328613281</v>
      </c>
      <c r="F297" s="28">
        <v>73.790046691894531</v>
      </c>
      <c r="G297" s="28">
        <v>99.911163330078125</v>
      </c>
      <c r="H297" s="28">
        <v>99.982383728027344</v>
      </c>
      <c r="I297" s="28">
        <v>99.99884033203125</v>
      </c>
      <c r="J297" s="28">
        <v>83.451560974121094</v>
      </c>
      <c r="K297" s="28">
        <v>96.766654968261719</v>
      </c>
      <c r="L297" s="28">
        <v>99.57470703125</v>
      </c>
      <c r="M297" s="28">
        <v>99.890106201171875</v>
      </c>
      <c r="P297" s="56"/>
      <c r="Q297" s="32">
        <v>1</v>
      </c>
      <c r="R297" s="9" t="s">
        <v>150</v>
      </c>
      <c r="S297" s="9" t="b">
        <f t="shared" si="37"/>
        <v>1</v>
      </c>
      <c r="T297" s="9" t="b">
        <f t="shared" si="38"/>
        <v>1</v>
      </c>
      <c r="U297" s="33" t="s">
        <v>41</v>
      </c>
      <c r="V297" s="33" t="s">
        <v>41</v>
      </c>
      <c r="W297" s="33" t="s">
        <v>41</v>
      </c>
      <c r="X297" s="33" t="s">
        <v>41</v>
      </c>
      <c r="Y297" s="32">
        <v>5</v>
      </c>
    </row>
    <row r="298" spans="1:29" ht="15" customHeight="1" x14ac:dyDescent="0.35">
      <c r="A298" s="44" t="s">
        <v>407</v>
      </c>
      <c r="B298" s="28">
        <v>92.993766784667969</v>
      </c>
      <c r="C298" s="28">
        <v>95.090591430664063</v>
      </c>
      <c r="D298" s="28">
        <v>95.031333923339844</v>
      </c>
      <c r="E298" s="28">
        <v>95.823951721191406</v>
      </c>
      <c r="F298" s="28">
        <v>93.935173034667969</v>
      </c>
      <c r="G298" s="28">
        <v>99.978065490722656</v>
      </c>
      <c r="H298" s="28">
        <v>99.999832153320313</v>
      </c>
      <c r="I298" s="28">
        <v>99.99884033203125</v>
      </c>
      <c r="J298" s="28">
        <v>79.811027526855469</v>
      </c>
      <c r="K298" s="28">
        <v>95.191215515136719</v>
      </c>
      <c r="L298" s="28">
        <v>98.243431091308594</v>
      </c>
      <c r="M298" s="28">
        <v>97.68756103515625</v>
      </c>
      <c r="Q298" s="32">
        <v>1</v>
      </c>
      <c r="R298" s="9" t="s">
        <v>150</v>
      </c>
      <c r="S298" s="9" t="b">
        <f t="shared" si="37"/>
        <v>1</v>
      </c>
      <c r="T298" s="9" t="b">
        <f t="shared" si="38"/>
        <v>1</v>
      </c>
      <c r="U298" s="33" t="s">
        <v>41</v>
      </c>
      <c r="V298" s="33" t="s">
        <v>41</v>
      </c>
      <c r="W298" s="33" t="s">
        <v>41</v>
      </c>
      <c r="X298" s="33" t="s">
        <v>41</v>
      </c>
      <c r="Y298" s="85">
        <v>5</v>
      </c>
      <c r="Z298" s="85"/>
      <c r="AA298" s="85"/>
      <c r="AB298" s="85"/>
      <c r="AC298" s="85"/>
    </row>
    <row r="299" spans="1:29" ht="15" customHeight="1" x14ac:dyDescent="0.35">
      <c r="A299" s="44" t="s">
        <v>408</v>
      </c>
      <c r="B299" s="28">
        <v>92.991416931152344</v>
      </c>
      <c r="C299" s="28">
        <v>95.102378845214844</v>
      </c>
      <c r="D299" s="28">
        <v>94.883560180664063</v>
      </c>
      <c r="E299" s="28">
        <v>95.821945190429688</v>
      </c>
      <c r="F299" s="28">
        <v>80.029792785644531</v>
      </c>
      <c r="G299" s="28">
        <v>94.843063354492188</v>
      </c>
      <c r="H299" s="28">
        <v>92.341026306152344</v>
      </c>
      <c r="I299" s="28">
        <v>98.753013610839844</v>
      </c>
      <c r="J299" s="28">
        <v>87.63543701171875</v>
      </c>
      <c r="K299" s="28">
        <v>96.831497192382813</v>
      </c>
      <c r="L299" s="28">
        <v>99.542068481445313</v>
      </c>
      <c r="M299" s="28">
        <v>99.709922790527344</v>
      </c>
      <c r="P299" s="56"/>
      <c r="Q299" s="32">
        <v>1</v>
      </c>
      <c r="R299" s="9" t="s">
        <v>150</v>
      </c>
      <c r="S299" s="9" t="b">
        <f t="shared" si="37"/>
        <v>1</v>
      </c>
      <c r="T299" s="9" t="b">
        <f t="shared" si="38"/>
        <v>0</v>
      </c>
      <c r="U299" s="33" t="s">
        <v>41</v>
      </c>
      <c r="V299" s="33" t="s">
        <v>41</v>
      </c>
      <c r="W299" s="33" t="s">
        <v>41</v>
      </c>
      <c r="X299" s="33" t="s">
        <v>41</v>
      </c>
      <c r="Y299" s="85">
        <v>5</v>
      </c>
      <c r="Z299" s="85"/>
      <c r="AA299" s="85"/>
      <c r="AB299" s="85"/>
      <c r="AC299" s="85"/>
    </row>
    <row r="300" spans="1:29" ht="15" customHeight="1" x14ac:dyDescent="0.35">
      <c r="A300" s="44" t="s">
        <v>409</v>
      </c>
      <c r="B300" s="28">
        <v>92.992134094238281</v>
      </c>
      <c r="C300" s="28">
        <v>95.185157775878906</v>
      </c>
      <c r="D300" s="28">
        <v>95.029182434082031</v>
      </c>
      <c r="E300" s="28">
        <v>95.823143005371094</v>
      </c>
      <c r="F300" s="28">
        <v>73.815818786621094</v>
      </c>
      <c r="G300" s="28">
        <v>1.7528735101222992E-2</v>
      </c>
      <c r="H300" s="28">
        <v>2.0761853083968163E-2</v>
      </c>
      <c r="I300" s="28">
        <v>3.6270301789045334E-2</v>
      </c>
      <c r="J300" s="28">
        <v>82.381118774414063</v>
      </c>
      <c r="K300" s="28">
        <v>97.549583435058594</v>
      </c>
      <c r="L300" s="28">
        <v>99.999832153320313</v>
      </c>
      <c r="M300" s="28">
        <v>99.99884033203125</v>
      </c>
      <c r="N300" s="34" t="s">
        <v>410</v>
      </c>
      <c r="O300" s="9" t="s">
        <v>411</v>
      </c>
      <c r="P300" s="36" t="s">
        <v>412</v>
      </c>
      <c r="Q300" s="32">
        <v>0</v>
      </c>
      <c r="R300" s="9" t="s">
        <v>150</v>
      </c>
      <c r="S300" s="9" t="b">
        <f t="shared" si="37"/>
        <v>0</v>
      </c>
      <c r="T300" s="9" t="b">
        <f t="shared" si="38"/>
        <v>0</v>
      </c>
      <c r="U300" s="33" t="s">
        <v>41</v>
      </c>
      <c r="V300" s="33" t="s">
        <v>41</v>
      </c>
      <c r="W300" s="33" t="s">
        <v>41</v>
      </c>
      <c r="X300" s="33" t="s">
        <v>41</v>
      </c>
      <c r="Y300" s="32">
        <v>5</v>
      </c>
    </row>
    <row r="301" spans="1:29" ht="15" customHeight="1" x14ac:dyDescent="0.35">
      <c r="A301" s="44" t="s">
        <v>413</v>
      </c>
      <c r="B301" s="28">
        <v>93.288864135742188</v>
      </c>
      <c r="C301" s="28">
        <v>94.2271728515625</v>
      </c>
      <c r="D301" s="28">
        <v>93.777336120605469</v>
      </c>
      <c r="E301" s="28">
        <v>91.104530334472656</v>
      </c>
      <c r="F301" s="28">
        <v>34.143417358398438</v>
      </c>
      <c r="G301" s="28">
        <v>8.6863994598388672E-2</v>
      </c>
      <c r="H301" s="28">
        <v>6.4373105764389038E-2</v>
      </c>
      <c r="I301" s="28">
        <v>0.11452136188745499</v>
      </c>
      <c r="J301" s="28">
        <v>87.376220703125</v>
      </c>
      <c r="K301" s="28">
        <v>82.749359130859375</v>
      </c>
      <c r="L301" s="28">
        <v>98.529342651367188</v>
      </c>
      <c r="M301" s="28">
        <v>94.434074401855469</v>
      </c>
      <c r="N301" s="34" t="s">
        <v>414</v>
      </c>
      <c r="O301" s="9" t="s">
        <v>415</v>
      </c>
      <c r="P301" s="56" t="s">
        <v>416</v>
      </c>
      <c r="Q301" s="32">
        <v>0</v>
      </c>
      <c r="R301" s="9" t="s">
        <v>150</v>
      </c>
      <c r="S301" s="9" t="b">
        <f t="shared" si="37"/>
        <v>0</v>
      </c>
      <c r="T301" s="9" t="b">
        <f t="shared" si="38"/>
        <v>0</v>
      </c>
      <c r="U301" s="33"/>
      <c r="V301" s="33"/>
      <c r="W301" s="33"/>
      <c r="X301" s="33"/>
      <c r="Y301" s="32"/>
    </row>
    <row r="302" spans="1:29" ht="15" customHeight="1" x14ac:dyDescent="0.35">
      <c r="A302" s="44" t="s">
        <v>417</v>
      </c>
      <c r="B302" s="28">
        <v>93.354026794433594</v>
      </c>
      <c r="C302" s="28">
        <v>94.187545776367188</v>
      </c>
      <c r="D302" s="28">
        <v>93.715255737304688</v>
      </c>
      <c r="E302" s="28">
        <v>91.055030822753906</v>
      </c>
      <c r="F302" s="28">
        <v>83.555458068847656</v>
      </c>
      <c r="G302" s="28">
        <v>6.1813212931156158E-2</v>
      </c>
      <c r="H302" s="28">
        <v>4.078688845038414E-2</v>
      </c>
      <c r="I302" s="28">
        <v>5.0914887338876724E-2</v>
      </c>
      <c r="J302" s="28">
        <v>87.46038818359375</v>
      </c>
      <c r="K302" s="28">
        <v>82.748519897460938</v>
      </c>
      <c r="L302" s="28">
        <v>98.526908874511719</v>
      </c>
      <c r="M302" s="28">
        <v>94.434043884277344</v>
      </c>
      <c r="N302" s="34" t="s">
        <v>414</v>
      </c>
      <c r="Q302" s="32">
        <v>0</v>
      </c>
      <c r="R302" s="9" t="s">
        <v>150</v>
      </c>
      <c r="S302" s="9" t="b">
        <f t="shared" si="37"/>
        <v>0</v>
      </c>
      <c r="T302" s="9" t="b">
        <f t="shared" si="38"/>
        <v>0</v>
      </c>
      <c r="U302" s="33"/>
      <c r="V302" s="33"/>
      <c r="W302" s="33"/>
      <c r="X302" s="33"/>
      <c r="Y302" s="32"/>
    </row>
    <row r="303" spans="1:29" x14ac:dyDescent="0.35">
      <c r="A303" s="44" t="s">
        <v>418</v>
      </c>
      <c r="B303" s="28">
        <v>92.444869995117188</v>
      </c>
      <c r="C303" s="28">
        <v>87.314178466796875</v>
      </c>
      <c r="D303" s="28">
        <v>83.543212890625</v>
      </c>
      <c r="E303" s="28">
        <v>95.671295166015625</v>
      </c>
      <c r="F303" s="28">
        <v>99.990325927734375</v>
      </c>
      <c r="G303" s="28">
        <v>99.999961853027344</v>
      </c>
      <c r="H303" s="28">
        <v>99.999809265136719</v>
      </c>
      <c r="I303" s="28">
        <v>99.99884033203125</v>
      </c>
      <c r="J303" s="33" t="s">
        <v>48</v>
      </c>
      <c r="K303" s="33" t="s">
        <v>48</v>
      </c>
      <c r="L303" s="33" t="s">
        <v>48</v>
      </c>
      <c r="M303" s="33" t="s">
        <v>48</v>
      </c>
      <c r="R303" s="9"/>
      <c r="U303" s="33" t="s">
        <v>48</v>
      </c>
      <c r="V303" s="33" t="s">
        <v>48</v>
      </c>
      <c r="W303" s="33" t="s">
        <v>48</v>
      </c>
      <c r="X303" s="33" t="s">
        <v>48</v>
      </c>
      <c r="Y303" s="82"/>
      <c r="Z303" s="82"/>
      <c r="AA303" s="82"/>
      <c r="AB303" s="82"/>
      <c r="AC303" s="82"/>
    </row>
    <row r="304" spans="1:29" x14ac:dyDescent="0.3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9" t="s">
        <v>419</v>
      </c>
      <c r="O304" s="37"/>
      <c r="P304" s="25" t="e">
        <f>SUMIF(S305:S309,TRUE, Q305:Q309)/SUM(Q305:Q309)</f>
        <v>#DIV/0!</v>
      </c>
      <c r="Q304" s="37"/>
      <c r="R304" s="37"/>
      <c r="S304" s="37"/>
      <c r="T304" s="37"/>
      <c r="U304" s="37"/>
      <c r="V304" s="37"/>
      <c r="W304" s="37"/>
      <c r="X304" s="37"/>
    </row>
    <row r="305" spans="1:29" x14ac:dyDescent="0.35">
      <c r="A305" t="s">
        <v>420</v>
      </c>
      <c r="B305" s="28">
        <v>46.622989654541016</v>
      </c>
      <c r="C305" s="28">
        <v>27.59406852722168</v>
      </c>
      <c r="D305" s="28">
        <v>0</v>
      </c>
      <c r="E305" s="28">
        <v>0</v>
      </c>
      <c r="F305" s="28">
        <v>99.999992370605469</v>
      </c>
      <c r="G305" s="28">
        <v>99.999893188476563</v>
      </c>
      <c r="H305" s="28">
        <v>0</v>
      </c>
      <c r="I305" s="28">
        <v>0</v>
      </c>
      <c r="J305" s="28">
        <v>9.7163028717041016</v>
      </c>
      <c r="K305" s="28">
        <v>0</v>
      </c>
      <c r="L305" s="28">
        <v>0</v>
      </c>
      <c r="M305" s="28">
        <v>0</v>
      </c>
      <c r="N305" s="34" t="s">
        <v>421</v>
      </c>
      <c r="O305" s="9" t="s">
        <v>422</v>
      </c>
      <c r="P305" s="36" t="s">
        <v>423</v>
      </c>
      <c r="Q305" s="32">
        <v>0</v>
      </c>
      <c r="R305" s="9" t="s">
        <v>40</v>
      </c>
      <c r="S305" s="9" t="b">
        <f>NOT(OR((E305&lt;=$Q$1),(I305&lt;=$R$1),(M305&lt;=$S$1)))</f>
        <v>0</v>
      </c>
      <c r="T305" s="9" t="b">
        <f t="shared" ref="T305" si="39">NOT(OR((C305&lt;=$Q$1),(G305&lt;=$R$1),(K305&lt;=$S$1)))</f>
        <v>0</v>
      </c>
      <c r="U305" s="33" t="s">
        <v>41</v>
      </c>
      <c r="V305" s="33" t="s">
        <v>41</v>
      </c>
      <c r="W305" s="33" t="s">
        <v>41</v>
      </c>
      <c r="X305" s="33" t="s">
        <v>41</v>
      </c>
      <c r="Y305" s="32">
        <v>5</v>
      </c>
      <c r="Z305" s="32"/>
      <c r="AA305" s="32"/>
      <c r="AB305" s="32"/>
      <c r="AC305" s="32"/>
    </row>
    <row r="306" spans="1:29" x14ac:dyDescent="0.35">
      <c r="A306" s="44" t="s">
        <v>424</v>
      </c>
      <c r="B306" s="28">
        <v>40.177242279052734</v>
      </c>
      <c r="C306" s="28">
        <v>20.662237167358398</v>
      </c>
      <c r="D306" s="28">
        <v>0</v>
      </c>
      <c r="E306" s="28">
        <v>0</v>
      </c>
      <c r="F306" s="28">
        <v>95.7432861328125</v>
      </c>
      <c r="G306" s="28">
        <v>99.999893188476563</v>
      </c>
      <c r="H306" s="28">
        <v>0</v>
      </c>
      <c r="I306" s="28">
        <v>0</v>
      </c>
      <c r="J306" s="33" t="s">
        <v>48</v>
      </c>
      <c r="K306" s="33" t="s">
        <v>48</v>
      </c>
      <c r="L306" s="33" t="s">
        <v>48</v>
      </c>
      <c r="M306" s="33" t="s">
        <v>48</v>
      </c>
      <c r="R306" s="9"/>
      <c r="U306" s="33" t="s">
        <v>48</v>
      </c>
      <c r="V306" s="33" t="s">
        <v>48</v>
      </c>
      <c r="W306" s="33" t="s">
        <v>48</v>
      </c>
      <c r="X306" s="33" t="s">
        <v>48</v>
      </c>
      <c r="Y306" s="82"/>
      <c r="Z306" s="82"/>
      <c r="AA306" s="82"/>
      <c r="AB306" s="82"/>
      <c r="AC306" s="82"/>
    </row>
    <row r="307" spans="1:29" x14ac:dyDescent="0.3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9" t="s">
        <v>425</v>
      </c>
      <c r="O307" s="37"/>
      <c r="P307" s="25" t="e">
        <f>SUMIF(S308:S310,TRUE, Q308:Q310)/SUM(Q308:Q310)</f>
        <v>#DIV/0!</v>
      </c>
      <c r="Q307" s="37"/>
      <c r="R307" s="37"/>
      <c r="S307" s="37"/>
      <c r="T307" s="37"/>
      <c r="U307" s="37"/>
      <c r="V307" s="37"/>
      <c r="W307" s="37"/>
      <c r="X307" s="37"/>
    </row>
    <row r="308" spans="1:29" x14ac:dyDescent="0.35">
      <c r="A308" s="44" t="s">
        <v>426</v>
      </c>
      <c r="B308" s="28">
        <v>34.457248687744141</v>
      </c>
      <c r="C308" s="28">
        <v>19.27708625793457</v>
      </c>
      <c r="D308" s="28">
        <v>79.862220764160156</v>
      </c>
      <c r="E308" s="28">
        <v>95.813400268554688</v>
      </c>
      <c r="F308" s="28">
        <v>99.97369384765625</v>
      </c>
      <c r="G308" s="28">
        <v>99.999809265136719</v>
      </c>
      <c r="H308" s="28">
        <v>99.999809265136719</v>
      </c>
      <c r="I308" s="28">
        <v>99.99884033203125</v>
      </c>
      <c r="J308" s="28">
        <v>0</v>
      </c>
      <c r="K308" s="28">
        <v>0</v>
      </c>
      <c r="L308" s="28">
        <v>0</v>
      </c>
      <c r="M308" s="28">
        <v>0</v>
      </c>
      <c r="N308" s="34" t="s">
        <v>526</v>
      </c>
      <c r="O308" s="9" t="s">
        <v>427</v>
      </c>
      <c r="P308" s="36" t="s">
        <v>527</v>
      </c>
      <c r="Q308" s="32">
        <v>0</v>
      </c>
      <c r="R308" s="9" t="s">
        <v>40</v>
      </c>
      <c r="S308" s="9" t="b">
        <f>NOT(OR((E308&lt;=$Q$1),(I308&lt;=$R$1),(M308&lt;=$S$1)))</f>
        <v>0</v>
      </c>
      <c r="T308" s="9" t="b">
        <f t="shared" ref="T308:T310" si="40">NOT(OR((C308&lt;=$Q$1),(G308&lt;=$R$1),(K308&lt;=$S$1)))</f>
        <v>0</v>
      </c>
      <c r="U308" s="33" t="s">
        <v>41</v>
      </c>
      <c r="V308" s="33" t="s">
        <v>41</v>
      </c>
      <c r="W308" s="33" t="s">
        <v>41</v>
      </c>
      <c r="X308" s="33" t="s">
        <v>41</v>
      </c>
      <c r="Y308" s="85">
        <v>5</v>
      </c>
      <c r="Z308" s="85"/>
      <c r="AA308" s="85"/>
      <c r="AB308" s="85"/>
      <c r="AC308" s="85"/>
    </row>
    <row r="309" spans="1:29" x14ac:dyDescent="0.35">
      <c r="A309" s="44" t="s">
        <v>428</v>
      </c>
      <c r="B309" s="28">
        <v>35.519546508789063</v>
      </c>
      <c r="C309" s="28">
        <v>19.270256042480469</v>
      </c>
      <c r="D309" s="28">
        <v>79.833915710449219</v>
      </c>
      <c r="E309" s="28">
        <v>95.815849304199219</v>
      </c>
      <c r="F309" s="28">
        <v>99.999992370605469</v>
      </c>
      <c r="G309" s="28">
        <v>99.999809265136719</v>
      </c>
      <c r="H309" s="28">
        <v>99.999809265136719</v>
      </c>
      <c r="I309" s="28">
        <v>99.99884033203125</v>
      </c>
      <c r="J309" s="28">
        <v>0</v>
      </c>
      <c r="K309" s="28">
        <v>0</v>
      </c>
      <c r="L309" s="28">
        <v>0</v>
      </c>
      <c r="M309" s="28">
        <v>0</v>
      </c>
      <c r="Q309" s="32">
        <v>0</v>
      </c>
      <c r="R309" s="9" t="s">
        <v>40</v>
      </c>
      <c r="S309" s="9" t="b">
        <f>NOT(OR((E309&lt;=$Q$1),(I309&lt;=$R$1),(M309&lt;=$S$1)))</f>
        <v>0</v>
      </c>
      <c r="T309" s="9" t="b">
        <f t="shared" si="40"/>
        <v>0</v>
      </c>
      <c r="U309" s="33" t="s">
        <v>41</v>
      </c>
      <c r="V309" s="33" t="s">
        <v>41</v>
      </c>
      <c r="W309" s="33" t="s">
        <v>41</v>
      </c>
      <c r="X309" s="33" t="s">
        <v>41</v>
      </c>
      <c r="Y309" s="85">
        <v>5</v>
      </c>
      <c r="Z309" s="85"/>
      <c r="AA309" s="85"/>
      <c r="AB309" s="85"/>
      <c r="AC309" s="85"/>
    </row>
    <row r="310" spans="1:29" x14ac:dyDescent="0.35">
      <c r="A310" s="44" t="s">
        <v>429</v>
      </c>
      <c r="B310" s="28">
        <v>36.562381744384766</v>
      </c>
      <c r="C310" s="28">
        <v>19.276447296142578</v>
      </c>
      <c r="D310" s="28">
        <v>79.859573364257813</v>
      </c>
      <c r="E310" s="28">
        <v>95.692062377929688</v>
      </c>
      <c r="F310" s="28">
        <v>99.998954772949219</v>
      </c>
      <c r="G310" s="28">
        <v>99.999809265136719</v>
      </c>
      <c r="H310" s="28">
        <v>99.999809265136719</v>
      </c>
      <c r="I310" s="28">
        <v>99.99884033203125</v>
      </c>
      <c r="J310" s="28">
        <v>0</v>
      </c>
      <c r="K310" s="28">
        <v>0</v>
      </c>
      <c r="L310" s="28">
        <v>0</v>
      </c>
      <c r="M310" s="28">
        <v>0</v>
      </c>
      <c r="Q310" s="32">
        <v>0</v>
      </c>
      <c r="R310" s="9" t="s">
        <v>40</v>
      </c>
      <c r="S310" s="9" t="b">
        <f>NOT(OR((E310&lt;=$Q$1),(I310&lt;=$R$1),(M310&lt;=$S$1)))</f>
        <v>0</v>
      </c>
      <c r="T310" s="9" t="b">
        <f t="shared" si="40"/>
        <v>0</v>
      </c>
      <c r="U310" s="33"/>
      <c r="V310" s="33"/>
      <c r="W310" s="33"/>
      <c r="X310" s="33"/>
      <c r="Y310" s="32"/>
      <c r="Z310" s="32"/>
      <c r="AA310" s="32"/>
      <c r="AB310" s="32"/>
      <c r="AC310" s="32"/>
    </row>
    <row r="311" spans="1:29" x14ac:dyDescent="0.35">
      <c r="A311" s="44" t="s">
        <v>430</v>
      </c>
      <c r="B311" s="28">
        <v>10.516228675842285</v>
      </c>
      <c r="C311" s="28">
        <v>19.173891067504883</v>
      </c>
      <c r="D311" s="28">
        <v>79.4346923828125</v>
      </c>
      <c r="E311" s="28">
        <v>95.385414123535156</v>
      </c>
      <c r="F311" s="28">
        <v>99.999969482421875</v>
      </c>
      <c r="G311" s="28">
        <v>99.999809265136719</v>
      </c>
      <c r="H311" s="28">
        <v>99.999809265136719</v>
      </c>
      <c r="I311" s="28">
        <v>99.99884033203125</v>
      </c>
      <c r="J311" s="33" t="s">
        <v>48</v>
      </c>
      <c r="K311" s="33" t="s">
        <v>48</v>
      </c>
      <c r="L311" s="33" t="s">
        <v>48</v>
      </c>
      <c r="M311" s="33" t="s">
        <v>48</v>
      </c>
      <c r="R311" s="9"/>
      <c r="U311" s="33" t="s">
        <v>48</v>
      </c>
      <c r="V311" s="33" t="s">
        <v>48</v>
      </c>
      <c r="W311" s="33" t="s">
        <v>48</v>
      </c>
      <c r="X311" s="33" t="s">
        <v>48</v>
      </c>
      <c r="Y311" s="82"/>
      <c r="Z311" s="82"/>
      <c r="AA311" s="82"/>
      <c r="AB311" s="82"/>
      <c r="AC311" s="82"/>
    </row>
    <row r="312" spans="1:29" x14ac:dyDescent="0.3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9" t="s">
        <v>431</v>
      </c>
      <c r="O312" s="37" t="str">
        <f>SUM(Q313:Q321) &amp;" Sensors"</f>
        <v>0 Sensors</v>
      </c>
      <c r="P312" s="25" t="e">
        <f>SUMIF(S313:S321,TRUE, Q313:Q321)/SUM(Q313:Q321)</f>
        <v>#DIV/0!</v>
      </c>
      <c r="Q312" s="37"/>
      <c r="R312" s="37"/>
      <c r="S312" s="37"/>
      <c r="T312" s="37"/>
      <c r="U312" s="37"/>
      <c r="V312" s="37"/>
      <c r="W312" s="37"/>
      <c r="X312" s="37"/>
    </row>
    <row r="313" spans="1:29" ht="15" customHeight="1" x14ac:dyDescent="0.35">
      <c r="A313" s="44" t="s">
        <v>432</v>
      </c>
      <c r="B313" s="28">
        <v>79.484443664550781</v>
      </c>
      <c r="C313" s="28">
        <v>81.153823852539063</v>
      </c>
      <c r="D313" s="28">
        <v>62.05126953125</v>
      </c>
      <c r="E313" s="28">
        <v>48.565464019775391</v>
      </c>
      <c r="F313" s="28">
        <v>88.225608825683594</v>
      </c>
      <c r="G313" s="28">
        <v>30.737098693847656</v>
      </c>
      <c r="H313" s="28">
        <v>75.553779602050781</v>
      </c>
      <c r="I313" s="28">
        <v>99.99884033203125</v>
      </c>
      <c r="J313" s="28">
        <v>0</v>
      </c>
      <c r="K313" s="28">
        <v>0</v>
      </c>
      <c r="L313" s="28">
        <v>0</v>
      </c>
      <c r="M313" s="28">
        <v>0</v>
      </c>
      <c r="N313" s="34" t="s">
        <v>433</v>
      </c>
      <c r="P313" s="36" t="s">
        <v>528</v>
      </c>
      <c r="Q313" s="32">
        <v>0</v>
      </c>
      <c r="R313" s="9" t="s">
        <v>40</v>
      </c>
      <c r="S313" s="9" t="b">
        <f t="shared" ref="S313:S327" si="41">NOT(OR((E313&lt;=$Q$1),(I313&lt;=$R$1),(M313&lt;=$S$1)))</f>
        <v>0</v>
      </c>
      <c r="T313" s="9" t="b">
        <f t="shared" ref="T313:T327" si="42">NOT(OR((C313&lt;=$Q$1),(G313&lt;=$R$1),(K313&lt;=$S$1)))</f>
        <v>0</v>
      </c>
      <c r="U313" s="33" t="s">
        <v>41</v>
      </c>
      <c r="V313" s="33" t="s">
        <v>41</v>
      </c>
      <c r="W313" s="33" t="s">
        <v>41</v>
      </c>
      <c r="X313" s="33" t="s">
        <v>41</v>
      </c>
      <c r="Y313" s="85">
        <v>5</v>
      </c>
      <c r="Z313" s="85"/>
      <c r="AA313" s="85"/>
      <c r="AB313" s="85"/>
      <c r="AC313" s="85"/>
    </row>
    <row r="314" spans="1:29" ht="15" customHeight="1" x14ac:dyDescent="0.35">
      <c r="A314" s="44" t="s">
        <v>434</v>
      </c>
      <c r="B314" s="28">
        <v>79.277381896972656</v>
      </c>
      <c r="C314" s="28">
        <v>80.640853881835938</v>
      </c>
      <c r="D314" s="28">
        <v>62.000614166259766</v>
      </c>
      <c r="E314" s="28">
        <v>48.570938110351563</v>
      </c>
      <c r="F314" s="28">
        <v>88.018791198730469</v>
      </c>
      <c r="G314" s="28">
        <v>31.854654312133789</v>
      </c>
      <c r="H314" s="28">
        <v>76.29852294921875</v>
      </c>
      <c r="I314" s="28">
        <v>99.99884033203125</v>
      </c>
      <c r="J314" s="28">
        <v>0</v>
      </c>
      <c r="K314" s="28">
        <v>0</v>
      </c>
      <c r="L314" s="28">
        <v>0</v>
      </c>
      <c r="M314" s="28">
        <v>0</v>
      </c>
      <c r="Q314" s="32">
        <v>0</v>
      </c>
      <c r="R314" s="9" t="s">
        <v>40</v>
      </c>
      <c r="S314" s="9" t="b">
        <f t="shared" si="41"/>
        <v>0</v>
      </c>
      <c r="T314" s="9" t="b">
        <f t="shared" si="42"/>
        <v>0</v>
      </c>
      <c r="U314" s="33" t="s">
        <v>41</v>
      </c>
      <c r="V314" s="33" t="s">
        <v>41</v>
      </c>
      <c r="W314" s="33" t="s">
        <v>41</v>
      </c>
      <c r="X314" s="33" t="s">
        <v>41</v>
      </c>
      <c r="Y314" s="85">
        <v>5</v>
      </c>
      <c r="Z314" s="85"/>
      <c r="AA314" s="85"/>
      <c r="AB314" s="85"/>
      <c r="AC314" s="85"/>
    </row>
    <row r="315" spans="1:29" ht="15" customHeight="1" x14ac:dyDescent="0.35">
      <c r="A315" s="44" t="s">
        <v>435</v>
      </c>
      <c r="B315" s="28">
        <v>79.556526184082031</v>
      </c>
      <c r="C315" s="28">
        <v>81.482643127441406</v>
      </c>
      <c r="D315" s="28">
        <v>63.080612182617188</v>
      </c>
      <c r="E315" s="28">
        <v>48.570751190185547</v>
      </c>
      <c r="F315" s="28">
        <v>88.097389221191406</v>
      </c>
      <c r="G315" s="28">
        <v>30.371736526489258</v>
      </c>
      <c r="H315" s="28">
        <v>71.686813354492188</v>
      </c>
      <c r="I315" s="28">
        <v>99.99884033203125</v>
      </c>
      <c r="J315" s="28">
        <v>0</v>
      </c>
      <c r="K315" s="28">
        <v>0</v>
      </c>
      <c r="L315" s="28">
        <v>0</v>
      </c>
      <c r="M315" s="28">
        <v>0</v>
      </c>
      <c r="Q315" s="32">
        <v>0</v>
      </c>
      <c r="R315" s="9" t="s">
        <v>40</v>
      </c>
      <c r="S315" s="9" t="b">
        <f t="shared" si="41"/>
        <v>0</v>
      </c>
      <c r="T315" s="9" t="b">
        <f t="shared" si="42"/>
        <v>0</v>
      </c>
      <c r="U315" s="33" t="s">
        <v>41</v>
      </c>
      <c r="V315" s="33" t="s">
        <v>41</v>
      </c>
      <c r="W315" s="33" t="s">
        <v>41</v>
      </c>
      <c r="X315" s="33" t="s">
        <v>41</v>
      </c>
      <c r="Y315" s="85">
        <v>5</v>
      </c>
      <c r="Z315" s="85"/>
      <c r="AA315" s="85"/>
      <c r="AB315" s="85"/>
      <c r="AC315" s="85"/>
    </row>
    <row r="316" spans="1:29" ht="15" customHeight="1" x14ac:dyDescent="0.35">
      <c r="A316" s="44" t="s">
        <v>436</v>
      </c>
      <c r="B316" s="28">
        <v>79.394866943359375</v>
      </c>
      <c r="C316" s="28">
        <v>81.321159362792969</v>
      </c>
      <c r="D316" s="28">
        <v>62.516582489013672</v>
      </c>
      <c r="E316" s="28">
        <v>48.570892333984375</v>
      </c>
      <c r="F316" s="28">
        <v>87.849411010742188</v>
      </c>
      <c r="G316" s="28">
        <v>30.653064727783203</v>
      </c>
      <c r="H316" s="28">
        <v>75.182060241699219</v>
      </c>
      <c r="I316" s="28">
        <v>99.99884033203125</v>
      </c>
      <c r="J316" s="28">
        <v>0</v>
      </c>
      <c r="K316" s="28">
        <v>0</v>
      </c>
      <c r="L316" s="28">
        <v>0</v>
      </c>
      <c r="M316" s="28">
        <v>0</v>
      </c>
      <c r="Q316" s="32">
        <v>0</v>
      </c>
      <c r="R316" s="9" t="s">
        <v>40</v>
      </c>
      <c r="S316" s="9" t="b">
        <f t="shared" si="41"/>
        <v>0</v>
      </c>
      <c r="T316" s="9" t="b">
        <f t="shared" si="42"/>
        <v>0</v>
      </c>
      <c r="U316" s="33" t="s">
        <v>41</v>
      </c>
      <c r="V316" s="33" t="s">
        <v>41</v>
      </c>
      <c r="W316" s="33" t="s">
        <v>41</v>
      </c>
      <c r="X316" s="33" t="s">
        <v>41</v>
      </c>
      <c r="Y316" s="85">
        <v>5</v>
      </c>
      <c r="Z316" s="85"/>
      <c r="AA316" s="85"/>
      <c r="AB316" s="85"/>
      <c r="AC316" s="85"/>
    </row>
    <row r="317" spans="1:29" ht="15" customHeight="1" x14ac:dyDescent="0.35">
      <c r="A317" s="44" t="s">
        <v>437</v>
      </c>
      <c r="B317" s="28">
        <v>79.421356201171875</v>
      </c>
      <c r="C317" s="28">
        <v>81.831939697265625</v>
      </c>
      <c r="D317" s="28">
        <v>64.520492553710938</v>
      </c>
      <c r="E317" s="28">
        <v>48.582534790039063</v>
      </c>
      <c r="F317" s="28">
        <v>87.242355346679688</v>
      </c>
      <c r="G317" s="28">
        <v>29.664192199707031</v>
      </c>
      <c r="H317" s="28">
        <v>71.121109008789063</v>
      </c>
      <c r="I317" s="28">
        <v>99.99884033203125</v>
      </c>
      <c r="J317" s="28">
        <v>0</v>
      </c>
      <c r="K317" s="28">
        <v>0</v>
      </c>
      <c r="L317" s="28">
        <v>0</v>
      </c>
      <c r="M317" s="28">
        <v>0</v>
      </c>
      <c r="Q317" s="32">
        <v>0</v>
      </c>
      <c r="R317" s="9" t="s">
        <v>40</v>
      </c>
      <c r="S317" s="9" t="b">
        <f t="shared" si="41"/>
        <v>0</v>
      </c>
      <c r="T317" s="9" t="b">
        <f t="shared" si="42"/>
        <v>0</v>
      </c>
      <c r="U317" s="33" t="s">
        <v>41</v>
      </c>
      <c r="V317" s="33" t="s">
        <v>41</v>
      </c>
      <c r="W317" s="33" t="s">
        <v>41</v>
      </c>
      <c r="X317" s="33" t="s">
        <v>41</v>
      </c>
      <c r="Y317" s="85">
        <v>5</v>
      </c>
      <c r="Z317" s="85"/>
      <c r="AA317" s="85"/>
      <c r="AB317" s="85"/>
      <c r="AC317" s="85"/>
    </row>
    <row r="318" spans="1:29" ht="15" customHeight="1" x14ac:dyDescent="0.35">
      <c r="A318" s="44" t="s">
        <v>438</v>
      </c>
      <c r="B318" s="28">
        <v>78.573143005371094</v>
      </c>
      <c r="C318" s="28">
        <v>80.867210388183594</v>
      </c>
      <c r="D318" s="28">
        <v>61.520130157470703</v>
      </c>
      <c r="E318" s="28">
        <v>48.582489013671875</v>
      </c>
      <c r="F318" s="28">
        <v>87.706642150878906</v>
      </c>
      <c r="G318" s="28">
        <v>31.809206008911133</v>
      </c>
      <c r="H318" s="28">
        <v>75.623970031738281</v>
      </c>
      <c r="I318" s="28">
        <v>99.99884033203125</v>
      </c>
      <c r="J318" s="28">
        <v>0</v>
      </c>
      <c r="K318" s="28">
        <v>0</v>
      </c>
      <c r="L318" s="28">
        <v>0</v>
      </c>
      <c r="M318" s="28">
        <v>0</v>
      </c>
      <c r="Q318" s="32">
        <v>0</v>
      </c>
      <c r="R318" s="9" t="s">
        <v>40</v>
      </c>
      <c r="S318" s="9" t="b">
        <f t="shared" si="41"/>
        <v>0</v>
      </c>
      <c r="T318" s="9" t="b">
        <f t="shared" si="42"/>
        <v>0</v>
      </c>
      <c r="U318" s="33" t="s">
        <v>41</v>
      </c>
      <c r="V318" s="33" t="s">
        <v>41</v>
      </c>
      <c r="W318" s="33" t="s">
        <v>41</v>
      </c>
      <c r="X318" s="33" t="s">
        <v>41</v>
      </c>
      <c r="Y318" s="85">
        <v>5</v>
      </c>
      <c r="Z318" s="85"/>
      <c r="AA318" s="85"/>
      <c r="AB318" s="85"/>
      <c r="AC318" s="85"/>
    </row>
    <row r="319" spans="1:29" ht="15" customHeight="1" x14ac:dyDescent="0.35">
      <c r="A319" s="44" t="s">
        <v>439</v>
      </c>
      <c r="B319" s="28">
        <v>79.333404541015625</v>
      </c>
      <c r="C319" s="28">
        <v>81.564262390136719</v>
      </c>
      <c r="D319" s="28">
        <v>63.650489807128906</v>
      </c>
      <c r="E319" s="28">
        <v>48.582386016845703</v>
      </c>
      <c r="F319" s="28">
        <v>87.871856689453125</v>
      </c>
      <c r="G319" s="28">
        <v>29.551511764526367</v>
      </c>
      <c r="H319" s="28">
        <v>70.927528381347656</v>
      </c>
      <c r="I319" s="28">
        <v>99.99884033203125</v>
      </c>
      <c r="J319" s="28">
        <v>0</v>
      </c>
      <c r="K319" s="28">
        <v>0</v>
      </c>
      <c r="L319" s="28">
        <v>0</v>
      </c>
      <c r="M319" s="28">
        <v>0</v>
      </c>
      <c r="Q319" s="32">
        <v>0</v>
      </c>
      <c r="R319" s="9" t="s">
        <v>40</v>
      </c>
      <c r="S319" s="9" t="b">
        <f t="shared" si="41"/>
        <v>0</v>
      </c>
      <c r="T319" s="9" t="b">
        <f t="shared" si="42"/>
        <v>0</v>
      </c>
      <c r="U319" s="33" t="s">
        <v>41</v>
      </c>
      <c r="V319" s="33" t="s">
        <v>41</v>
      </c>
      <c r="W319" s="33" t="s">
        <v>41</v>
      </c>
      <c r="X319" s="33" t="s">
        <v>41</v>
      </c>
      <c r="Y319" s="85">
        <v>5</v>
      </c>
      <c r="Z319" s="85"/>
      <c r="AA319" s="85"/>
      <c r="AB319" s="85"/>
      <c r="AC319" s="85"/>
    </row>
    <row r="320" spans="1:29" ht="15" customHeight="1" x14ac:dyDescent="0.35">
      <c r="A320" s="44" t="s">
        <v>440</v>
      </c>
      <c r="B320" s="28">
        <v>79.424339294433594</v>
      </c>
      <c r="C320" s="28">
        <v>81.121177673339844</v>
      </c>
      <c r="D320" s="28">
        <v>61.816658020019531</v>
      </c>
      <c r="E320" s="28">
        <v>48.58819580078125</v>
      </c>
      <c r="F320" s="28">
        <v>88.027915954589844</v>
      </c>
      <c r="G320" s="28">
        <v>30.140310287475586</v>
      </c>
      <c r="H320" s="28">
        <v>73.373878479003906</v>
      </c>
      <c r="I320" s="28">
        <v>99.99884033203125</v>
      </c>
      <c r="J320" s="28">
        <v>0</v>
      </c>
      <c r="K320" s="28">
        <v>0</v>
      </c>
      <c r="L320" s="28">
        <v>0</v>
      </c>
      <c r="M320" s="28">
        <v>0</v>
      </c>
      <c r="Q320" s="32">
        <v>0</v>
      </c>
      <c r="R320" s="9" t="s">
        <v>40</v>
      </c>
      <c r="S320" s="9" t="b">
        <f t="shared" si="41"/>
        <v>0</v>
      </c>
      <c r="T320" s="9" t="b">
        <f t="shared" si="42"/>
        <v>0</v>
      </c>
      <c r="U320" s="33" t="s">
        <v>41</v>
      </c>
      <c r="V320" s="33" t="s">
        <v>41</v>
      </c>
      <c r="W320" s="33" t="s">
        <v>41</v>
      </c>
      <c r="X320" s="33" t="s">
        <v>41</v>
      </c>
      <c r="Y320" s="85">
        <v>5</v>
      </c>
      <c r="Z320" s="85"/>
      <c r="AA320" s="85"/>
      <c r="AB320" s="85"/>
      <c r="AC320" s="85"/>
    </row>
    <row r="321" spans="1:43" ht="15" customHeight="1" x14ac:dyDescent="0.35">
      <c r="A321" s="44" t="s">
        <v>441</v>
      </c>
      <c r="B321" s="28">
        <v>79.649986267089844</v>
      </c>
      <c r="C321" s="28">
        <v>81.6976318359375</v>
      </c>
      <c r="D321" s="28">
        <v>64.074020385742188</v>
      </c>
      <c r="E321" s="28">
        <v>48.587882995605469</v>
      </c>
      <c r="F321" s="28">
        <v>87.558677673339844</v>
      </c>
      <c r="G321" s="28">
        <v>29.60154914855957</v>
      </c>
      <c r="H321" s="28">
        <v>70.086685180664063</v>
      </c>
      <c r="I321" s="28">
        <v>99.99884033203125</v>
      </c>
      <c r="J321" s="28">
        <v>0</v>
      </c>
      <c r="K321" s="28">
        <v>0</v>
      </c>
      <c r="L321" s="28">
        <v>0</v>
      </c>
      <c r="M321" s="28">
        <v>0</v>
      </c>
      <c r="Q321" s="32">
        <v>0</v>
      </c>
      <c r="R321" s="9" t="s">
        <v>40</v>
      </c>
      <c r="S321" s="9" t="b">
        <f t="shared" si="41"/>
        <v>0</v>
      </c>
      <c r="T321" s="9" t="b">
        <f t="shared" si="42"/>
        <v>0</v>
      </c>
      <c r="U321" s="33" t="s">
        <v>41</v>
      </c>
      <c r="V321" s="33" t="s">
        <v>41</v>
      </c>
      <c r="W321" s="33" t="s">
        <v>41</v>
      </c>
      <c r="X321" s="33" t="s">
        <v>41</v>
      </c>
      <c r="Y321" s="85">
        <v>5</v>
      </c>
      <c r="Z321" s="85"/>
      <c r="AA321" s="85"/>
      <c r="AB321" s="85"/>
      <c r="AC321" s="85"/>
    </row>
    <row r="322" spans="1:43" ht="15" customHeight="1" x14ac:dyDescent="0.35">
      <c r="A322" s="44" t="s">
        <v>442</v>
      </c>
      <c r="B322" s="28">
        <v>79.353904724121094</v>
      </c>
      <c r="C322" s="28">
        <v>81.092453002929688</v>
      </c>
      <c r="D322" s="28">
        <v>61.402622222900391</v>
      </c>
      <c r="E322" s="28">
        <v>48.588218688964844</v>
      </c>
      <c r="F322" s="28">
        <v>87.80877685546875</v>
      </c>
      <c r="G322" s="28">
        <v>29.920753479003906</v>
      </c>
      <c r="H322" s="28">
        <v>72.181961059570313</v>
      </c>
      <c r="I322" s="28">
        <v>99.99884033203125</v>
      </c>
      <c r="J322" s="28">
        <v>0</v>
      </c>
      <c r="K322" s="28">
        <v>0</v>
      </c>
      <c r="L322" s="28">
        <v>0</v>
      </c>
      <c r="M322" s="28">
        <v>0</v>
      </c>
      <c r="Q322" s="32">
        <v>0</v>
      </c>
      <c r="R322" s="9" t="s">
        <v>40</v>
      </c>
      <c r="S322" s="9" t="b">
        <f t="shared" si="41"/>
        <v>0</v>
      </c>
      <c r="T322" s="9" t="b">
        <f t="shared" si="42"/>
        <v>0</v>
      </c>
      <c r="U322" s="33" t="s">
        <v>41</v>
      </c>
      <c r="V322" s="33" t="s">
        <v>41</v>
      </c>
      <c r="W322" s="33" t="s">
        <v>41</v>
      </c>
      <c r="X322" s="33" t="s">
        <v>41</v>
      </c>
      <c r="Y322" s="85">
        <v>5</v>
      </c>
      <c r="Z322" s="85"/>
      <c r="AA322" s="85"/>
      <c r="AB322" s="85"/>
      <c r="AC322" s="85"/>
    </row>
    <row r="323" spans="1:43" ht="15" customHeight="1" x14ac:dyDescent="0.35">
      <c r="A323" s="44" t="s">
        <v>443</v>
      </c>
      <c r="B323" s="28">
        <v>79.363006591796875</v>
      </c>
      <c r="C323" s="28">
        <v>81.796371459960938</v>
      </c>
      <c r="D323" s="28">
        <v>64.311737060546875</v>
      </c>
      <c r="E323" s="28">
        <v>48.58819580078125</v>
      </c>
      <c r="F323" s="28">
        <v>88.032012939453125</v>
      </c>
      <c r="G323" s="28">
        <v>29.737943649291992</v>
      </c>
      <c r="H323" s="28">
        <v>70.929420471191406</v>
      </c>
      <c r="I323" s="28">
        <v>99.99884033203125</v>
      </c>
      <c r="J323" s="28">
        <v>0</v>
      </c>
      <c r="K323" s="28">
        <v>0</v>
      </c>
      <c r="L323" s="28">
        <v>0</v>
      </c>
      <c r="M323" s="28">
        <v>0</v>
      </c>
      <c r="Q323" s="32">
        <v>0</v>
      </c>
      <c r="R323" s="9" t="s">
        <v>40</v>
      </c>
      <c r="S323" s="9" t="b">
        <f t="shared" si="41"/>
        <v>0</v>
      </c>
      <c r="T323" s="9" t="b">
        <f t="shared" si="42"/>
        <v>0</v>
      </c>
      <c r="U323" s="33" t="s">
        <v>41</v>
      </c>
      <c r="V323" s="33" t="s">
        <v>41</v>
      </c>
      <c r="W323" s="33" t="s">
        <v>41</v>
      </c>
      <c r="X323" s="33" t="s">
        <v>41</v>
      </c>
      <c r="Y323" s="85">
        <v>5</v>
      </c>
      <c r="Z323" s="85"/>
      <c r="AA323" s="85"/>
      <c r="AB323" s="85"/>
      <c r="AC323" s="85"/>
    </row>
    <row r="324" spans="1:43" ht="15" customHeight="1" x14ac:dyDescent="0.35">
      <c r="A324" s="44" t="s">
        <v>444</v>
      </c>
      <c r="B324" s="28">
        <v>79.465492248535156</v>
      </c>
      <c r="C324" s="28">
        <v>81.709434509277344</v>
      </c>
      <c r="D324" s="28">
        <v>63.951137542724609</v>
      </c>
      <c r="E324" s="28">
        <v>48.59979248046875</v>
      </c>
      <c r="F324" s="28">
        <v>87.550201416015625</v>
      </c>
      <c r="G324" s="28">
        <v>29.750089645385742</v>
      </c>
      <c r="H324" s="28">
        <v>71.826271057128906</v>
      </c>
      <c r="I324" s="28">
        <v>99.99884033203125</v>
      </c>
      <c r="J324" s="28">
        <v>0</v>
      </c>
      <c r="K324" s="28">
        <v>0</v>
      </c>
      <c r="L324" s="28">
        <v>0</v>
      </c>
      <c r="M324" s="28">
        <v>0</v>
      </c>
      <c r="Q324" s="32">
        <v>0</v>
      </c>
      <c r="R324" s="9" t="s">
        <v>40</v>
      </c>
      <c r="S324" s="9" t="b">
        <f t="shared" si="41"/>
        <v>0</v>
      </c>
      <c r="T324" s="9" t="b">
        <f t="shared" si="42"/>
        <v>0</v>
      </c>
      <c r="U324" s="33" t="s">
        <v>41</v>
      </c>
      <c r="V324" s="33" t="s">
        <v>41</v>
      </c>
      <c r="W324" s="33" t="s">
        <v>41</v>
      </c>
      <c r="X324" s="33" t="s">
        <v>41</v>
      </c>
      <c r="Y324" s="85">
        <v>5</v>
      </c>
      <c r="Z324" s="85"/>
      <c r="AA324" s="85"/>
      <c r="AB324" s="85"/>
      <c r="AC324" s="85"/>
    </row>
    <row r="325" spans="1:43" ht="15" customHeight="1" x14ac:dyDescent="0.35">
      <c r="A325" s="44" t="s">
        <v>445</v>
      </c>
      <c r="B325" s="28">
        <v>79.367591857910156</v>
      </c>
      <c r="C325" s="28">
        <v>81.296554565429688</v>
      </c>
      <c r="D325" s="28">
        <v>63.518711090087891</v>
      </c>
      <c r="E325" s="28">
        <v>48.594039916992188</v>
      </c>
      <c r="F325" s="28">
        <v>87.885971069335938</v>
      </c>
      <c r="G325" s="28">
        <v>31.189420700073242</v>
      </c>
      <c r="H325" s="28">
        <v>72.653305053710938</v>
      </c>
      <c r="I325" s="28">
        <v>99.99884033203125</v>
      </c>
      <c r="J325" s="28">
        <v>0</v>
      </c>
      <c r="K325" s="28">
        <v>0</v>
      </c>
      <c r="L325" s="28">
        <v>0</v>
      </c>
      <c r="M325" s="28">
        <v>0</v>
      </c>
      <c r="Q325" s="32">
        <v>0</v>
      </c>
      <c r="R325" s="9" t="s">
        <v>40</v>
      </c>
      <c r="S325" s="9" t="b">
        <f t="shared" si="41"/>
        <v>0</v>
      </c>
      <c r="T325" s="9" t="b">
        <f t="shared" si="42"/>
        <v>0</v>
      </c>
      <c r="U325" s="33" t="s">
        <v>41</v>
      </c>
      <c r="V325" s="33" t="s">
        <v>41</v>
      </c>
      <c r="W325" s="33" t="s">
        <v>41</v>
      </c>
      <c r="X325" s="33" t="s">
        <v>41</v>
      </c>
      <c r="Y325" s="85">
        <v>5</v>
      </c>
      <c r="Z325" s="85"/>
      <c r="AA325" s="85"/>
      <c r="AB325" s="85"/>
      <c r="AC325" s="85"/>
    </row>
    <row r="326" spans="1:43" ht="15" customHeight="1" x14ac:dyDescent="0.35">
      <c r="A326" s="44" t="s">
        <v>446</v>
      </c>
      <c r="B326" s="28">
        <v>79.431465148925781</v>
      </c>
      <c r="C326" s="28">
        <v>81.275863647460938</v>
      </c>
      <c r="D326" s="28">
        <v>62.214633941650391</v>
      </c>
      <c r="E326" s="28">
        <v>48.6055908203125</v>
      </c>
      <c r="F326" s="28">
        <v>87.93212890625</v>
      </c>
      <c r="G326" s="28">
        <v>30.094213485717773</v>
      </c>
      <c r="H326" s="28">
        <v>72.713912963867188</v>
      </c>
      <c r="I326" s="28">
        <v>99.99884033203125</v>
      </c>
      <c r="J326" s="28">
        <v>0</v>
      </c>
      <c r="K326" s="28">
        <v>0</v>
      </c>
      <c r="L326" s="28">
        <v>0</v>
      </c>
      <c r="M326" s="28">
        <v>0</v>
      </c>
      <c r="Q326" s="32">
        <v>0</v>
      </c>
      <c r="R326" s="9" t="s">
        <v>40</v>
      </c>
      <c r="S326" s="9" t="b">
        <f t="shared" si="41"/>
        <v>0</v>
      </c>
      <c r="T326" s="9" t="b">
        <f t="shared" si="42"/>
        <v>0</v>
      </c>
      <c r="U326" s="33" t="s">
        <v>41</v>
      </c>
      <c r="V326" s="33" t="s">
        <v>41</v>
      </c>
      <c r="W326" s="33" t="s">
        <v>41</v>
      </c>
      <c r="X326" s="33" t="s">
        <v>41</v>
      </c>
      <c r="Y326" s="85">
        <v>5</v>
      </c>
      <c r="Z326" s="85"/>
      <c r="AA326" s="85"/>
      <c r="AB326" s="85"/>
      <c r="AC326" s="85"/>
    </row>
    <row r="327" spans="1:43" ht="15" customHeight="1" x14ac:dyDescent="0.35">
      <c r="A327" s="44" t="s">
        <v>447</v>
      </c>
      <c r="B327" s="28">
        <v>73.277030944824219</v>
      </c>
      <c r="C327" s="28">
        <v>57.091472625732422</v>
      </c>
      <c r="D327" s="28">
        <v>7.6487712860107422</v>
      </c>
      <c r="E327" s="28">
        <v>0</v>
      </c>
      <c r="F327" s="28">
        <v>83.502853393554688</v>
      </c>
      <c r="G327" s="28">
        <v>0</v>
      </c>
      <c r="H327" s="28">
        <v>0</v>
      </c>
      <c r="I327" s="28">
        <v>0</v>
      </c>
      <c r="J327" s="28">
        <v>0</v>
      </c>
      <c r="K327" s="28">
        <v>0</v>
      </c>
      <c r="L327" s="28">
        <v>0</v>
      </c>
      <c r="M327" s="28">
        <v>0</v>
      </c>
      <c r="N327" s="34" t="s">
        <v>448</v>
      </c>
      <c r="O327" s="9" t="s">
        <v>529</v>
      </c>
      <c r="Q327" s="32">
        <v>0</v>
      </c>
      <c r="R327" s="9" t="s">
        <v>40</v>
      </c>
      <c r="S327" s="9" t="b">
        <f t="shared" si="41"/>
        <v>0</v>
      </c>
      <c r="T327" s="9" t="b">
        <f t="shared" si="42"/>
        <v>0</v>
      </c>
      <c r="U327" s="33" t="s">
        <v>41</v>
      </c>
      <c r="V327" s="33" t="s">
        <v>41</v>
      </c>
      <c r="W327" s="33" t="s">
        <v>41</v>
      </c>
      <c r="X327" s="33" t="s">
        <v>41</v>
      </c>
      <c r="Y327" s="85">
        <v>5</v>
      </c>
      <c r="Z327" s="85"/>
      <c r="AA327" s="85"/>
      <c r="AB327" s="85"/>
      <c r="AC327" s="85"/>
    </row>
    <row r="328" spans="1:43" x14ac:dyDescent="0.35">
      <c r="A328" s="44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R328" s="9"/>
      <c r="U328" s="33"/>
      <c r="V328" s="33"/>
      <c r="W328" s="33"/>
      <c r="X328" s="33"/>
    </row>
    <row r="329" spans="1:43" x14ac:dyDescent="0.35">
      <c r="A329" s="58" t="s">
        <v>449</v>
      </c>
      <c r="B329" s="59" t="s">
        <v>449</v>
      </c>
      <c r="C329" s="59" t="s">
        <v>449</v>
      </c>
      <c r="D329" s="59" t="s">
        <v>449</v>
      </c>
      <c r="E329" s="59" t="s">
        <v>449</v>
      </c>
      <c r="F329" s="59" t="s">
        <v>449</v>
      </c>
      <c r="G329" s="59" t="s">
        <v>449</v>
      </c>
      <c r="H329" s="59" t="s">
        <v>449</v>
      </c>
      <c r="I329" s="59" t="s">
        <v>449</v>
      </c>
      <c r="J329" s="59" t="s">
        <v>449</v>
      </c>
      <c r="K329" s="59" t="s">
        <v>449</v>
      </c>
      <c r="L329" s="59" t="s">
        <v>449</v>
      </c>
      <c r="M329" s="59" t="s">
        <v>449</v>
      </c>
      <c r="N329" s="60" t="s">
        <v>450</v>
      </c>
      <c r="O329" s="59" t="s">
        <v>449</v>
      </c>
      <c r="P329" s="25" t="e">
        <f>SUMIF(S330:S331,TRUE, Q330:Q331)/SUM(Q330:Q331)</f>
        <v>#DIV/0!</v>
      </c>
      <c r="Q329" s="59" t="s">
        <v>449</v>
      </c>
      <c r="R329" s="59" t="s">
        <v>449</v>
      </c>
      <c r="S329" s="61" t="s">
        <v>449</v>
      </c>
      <c r="T329" s="62" t="s">
        <v>449</v>
      </c>
      <c r="U329" s="59" t="s">
        <v>449</v>
      </c>
      <c r="V329" s="59" t="s">
        <v>449</v>
      </c>
      <c r="W329" s="59" t="s">
        <v>449</v>
      </c>
      <c r="X329" s="59" t="s">
        <v>449</v>
      </c>
      <c r="Y329" s="63" t="s">
        <v>449</v>
      </c>
      <c r="Z329" s="63" t="s">
        <v>449</v>
      </c>
      <c r="AA329" s="63" t="s">
        <v>449</v>
      </c>
      <c r="AB329" s="63" t="s">
        <v>449</v>
      </c>
      <c r="AC329" s="63" t="s">
        <v>449</v>
      </c>
      <c r="AD329" s="63" t="s">
        <v>449</v>
      </c>
      <c r="AE329" s="63" t="s">
        <v>449</v>
      </c>
      <c r="AF329" s="63" t="s">
        <v>449</v>
      </c>
      <c r="AG329" s="63" t="s">
        <v>449</v>
      </c>
      <c r="AH329" s="63" t="s">
        <v>449</v>
      </c>
      <c r="AI329" s="63" t="s">
        <v>449</v>
      </c>
      <c r="AJ329" s="63" t="s">
        <v>449</v>
      </c>
      <c r="AK329" s="63" t="s">
        <v>449</v>
      </c>
      <c r="AL329" s="63" t="s">
        <v>449</v>
      </c>
      <c r="AM329" s="63" t="s">
        <v>449</v>
      </c>
      <c r="AN329" s="63" t="s">
        <v>449</v>
      </c>
      <c r="AO329" s="63" t="s">
        <v>449</v>
      </c>
      <c r="AP329" s="63" t="s">
        <v>449</v>
      </c>
      <c r="AQ329" s="63" t="s">
        <v>449</v>
      </c>
    </row>
    <row r="330" spans="1:43" ht="17.25" customHeight="1" x14ac:dyDescent="0.35">
      <c r="A330" s="64" t="s">
        <v>451</v>
      </c>
      <c r="B330" s="28">
        <v>54.680271148681641</v>
      </c>
      <c r="C330" s="28">
        <v>23.354021072387695</v>
      </c>
      <c r="D330" s="28">
        <v>0</v>
      </c>
      <c r="E330" s="28">
        <v>0</v>
      </c>
      <c r="F330" s="28">
        <v>99.998008728027344</v>
      </c>
      <c r="G330" s="28">
        <v>99.999855041503906</v>
      </c>
      <c r="H330" s="28">
        <v>0</v>
      </c>
      <c r="I330" s="28">
        <v>0</v>
      </c>
      <c r="J330" s="28">
        <v>66.562980651855469</v>
      </c>
      <c r="K330" s="28">
        <v>66.84521484375</v>
      </c>
      <c r="L330" s="28">
        <v>0</v>
      </c>
      <c r="M330" s="28">
        <v>0</v>
      </c>
      <c r="N330" s="55"/>
      <c r="O330" s="65" t="s">
        <v>449</v>
      </c>
      <c r="P330" s="66" t="s">
        <v>452</v>
      </c>
      <c r="Q330" s="67">
        <v>0</v>
      </c>
      <c r="R330" s="65" t="s">
        <v>40</v>
      </c>
      <c r="S330" s="9" t="b">
        <f>NOT(OR((E330&lt;=$Q$1),(I330&lt;=$R$1),(M330&lt;=$S$1)))</f>
        <v>0</v>
      </c>
      <c r="T330" s="9" t="b">
        <f>NOT(OR((C330&lt;=$Q$1),(G330&lt;=$R$1),(K330&lt;=$S$1)))</f>
        <v>0</v>
      </c>
      <c r="U330" s="68" t="s">
        <v>41</v>
      </c>
      <c r="V330" s="68" t="s">
        <v>41</v>
      </c>
      <c r="W330" s="69" t="s">
        <v>48</v>
      </c>
      <c r="X330" s="68" t="s">
        <v>41</v>
      </c>
      <c r="Y330" s="110">
        <v>5</v>
      </c>
      <c r="Z330" s="111"/>
      <c r="AA330" s="111"/>
      <c r="AB330" s="111"/>
      <c r="AC330" s="112"/>
      <c r="AD330" s="65" t="s">
        <v>449</v>
      </c>
      <c r="AE330" s="65" t="s">
        <v>449</v>
      </c>
      <c r="AF330" s="65" t="s">
        <v>449</v>
      </c>
      <c r="AG330" s="65" t="s">
        <v>449</v>
      </c>
      <c r="AH330" s="65" t="s">
        <v>449</v>
      </c>
      <c r="AI330" s="65" t="s">
        <v>449</v>
      </c>
      <c r="AJ330" s="65" t="s">
        <v>449</v>
      </c>
      <c r="AK330" s="65" t="s">
        <v>449</v>
      </c>
      <c r="AL330" s="65" t="s">
        <v>449</v>
      </c>
      <c r="AM330" s="65" t="s">
        <v>449</v>
      </c>
      <c r="AN330" s="65" t="s">
        <v>449</v>
      </c>
      <c r="AO330" s="65" t="s">
        <v>449</v>
      </c>
      <c r="AP330" s="65" t="s">
        <v>449</v>
      </c>
      <c r="AQ330" s="65" t="s">
        <v>449</v>
      </c>
    </row>
    <row r="331" spans="1:43" ht="14.9" customHeight="1" x14ac:dyDescent="0.35">
      <c r="A331" s="64" t="s">
        <v>453</v>
      </c>
      <c r="B331" s="28">
        <v>70.849838256835938</v>
      </c>
      <c r="C331" s="28">
        <v>24.780750274658203</v>
      </c>
      <c r="D331" s="28">
        <v>0</v>
      </c>
      <c r="E331" s="28">
        <v>0</v>
      </c>
      <c r="F331" s="28">
        <v>99.997039794921875</v>
      </c>
      <c r="G331" s="28">
        <v>99.999870300292969</v>
      </c>
      <c r="H331" s="28">
        <v>0</v>
      </c>
      <c r="I331" s="28">
        <v>0</v>
      </c>
      <c r="J331" s="33" t="s">
        <v>48</v>
      </c>
      <c r="K331" s="33" t="s">
        <v>48</v>
      </c>
      <c r="L331" s="33" t="s">
        <v>48</v>
      </c>
      <c r="M331" s="33" t="s">
        <v>48</v>
      </c>
      <c r="N331" s="36"/>
      <c r="O331" s="65" t="s">
        <v>449</v>
      </c>
      <c r="P331" s="65"/>
      <c r="Q331" s="67">
        <v>0</v>
      </c>
      <c r="R331" s="65" t="s">
        <v>40</v>
      </c>
      <c r="S331" s="9" t="b">
        <f>NOT(OR((E331&lt;=$Q$1),(I331&lt;=$R$1),(M331&lt;=$S$1)))</f>
        <v>0</v>
      </c>
      <c r="T331" s="9" t="b">
        <f>NOT(OR((C331&lt;=$Q$1),(G331&lt;=$R$1),(K331&lt;=$S$1)))</f>
        <v>0</v>
      </c>
      <c r="U331" s="68" t="s">
        <v>41</v>
      </c>
      <c r="V331" s="68" t="s">
        <v>41</v>
      </c>
      <c r="W331" s="69" t="s">
        <v>48</v>
      </c>
      <c r="X331" s="68" t="s">
        <v>41</v>
      </c>
      <c r="Y331" s="110">
        <v>5</v>
      </c>
      <c r="Z331" s="111"/>
      <c r="AA331" s="111"/>
      <c r="AB331" s="111"/>
      <c r="AC331" s="112"/>
      <c r="AD331" s="65" t="s">
        <v>449</v>
      </c>
      <c r="AE331" s="65" t="s">
        <v>449</v>
      </c>
      <c r="AF331" s="65" t="s">
        <v>449</v>
      </c>
      <c r="AG331" s="65" t="s">
        <v>449</v>
      </c>
      <c r="AH331" s="65" t="s">
        <v>449</v>
      </c>
      <c r="AI331" s="65" t="s">
        <v>449</v>
      </c>
      <c r="AJ331" s="65" t="s">
        <v>449</v>
      </c>
      <c r="AK331" s="65" t="s">
        <v>449</v>
      </c>
      <c r="AL331" s="65" t="s">
        <v>449</v>
      </c>
      <c r="AM331" s="65" t="s">
        <v>449</v>
      </c>
      <c r="AN331" s="65" t="s">
        <v>449</v>
      </c>
      <c r="AO331" s="65" t="s">
        <v>449</v>
      </c>
      <c r="AP331" s="65" t="s">
        <v>449</v>
      </c>
      <c r="AQ331" s="65" t="s">
        <v>449</v>
      </c>
    </row>
    <row r="332" spans="1:43" x14ac:dyDescent="0.35">
      <c r="A332" s="73" t="s">
        <v>449</v>
      </c>
      <c r="B332" s="59" t="s">
        <v>449</v>
      </c>
      <c r="C332" s="59" t="s">
        <v>449</v>
      </c>
      <c r="D332" s="59" t="s">
        <v>449</v>
      </c>
      <c r="E332" s="59" t="s">
        <v>449</v>
      </c>
      <c r="F332" s="59" t="s">
        <v>449</v>
      </c>
      <c r="G332" s="59" t="s">
        <v>449</v>
      </c>
      <c r="H332" s="59" t="s">
        <v>449</v>
      </c>
      <c r="I332" s="59" t="s">
        <v>449</v>
      </c>
      <c r="J332" s="59" t="s">
        <v>449</v>
      </c>
      <c r="K332" s="59" t="s">
        <v>449</v>
      </c>
      <c r="L332" s="59" t="s">
        <v>449</v>
      </c>
      <c r="M332" s="59" t="s">
        <v>449</v>
      </c>
      <c r="N332" s="74" t="s">
        <v>454</v>
      </c>
      <c r="O332" s="75" t="s">
        <v>449</v>
      </c>
      <c r="P332" s="25" t="e">
        <f>SUMIF(S333:S335,TRUE, Q333:Q335)/SUM(Q333:Q335)</f>
        <v>#DIV/0!</v>
      </c>
      <c r="Q332" s="75" t="s">
        <v>449</v>
      </c>
      <c r="R332" s="75" t="s">
        <v>449</v>
      </c>
      <c r="S332" s="76" t="s">
        <v>449</v>
      </c>
      <c r="T332" s="62" t="s">
        <v>449</v>
      </c>
      <c r="U332" s="75" t="s">
        <v>449</v>
      </c>
      <c r="V332" s="75" t="s">
        <v>449</v>
      </c>
      <c r="W332" s="75" t="s">
        <v>449</v>
      </c>
      <c r="X332" s="75" t="s">
        <v>449</v>
      </c>
      <c r="Y332" s="65" t="s">
        <v>449</v>
      </c>
      <c r="Z332" s="65" t="s">
        <v>449</v>
      </c>
      <c r="AA332" s="65" t="s">
        <v>449</v>
      </c>
      <c r="AB332" s="65" t="s">
        <v>449</v>
      </c>
      <c r="AC332" s="65" t="s">
        <v>449</v>
      </c>
      <c r="AD332" s="65" t="s">
        <v>449</v>
      </c>
      <c r="AE332" s="65" t="s">
        <v>449</v>
      </c>
      <c r="AF332" s="65" t="s">
        <v>449</v>
      </c>
      <c r="AG332" s="65" t="s">
        <v>449</v>
      </c>
      <c r="AH332" s="65" t="s">
        <v>449</v>
      </c>
      <c r="AI332" s="65" t="s">
        <v>449</v>
      </c>
      <c r="AJ332" s="65" t="s">
        <v>449</v>
      </c>
      <c r="AK332" s="65" t="s">
        <v>449</v>
      </c>
      <c r="AL332" s="65" t="s">
        <v>449</v>
      </c>
      <c r="AM332" s="65" t="s">
        <v>449</v>
      </c>
      <c r="AN332" s="65" t="s">
        <v>449</v>
      </c>
      <c r="AO332" s="65" t="s">
        <v>449</v>
      </c>
      <c r="AP332" s="65" t="s">
        <v>449</v>
      </c>
      <c r="AQ332" s="65" t="s">
        <v>449</v>
      </c>
    </row>
    <row r="333" spans="1:43" ht="14.9" customHeight="1" x14ac:dyDescent="0.35">
      <c r="A333" s="64" t="s">
        <v>455</v>
      </c>
      <c r="B333" s="28">
        <v>94.154525756835938</v>
      </c>
      <c r="C333" s="28">
        <v>96.176193237304688</v>
      </c>
      <c r="D333" s="28">
        <v>96.060989379882813</v>
      </c>
      <c r="E333" s="28">
        <v>93.13470458984375</v>
      </c>
      <c r="F333" s="28">
        <v>75.553794860839844</v>
      </c>
      <c r="G333" s="28">
        <v>70.781112670898438</v>
      </c>
      <c r="H333" s="28">
        <v>69.637283325195313</v>
      </c>
      <c r="I333" s="28">
        <v>67.381851196289063</v>
      </c>
      <c r="J333" s="28">
        <v>87.192344665527344</v>
      </c>
      <c r="K333" s="28">
        <v>87.81439208984375</v>
      </c>
      <c r="L333" s="28">
        <v>88.811874389648438</v>
      </c>
      <c r="M333" s="28">
        <v>90.1256103515625</v>
      </c>
      <c r="N333" s="36" t="s">
        <v>187</v>
      </c>
      <c r="O333" s="65" t="s">
        <v>449</v>
      </c>
      <c r="P333" s="65" t="s">
        <v>449</v>
      </c>
      <c r="Q333" s="67">
        <v>0</v>
      </c>
      <c r="R333" s="65" t="s">
        <v>40</v>
      </c>
      <c r="S333" s="9" t="b">
        <f>NOT(OR((E333&lt;=$Q$1),(I333&lt;=$R$1),(M333&lt;=$S$1)))</f>
        <v>0</v>
      </c>
      <c r="U333" s="68" t="s">
        <v>41</v>
      </c>
      <c r="V333" s="68" t="s">
        <v>41</v>
      </c>
      <c r="W333" s="69" t="s">
        <v>48</v>
      </c>
      <c r="X333" s="68" t="s">
        <v>41</v>
      </c>
      <c r="Y333" s="110">
        <v>5</v>
      </c>
      <c r="Z333" s="111"/>
      <c r="AA333" s="111"/>
      <c r="AB333" s="111"/>
      <c r="AC333" s="112"/>
      <c r="AD333" s="65" t="s">
        <v>449</v>
      </c>
      <c r="AE333" s="65" t="s">
        <v>449</v>
      </c>
      <c r="AF333" s="65" t="s">
        <v>449</v>
      </c>
      <c r="AG333" s="65" t="s">
        <v>449</v>
      </c>
      <c r="AH333" s="65" t="s">
        <v>449</v>
      </c>
      <c r="AI333" s="65" t="s">
        <v>449</v>
      </c>
      <c r="AJ333" s="65" t="s">
        <v>449</v>
      </c>
      <c r="AK333" s="65" t="s">
        <v>449</v>
      </c>
      <c r="AL333" s="65" t="s">
        <v>449</v>
      </c>
      <c r="AM333" s="65" t="s">
        <v>449</v>
      </c>
      <c r="AN333" s="65" t="s">
        <v>449</v>
      </c>
      <c r="AO333" s="65" t="s">
        <v>449</v>
      </c>
      <c r="AP333" s="65" t="s">
        <v>449</v>
      </c>
      <c r="AQ333" s="65" t="s">
        <v>449</v>
      </c>
    </row>
    <row r="334" spans="1:43" ht="14.9" customHeight="1" x14ac:dyDescent="0.35">
      <c r="A334" s="64" t="s">
        <v>456</v>
      </c>
      <c r="B334" s="28">
        <v>0</v>
      </c>
      <c r="C334" s="28">
        <v>0</v>
      </c>
      <c r="D334" s="28">
        <v>0</v>
      </c>
      <c r="E334" s="28">
        <v>0</v>
      </c>
      <c r="F334" s="28">
        <v>0</v>
      </c>
      <c r="G334" s="28">
        <v>0</v>
      </c>
      <c r="H334" s="28">
        <v>0</v>
      </c>
      <c r="I334" s="28">
        <v>0</v>
      </c>
      <c r="J334" s="28">
        <v>14.670804977416992</v>
      </c>
      <c r="K334" s="28">
        <v>5.2653908729553223</v>
      </c>
      <c r="L334" s="28">
        <v>15.800596237182617</v>
      </c>
      <c r="M334" s="28">
        <v>21.045732498168945</v>
      </c>
      <c r="N334" s="36" t="s">
        <v>187</v>
      </c>
      <c r="O334" s="65"/>
      <c r="P334" s="65"/>
      <c r="Q334" s="67">
        <v>0</v>
      </c>
      <c r="R334" s="65" t="s">
        <v>40</v>
      </c>
      <c r="S334" s="9" t="b">
        <f>NOT(OR((E334&lt;=$Q$1),(I334&lt;=$R$1),(M334&lt;=$S$1)))</f>
        <v>0</v>
      </c>
      <c r="T334" s="9" t="b">
        <f>NOT(OR((C334&lt;=$Q$1),(G334&lt;=$R$1),(K334&lt;=$S$1)))</f>
        <v>0</v>
      </c>
      <c r="U334" s="68"/>
      <c r="V334" s="68"/>
      <c r="W334" s="69"/>
      <c r="X334" s="68"/>
      <c r="Y334" s="70"/>
      <c r="Z334" s="71"/>
      <c r="AA334" s="71"/>
      <c r="AB334" s="71"/>
      <c r="AC334" s="72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</row>
    <row r="335" spans="1:43" ht="14.9" customHeight="1" x14ac:dyDescent="0.35">
      <c r="A335" s="64" t="s">
        <v>457</v>
      </c>
      <c r="B335" s="28">
        <v>0</v>
      </c>
      <c r="C335" s="28">
        <v>0</v>
      </c>
      <c r="D335" s="28">
        <v>0</v>
      </c>
      <c r="E335" s="28">
        <v>0</v>
      </c>
      <c r="F335" s="28">
        <v>0</v>
      </c>
      <c r="G335" s="28">
        <v>0</v>
      </c>
      <c r="H335" s="28">
        <v>0</v>
      </c>
      <c r="I335" s="28">
        <v>0</v>
      </c>
      <c r="J335" s="28">
        <v>39.017219543457031</v>
      </c>
      <c r="K335" s="28">
        <v>84.238533020019531</v>
      </c>
      <c r="L335" s="28">
        <v>99.999832153320313</v>
      </c>
      <c r="M335" s="28">
        <v>99.99884033203125</v>
      </c>
      <c r="N335" s="36" t="s">
        <v>187</v>
      </c>
      <c r="O335" s="65"/>
      <c r="P335" s="65"/>
      <c r="Q335" s="67">
        <v>0</v>
      </c>
      <c r="R335" s="65" t="s">
        <v>40</v>
      </c>
      <c r="S335" s="9" t="b">
        <f>NOT(OR((E335&lt;=$Q$1),(I335&lt;=$R$1),(M335&lt;=$S$1)))</f>
        <v>0</v>
      </c>
      <c r="T335" s="9" t="b">
        <f>NOT(OR((C335&lt;=$Q$1),(G335&lt;=$R$1),(K335&lt;=$S$1)))</f>
        <v>0</v>
      </c>
      <c r="U335" s="68"/>
      <c r="V335" s="68"/>
      <c r="W335" s="69"/>
      <c r="X335" s="68"/>
      <c r="Y335" s="70"/>
      <c r="Z335" s="71"/>
      <c r="AA335" s="71"/>
      <c r="AB335" s="71"/>
      <c r="AC335" s="72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</row>
    <row r="336" spans="1:43" x14ac:dyDescent="0.3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9" t="s">
        <v>458</v>
      </c>
      <c r="O336" s="37"/>
      <c r="P336" s="25">
        <f>SUMIF(S338:S340,TRUE, Q338:Q340)/SUM(Q338:Q340)</f>
        <v>1</v>
      </c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1:29" x14ac:dyDescent="0.35">
      <c r="A337" s="37"/>
      <c r="B337" s="7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9"/>
      <c r="O337" s="37"/>
      <c r="P337" s="25"/>
      <c r="Q337" s="78"/>
      <c r="R337" s="78"/>
      <c r="S337" s="9" t="b">
        <f t="shared" ref="S337:S369" si="43">NOT(OR((E337&lt;=$Q$1),(I337&lt;=$R$1),(M337&lt;=$S$1)))</f>
        <v>0</v>
      </c>
      <c r="T337" s="37"/>
      <c r="U337" s="37"/>
      <c r="V337" s="37"/>
      <c r="W337" s="37"/>
      <c r="X337" s="37"/>
      <c r="Y337" s="79"/>
      <c r="Z337" s="80"/>
      <c r="AA337" s="80"/>
      <c r="AB337" s="80"/>
      <c r="AC337" s="77"/>
    </row>
    <row r="338" spans="1:29" x14ac:dyDescent="0.35">
      <c r="A338" s="44" t="s">
        <v>459</v>
      </c>
      <c r="B338" s="28">
        <v>91.664405822753906</v>
      </c>
      <c r="C338" s="28">
        <v>91.664405822753906</v>
      </c>
      <c r="D338" s="28">
        <v>91.664405822753906</v>
      </c>
      <c r="E338" s="28">
        <v>91.663772583007813</v>
      </c>
      <c r="F338" s="28">
        <v>99.999610900878906</v>
      </c>
      <c r="G338" s="28">
        <v>99.999610900878906</v>
      </c>
      <c r="H338" s="28">
        <v>99.999610900878906</v>
      </c>
      <c r="I338" s="28">
        <v>99.99884033203125</v>
      </c>
      <c r="J338" s="33" t="s">
        <v>48</v>
      </c>
      <c r="K338" s="33" t="s">
        <v>48</v>
      </c>
      <c r="L338" s="33" t="s">
        <v>48</v>
      </c>
      <c r="M338" s="33" t="s">
        <v>48</v>
      </c>
      <c r="N338" s="36"/>
      <c r="O338" s="36"/>
      <c r="Q338" s="67">
        <v>1</v>
      </c>
      <c r="R338" s="65" t="s">
        <v>40</v>
      </c>
      <c r="S338" s="9" t="b">
        <f t="shared" si="43"/>
        <v>1</v>
      </c>
      <c r="T338" s="9" t="b">
        <f>NOT(OR((C338&lt;=$Q$1),(G338&lt;=$R$1),(K338&lt;=$S$1)))</f>
        <v>1</v>
      </c>
      <c r="U338" s="68"/>
      <c r="V338" s="68"/>
      <c r="W338" s="69"/>
      <c r="X338" s="68"/>
      <c r="Y338" s="110"/>
      <c r="Z338" s="111"/>
      <c r="AA338" s="111"/>
      <c r="AB338" s="111"/>
      <c r="AC338" s="112"/>
    </row>
    <row r="339" spans="1:29" x14ac:dyDescent="0.35">
      <c r="A339" s="44" t="s">
        <v>460</v>
      </c>
      <c r="B339" s="28">
        <v>91.666450500488281</v>
      </c>
      <c r="C339" s="28">
        <v>91.666450500488281</v>
      </c>
      <c r="D339" s="28">
        <v>91.666450500488281</v>
      </c>
      <c r="E339" s="28">
        <v>91.666328430175781</v>
      </c>
      <c r="F339" s="28">
        <v>99.999610900878906</v>
      </c>
      <c r="G339" s="28">
        <v>99.999610900878906</v>
      </c>
      <c r="H339" s="28">
        <v>99.999610900878906</v>
      </c>
      <c r="I339" s="28">
        <v>99.99884033203125</v>
      </c>
      <c r="J339" s="33" t="s">
        <v>48</v>
      </c>
      <c r="K339" s="33" t="s">
        <v>48</v>
      </c>
      <c r="L339" s="33" t="s">
        <v>48</v>
      </c>
      <c r="M339" s="33" t="s">
        <v>48</v>
      </c>
      <c r="N339" s="36"/>
      <c r="O339" s="36"/>
      <c r="Q339" s="67">
        <v>1</v>
      </c>
      <c r="R339" s="65" t="s">
        <v>40</v>
      </c>
      <c r="S339" s="9" t="b">
        <f t="shared" si="43"/>
        <v>1</v>
      </c>
      <c r="T339" s="9" t="b">
        <f>NOT(OR((C339&lt;=$Q$1),(G339&lt;=$R$1),(K339&lt;=$S$1)))</f>
        <v>1</v>
      </c>
      <c r="U339" s="68"/>
      <c r="V339" s="68"/>
      <c r="W339" s="69"/>
      <c r="X339" s="68"/>
      <c r="Y339" s="70"/>
      <c r="Z339" s="71"/>
      <c r="AA339" s="71"/>
      <c r="AB339" s="71"/>
      <c r="AC339" s="72"/>
    </row>
    <row r="340" spans="1:29" x14ac:dyDescent="0.35">
      <c r="A340" s="44" t="s">
        <v>461</v>
      </c>
      <c r="B340" s="28">
        <v>91.666244506835938</v>
      </c>
      <c r="C340" s="28">
        <v>91.666244506835938</v>
      </c>
      <c r="D340" s="28">
        <v>91.666244506835938</v>
      </c>
      <c r="E340" s="28">
        <v>91.666191101074219</v>
      </c>
      <c r="F340" s="28">
        <v>99.999610900878906</v>
      </c>
      <c r="G340" s="28">
        <v>99.999610900878906</v>
      </c>
      <c r="H340" s="28">
        <v>99.999610900878906</v>
      </c>
      <c r="I340" s="28">
        <v>99.99884033203125</v>
      </c>
      <c r="J340" s="33" t="s">
        <v>48</v>
      </c>
      <c r="K340" s="33" t="s">
        <v>48</v>
      </c>
      <c r="L340" s="33" t="s">
        <v>48</v>
      </c>
      <c r="M340" s="33" t="s">
        <v>48</v>
      </c>
      <c r="N340" s="36"/>
      <c r="O340" s="36"/>
      <c r="Q340" s="67">
        <v>1</v>
      </c>
      <c r="R340" s="65" t="s">
        <v>40</v>
      </c>
      <c r="S340" s="9" t="b">
        <f t="shared" si="43"/>
        <v>1</v>
      </c>
      <c r="T340" s="9" t="b">
        <f>NOT(OR((C340&lt;=$Q$1),(G340&lt;=$R$1),(K340&lt;=$S$1)))</f>
        <v>1</v>
      </c>
      <c r="U340" s="68"/>
      <c r="V340" s="68"/>
      <c r="W340" s="69"/>
      <c r="X340" s="68"/>
      <c r="Y340" s="70"/>
      <c r="Z340" s="71"/>
      <c r="AA340" s="71"/>
      <c r="AB340" s="71"/>
      <c r="AC340" s="72"/>
    </row>
    <row r="341" spans="1:29" x14ac:dyDescent="0.35">
      <c r="A341" s="44" t="s">
        <v>462</v>
      </c>
      <c r="B341" s="28">
        <v>91.665679931640625</v>
      </c>
      <c r="C341" s="28">
        <v>91.665679931640625</v>
      </c>
      <c r="D341" s="28">
        <v>91.665679931640625</v>
      </c>
      <c r="E341" s="28">
        <v>91.666183471679688</v>
      </c>
      <c r="F341" s="28">
        <v>99.999610900878906</v>
      </c>
      <c r="G341" s="28">
        <v>99.999610900878906</v>
      </c>
      <c r="H341" s="28">
        <v>99.999610900878906</v>
      </c>
      <c r="I341" s="28">
        <v>99.99884033203125</v>
      </c>
      <c r="J341" s="33" t="s">
        <v>48</v>
      </c>
      <c r="K341" s="33" t="s">
        <v>48</v>
      </c>
      <c r="L341" s="33" t="s">
        <v>48</v>
      </c>
      <c r="M341" s="33" t="s">
        <v>48</v>
      </c>
      <c r="N341" s="36"/>
      <c r="O341" s="36"/>
      <c r="Q341" s="67">
        <v>1</v>
      </c>
      <c r="R341" s="65" t="s">
        <v>40</v>
      </c>
      <c r="S341" s="9" t="b">
        <f t="shared" si="43"/>
        <v>1</v>
      </c>
      <c r="T341" s="9" t="b">
        <f t="shared" ref="T341:T369" si="44">NOT(OR((C341&lt;=$Q$1),(G341&lt;=$R$1),(K341&lt;=$S$1)))</f>
        <v>1</v>
      </c>
      <c r="U341" s="68"/>
      <c r="V341" s="68"/>
      <c r="W341" s="69"/>
      <c r="X341" s="68"/>
      <c r="Y341" s="70"/>
      <c r="Z341" s="71"/>
      <c r="AA341" s="71"/>
      <c r="AB341" s="71"/>
      <c r="AC341" s="72"/>
    </row>
    <row r="342" spans="1:29" x14ac:dyDescent="0.35">
      <c r="A342" s="44" t="s">
        <v>463</v>
      </c>
      <c r="B342" s="28">
        <v>91.665718078613281</v>
      </c>
      <c r="C342" s="28">
        <v>91.665718078613281</v>
      </c>
      <c r="D342" s="28">
        <v>91.665718078613281</v>
      </c>
      <c r="E342" s="28">
        <v>91.666275024414063</v>
      </c>
      <c r="F342" s="28">
        <v>99.999610900878906</v>
      </c>
      <c r="G342" s="28">
        <v>99.999610900878906</v>
      </c>
      <c r="H342" s="28">
        <v>99.999610900878906</v>
      </c>
      <c r="I342" s="28">
        <v>99.99884033203125</v>
      </c>
      <c r="J342" s="33" t="s">
        <v>48</v>
      </c>
      <c r="K342" s="33" t="s">
        <v>48</v>
      </c>
      <c r="L342" s="33" t="s">
        <v>48</v>
      </c>
      <c r="M342" s="33" t="s">
        <v>48</v>
      </c>
      <c r="N342" s="36"/>
      <c r="O342" s="36"/>
      <c r="Q342" s="67">
        <v>1</v>
      </c>
      <c r="R342" s="65" t="s">
        <v>40</v>
      </c>
      <c r="S342" s="9" t="b">
        <f t="shared" si="43"/>
        <v>1</v>
      </c>
      <c r="T342" s="9" t="b">
        <f t="shared" si="44"/>
        <v>1</v>
      </c>
      <c r="U342" s="68"/>
      <c r="V342" s="68"/>
      <c r="W342" s="69"/>
      <c r="X342" s="68"/>
      <c r="Y342" s="70"/>
      <c r="Z342" s="71"/>
      <c r="AA342" s="71"/>
      <c r="AB342" s="71"/>
      <c r="AC342" s="72"/>
    </row>
    <row r="343" spans="1:29" x14ac:dyDescent="0.35">
      <c r="A343" s="44" t="s">
        <v>464</v>
      </c>
      <c r="B343" s="28">
        <v>91.665763854980469</v>
      </c>
      <c r="C343" s="28">
        <v>91.665763854980469</v>
      </c>
      <c r="D343" s="28">
        <v>91.665763854980469</v>
      </c>
      <c r="E343" s="28">
        <v>91.666374206542969</v>
      </c>
      <c r="F343" s="28">
        <v>99.999610900878906</v>
      </c>
      <c r="G343" s="28">
        <v>99.999610900878906</v>
      </c>
      <c r="H343" s="28">
        <v>99.999610900878906</v>
      </c>
      <c r="I343" s="28">
        <v>99.99884033203125</v>
      </c>
      <c r="J343" s="33" t="s">
        <v>48</v>
      </c>
      <c r="K343" s="33" t="s">
        <v>48</v>
      </c>
      <c r="L343" s="33" t="s">
        <v>48</v>
      </c>
      <c r="M343" s="33" t="s">
        <v>48</v>
      </c>
      <c r="P343" s="9"/>
      <c r="Q343" s="67">
        <v>1</v>
      </c>
      <c r="R343" s="65" t="s">
        <v>40</v>
      </c>
      <c r="S343" s="9" t="b">
        <f t="shared" si="43"/>
        <v>1</v>
      </c>
      <c r="T343" s="9" t="b">
        <f t="shared" si="44"/>
        <v>1</v>
      </c>
    </row>
    <row r="344" spans="1:29" x14ac:dyDescent="0.35">
      <c r="A344" s="44" t="s">
        <v>465</v>
      </c>
      <c r="B344" s="28">
        <v>91.66571044921875</v>
      </c>
      <c r="C344" s="28">
        <v>91.66571044921875</v>
      </c>
      <c r="D344" s="28">
        <v>91.66571044921875</v>
      </c>
      <c r="E344" s="28">
        <v>91.666252136230469</v>
      </c>
      <c r="F344" s="28">
        <v>99.999610900878906</v>
      </c>
      <c r="G344" s="28">
        <v>99.999610900878906</v>
      </c>
      <c r="H344" s="28">
        <v>99.999610900878906</v>
      </c>
      <c r="I344" s="28">
        <v>99.99884033203125</v>
      </c>
      <c r="J344" s="33" t="s">
        <v>48</v>
      </c>
      <c r="K344" s="33" t="s">
        <v>48</v>
      </c>
      <c r="L344" s="33" t="s">
        <v>48</v>
      </c>
      <c r="M344" s="33" t="s">
        <v>48</v>
      </c>
      <c r="P344" s="9"/>
      <c r="Q344" s="67">
        <v>1</v>
      </c>
      <c r="R344" s="65" t="s">
        <v>40</v>
      </c>
      <c r="S344" s="9" t="b">
        <f t="shared" si="43"/>
        <v>1</v>
      </c>
      <c r="T344" s="9" t="b">
        <f t="shared" si="44"/>
        <v>1</v>
      </c>
    </row>
    <row r="345" spans="1:29" x14ac:dyDescent="0.35">
      <c r="A345" s="44" t="s">
        <v>466</v>
      </c>
      <c r="B345" s="28">
        <v>91.665733337402344</v>
      </c>
      <c r="C345" s="28">
        <v>91.665733337402344</v>
      </c>
      <c r="D345" s="28">
        <v>91.665733337402344</v>
      </c>
      <c r="E345" s="28">
        <v>91.666275024414063</v>
      </c>
      <c r="F345" s="28">
        <v>99.999610900878906</v>
      </c>
      <c r="G345" s="28">
        <v>99.999610900878906</v>
      </c>
      <c r="H345" s="28">
        <v>99.999610900878906</v>
      </c>
      <c r="I345" s="28">
        <v>99.99884033203125</v>
      </c>
      <c r="J345" s="33" t="s">
        <v>48</v>
      </c>
      <c r="K345" s="33" t="s">
        <v>48</v>
      </c>
      <c r="L345" s="33" t="s">
        <v>48</v>
      </c>
      <c r="M345" s="33" t="s">
        <v>48</v>
      </c>
      <c r="Q345" s="67">
        <v>1</v>
      </c>
      <c r="R345" s="65" t="s">
        <v>40</v>
      </c>
      <c r="S345" s="9" t="b">
        <f t="shared" si="43"/>
        <v>1</v>
      </c>
      <c r="T345" s="9" t="b">
        <f t="shared" si="44"/>
        <v>1</v>
      </c>
    </row>
    <row r="346" spans="1:29" x14ac:dyDescent="0.35">
      <c r="A346" s="44" t="s">
        <v>467</v>
      </c>
      <c r="B346" s="28">
        <v>91.666404724121094</v>
      </c>
      <c r="C346" s="28">
        <v>91.666404724121094</v>
      </c>
      <c r="D346" s="28">
        <v>91.666404724121094</v>
      </c>
      <c r="E346" s="28">
        <v>91.666099548339844</v>
      </c>
      <c r="F346" s="28">
        <v>99.999610900878906</v>
      </c>
      <c r="G346" s="28">
        <v>99.999610900878906</v>
      </c>
      <c r="H346" s="28">
        <v>99.999610900878906</v>
      </c>
      <c r="I346" s="28">
        <v>99.99884033203125</v>
      </c>
      <c r="J346" s="33" t="s">
        <v>48</v>
      </c>
      <c r="K346" s="33" t="s">
        <v>48</v>
      </c>
      <c r="L346" s="33" t="s">
        <v>48</v>
      </c>
      <c r="M346" s="33" t="s">
        <v>48</v>
      </c>
      <c r="Q346" s="67">
        <v>1</v>
      </c>
      <c r="R346" s="65" t="s">
        <v>40</v>
      </c>
      <c r="S346" s="9" t="b">
        <f t="shared" si="43"/>
        <v>1</v>
      </c>
      <c r="T346" s="9" t="b">
        <f t="shared" si="44"/>
        <v>1</v>
      </c>
    </row>
    <row r="347" spans="1:29" x14ac:dyDescent="0.35">
      <c r="A347" s="44" t="s">
        <v>468</v>
      </c>
      <c r="B347" s="28">
        <v>91.665809631347656</v>
      </c>
      <c r="C347" s="28">
        <v>91.665809631347656</v>
      </c>
      <c r="D347" s="28">
        <v>91.665809631347656</v>
      </c>
      <c r="E347" s="28">
        <v>91.666587829589844</v>
      </c>
      <c r="F347" s="28">
        <v>99.999610900878906</v>
      </c>
      <c r="G347" s="28">
        <v>99.999610900878906</v>
      </c>
      <c r="H347" s="28">
        <v>99.999610900878906</v>
      </c>
      <c r="I347" s="28">
        <v>99.99884033203125</v>
      </c>
      <c r="J347" s="33" t="s">
        <v>48</v>
      </c>
      <c r="K347" s="33" t="s">
        <v>48</v>
      </c>
      <c r="L347" s="33" t="s">
        <v>48</v>
      </c>
      <c r="M347" s="33" t="s">
        <v>48</v>
      </c>
      <c r="P347" s="9"/>
      <c r="Q347" s="67">
        <v>1</v>
      </c>
      <c r="R347" s="65" t="s">
        <v>40</v>
      </c>
      <c r="S347" s="9" t="b">
        <f t="shared" si="43"/>
        <v>1</v>
      </c>
      <c r="T347" s="9" t="b">
        <f t="shared" si="44"/>
        <v>1</v>
      </c>
    </row>
    <row r="348" spans="1:29" x14ac:dyDescent="0.35">
      <c r="A348" s="44" t="s">
        <v>469</v>
      </c>
      <c r="B348" s="28">
        <v>91.66656494140625</v>
      </c>
      <c r="C348" s="28">
        <v>91.66656494140625</v>
      </c>
      <c r="D348" s="28">
        <v>91.66656494140625</v>
      </c>
      <c r="E348" s="28">
        <v>91.666587829589844</v>
      </c>
      <c r="F348" s="28">
        <v>99.999610900878906</v>
      </c>
      <c r="G348" s="28">
        <v>99.999610900878906</v>
      </c>
      <c r="H348" s="28">
        <v>99.999610900878906</v>
      </c>
      <c r="I348" s="28">
        <v>99.99884033203125</v>
      </c>
      <c r="J348" s="33" t="s">
        <v>48</v>
      </c>
      <c r="K348" s="33" t="s">
        <v>48</v>
      </c>
      <c r="L348" s="33" t="s">
        <v>48</v>
      </c>
      <c r="M348" s="33" t="s">
        <v>48</v>
      </c>
      <c r="Q348" s="67">
        <v>1</v>
      </c>
      <c r="R348" s="65" t="s">
        <v>40</v>
      </c>
      <c r="S348" s="9" t="b">
        <f t="shared" si="43"/>
        <v>1</v>
      </c>
      <c r="T348" s="9" t="b">
        <f t="shared" si="44"/>
        <v>1</v>
      </c>
    </row>
    <row r="349" spans="1:29" x14ac:dyDescent="0.35">
      <c r="A349" s="44" t="s">
        <v>470</v>
      </c>
      <c r="B349" s="28">
        <v>91.666427612304688</v>
      </c>
      <c r="C349" s="28">
        <v>91.666427612304688</v>
      </c>
      <c r="D349" s="28">
        <v>91.666427612304688</v>
      </c>
      <c r="E349" s="28">
        <v>91.666259765625</v>
      </c>
      <c r="F349" s="28">
        <v>99.999610900878906</v>
      </c>
      <c r="G349" s="28">
        <v>99.999610900878906</v>
      </c>
      <c r="H349" s="28">
        <v>99.999610900878906</v>
      </c>
      <c r="I349" s="28">
        <v>99.99884033203125</v>
      </c>
      <c r="J349" s="33" t="s">
        <v>48</v>
      </c>
      <c r="K349" s="33" t="s">
        <v>48</v>
      </c>
      <c r="L349" s="33" t="s">
        <v>48</v>
      </c>
      <c r="M349" s="33" t="s">
        <v>48</v>
      </c>
      <c r="Q349" s="67">
        <v>1</v>
      </c>
      <c r="R349" s="65" t="s">
        <v>40</v>
      </c>
      <c r="S349" s="9" t="b">
        <f t="shared" si="43"/>
        <v>1</v>
      </c>
      <c r="T349" s="9" t="b">
        <f t="shared" si="44"/>
        <v>1</v>
      </c>
    </row>
    <row r="350" spans="1:29" x14ac:dyDescent="0.35">
      <c r="A350" s="44" t="s">
        <v>471</v>
      </c>
      <c r="B350" s="28">
        <v>91.6658935546875</v>
      </c>
      <c r="C350" s="28">
        <v>91.6658935546875</v>
      </c>
      <c r="D350" s="28">
        <v>91.6658935546875</v>
      </c>
      <c r="E350" s="28">
        <v>91.66650390625</v>
      </c>
      <c r="F350" s="28">
        <v>99.999610900878906</v>
      </c>
      <c r="G350" s="28">
        <v>99.999610900878906</v>
      </c>
      <c r="H350" s="28">
        <v>99.999610900878906</v>
      </c>
      <c r="I350" s="28">
        <v>99.99884033203125</v>
      </c>
      <c r="J350" s="33" t="s">
        <v>48</v>
      </c>
      <c r="K350" s="33" t="s">
        <v>48</v>
      </c>
      <c r="L350" s="33" t="s">
        <v>48</v>
      </c>
      <c r="M350" s="33" t="s">
        <v>48</v>
      </c>
      <c r="Q350" s="67">
        <v>1</v>
      </c>
      <c r="R350" s="65" t="s">
        <v>40</v>
      </c>
      <c r="S350" s="9" t="b">
        <f t="shared" si="43"/>
        <v>1</v>
      </c>
      <c r="T350" s="9" t="b">
        <f t="shared" si="44"/>
        <v>1</v>
      </c>
    </row>
    <row r="351" spans="1:29" x14ac:dyDescent="0.35">
      <c r="A351" s="44" t="s">
        <v>472</v>
      </c>
      <c r="B351" s="28">
        <v>91.665687561035156</v>
      </c>
      <c r="C351" s="28">
        <v>91.665687561035156</v>
      </c>
      <c r="D351" s="28">
        <v>91.665687561035156</v>
      </c>
      <c r="E351" s="28">
        <v>91.666282653808594</v>
      </c>
      <c r="F351" s="28">
        <v>99.999610900878906</v>
      </c>
      <c r="G351" s="28">
        <v>99.999610900878906</v>
      </c>
      <c r="H351" s="28">
        <v>99.999610900878906</v>
      </c>
      <c r="I351" s="28">
        <v>99.99884033203125</v>
      </c>
      <c r="J351" s="33" t="s">
        <v>48</v>
      </c>
      <c r="K351" s="33" t="s">
        <v>48</v>
      </c>
      <c r="L351" s="33" t="s">
        <v>48</v>
      </c>
      <c r="M351" s="33" t="s">
        <v>48</v>
      </c>
      <c r="Q351" s="67">
        <v>1</v>
      </c>
      <c r="R351" s="65" t="s">
        <v>40</v>
      </c>
      <c r="S351" s="9" t="b">
        <f t="shared" si="43"/>
        <v>1</v>
      </c>
      <c r="T351" s="9" t="b">
        <f t="shared" si="44"/>
        <v>1</v>
      </c>
    </row>
    <row r="352" spans="1:29" x14ac:dyDescent="0.35">
      <c r="A352" s="44" t="s">
        <v>473</v>
      </c>
      <c r="B352" s="28">
        <v>91.666046142578125</v>
      </c>
      <c r="C352" s="28">
        <v>91.666046142578125</v>
      </c>
      <c r="D352" s="28">
        <v>91.666046142578125</v>
      </c>
      <c r="E352" s="28">
        <v>91.666275024414063</v>
      </c>
      <c r="F352" s="28">
        <v>99.999610900878906</v>
      </c>
      <c r="G352" s="28">
        <v>99.999610900878906</v>
      </c>
      <c r="H352" s="28">
        <v>99.999610900878906</v>
      </c>
      <c r="I352" s="28">
        <v>99.99884033203125</v>
      </c>
      <c r="J352" s="33" t="s">
        <v>48</v>
      </c>
      <c r="K352" s="33" t="s">
        <v>48</v>
      </c>
      <c r="L352" s="33" t="s">
        <v>48</v>
      </c>
      <c r="M352" s="33" t="s">
        <v>48</v>
      </c>
      <c r="Q352" s="67">
        <v>1</v>
      </c>
      <c r="R352" s="65" t="s">
        <v>40</v>
      </c>
      <c r="S352" s="9" t="b">
        <f t="shared" si="43"/>
        <v>1</v>
      </c>
      <c r="T352" s="9" t="b">
        <f t="shared" si="44"/>
        <v>1</v>
      </c>
    </row>
    <row r="353" spans="1:20" x14ac:dyDescent="0.35">
      <c r="A353" s="44" t="s">
        <v>474</v>
      </c>
      <c r="B353" s="28">
        <v>91.665664672851563</v>
      </c>
      <c r="C353" s="28">
        <v>91.665664672851563</v>
      </c>
      <c r="D353" s="28">
        <v>91.665664672851563</v>
      </c>
      <c r="E353" s="28">
        <v>91.66632080078125</v>
      </c>
      <c r="F353" s="28">
        <v>99.999610900878906</v>
      </c>
      <c r="G353" s="28">
        <v>99.999610900878906</v>
      </c>
      <c r="H353" s="28">
        <v>99.999610900878906</v>
      </c>
      <c r="I353" s="28">
        <v>99.99884033203125</v>
      </c>
      <c r="J353" s="33" t="s">
        <v>48</v>
      </c>
      <c r="K353" s="33" t="s">
        <v>48</v>
      </c>
      <c r="L353" s="33" t="s">
        <v>48</v>
      </c>
      <c r="M353" s="33" t="s">
        <v>48</v>
      </c>
      <c r="Q353" s="67">
        <v>1</v>
      </c>
      <c r="R353" s="65" t="s">
        <v>40</v>
      </c>
      <c r="S353" s="9" t="b">
        <f t="shared" si="43"/>
        <v>1</v>
      </c>
      <c r="T353" s="9" t="b">
        <f t="shared" si="44"/>
        <v>1</v>
      </c>
    </row>
    <row r="354" spans="1:20" x14ac:dyDescent="0.35">
      <c r="A354" s="44" t="s">
        <v>475</v>
      </c>
      <c r="B354" s="28">
        <v>91.666465759277344</v>
      </c>
      <c r="C354" s="28">
        <v>91.666465759277344</v>
      </c>
      <c r="D354" s="28">
        <v>91.666465759277344</v>
      </c>
      <c r="E354" s="28">
        <v>91.666595458984375</v>
      </c>
      <c r="F354" s="28">
        <v>99.999610900878906</v>
      </c>
      <c r="G354" s="28">
        <v>99.999610900878906</v>
      </c>
      <c r="H354" s="28">
        <v>99.999610900878906</v>
      </c>
      <c r="I354" s="28">
        <v>99.99884033203125</v>
      </c>
      <c r="J354" s="33" t="s">
        <v>48</v>
      </c>
      <c r="K354" s="33" t="s">
        <v>48</v>
      </c>
      <c r="L354" s="33" t="s">
        <v>48</v>
      </c>
      <c r="M354" s="33" t="s">
        <v>48</v>
      </c>
      <c r="Q354" s="67">
        <v>1</v>
      </c>
      <c r="R354" s="65" t="s">
        <v>40</v>
      </c>
      <c r="S354" s="9" t="b">
        <f t="shared" si="43"/>
        <v>1</v>
      </c>
      <c r="T354" s="9" t="b">
        <f t="shared" si="44"/>
        <v>1</v>
      </c>
    </row>
    <row r="355" spans="1:20" x14ac:dyDescent="0.35">
      <c r="A355" s="44" t="s">
        <v>476</v>
      </c>
      <c r="B355" s="28">
        <v>91.666397094726563</v>
      </c>
      <c r="C355" s="28">
        <v>91.666397094726563</v>
      </c>
      <c r="D355" s="28">
        <v>91.666397094726563</v>
      </c>
      <c r="E355" s="28">
        <v>91.666099548339844</v>
      </c>
      <c r="F355" s="28">
        <v>99.999610900878906</v>
      </c>
      <c r="G355" s="28">
        <v>99.999610900878906</v>
      </c>
      <c r="H355" s="28">
        <v>99.999610900878906</v>
      </c>
      <c r="I355" s="28">
        <v>99.99884033203125</v>
      </c>
      <c r="J355" s="33" t="s">
        <v>48</v>
      </c>
      <c r="K355" s="33" t="s">
        <v>48</v>
      </c>
      <c r="L355" s="33" t="s">
        <v>48</v>
      </c>
      <c r="M355" s="33" t="s">
        <v>48</v>
      </c>
      <c r="Q355" s="67">
        <v>1</v>
      </c>
      <c r="R355" s="65" t="s">
        <v>40</v>
      </c>
      <c r="S355" s="9" t="b">
        <f t="shared" si="43"/>
        <v>1</v>
      </c>
      <c r="T355" s="9" t="b">
        <f t="shared" si="44"/>
        <v>1</v>
      </c>
    </row>
    <row r="356" spans="1:20" x14ac:dyDescent="0.35">
      <c r="A356" s="44" t="s">
        <v>477</v>
      </c>
      <c r="B356" s="28">
        <v>91.666419982910156</v>
      </c>
      <c r="C356" s="28">
        <v>91.666419982910156</v>
      </c>
      <c r="D356" s="28">
        <v>91.666419982910156</v>
      </c>
      <c r="E356" s="28">
        <v>91.666481018066406</v>
      </c>
      <c r="F356" s="28">
        <v>99.999610900878906</v>
      </c>
      <c r="G356" s="28">
        <v>99.999610900878906</v>
      </c>
      <c r="H356" s="28">
        <v>99.999610900878906</v>
      </c>
      <c r="I356" s="28">
        <v>99.99884033203125</v>
      </c>
      <c r="J356" s="33" t="s">
        <v>48</v>
      </c>
      <c r="K356" s="33" t="s">
        <v>48</v>
      </c>
      <c r="L356" s="33" t="s">
        <v>48</v>
      </c>
      <c r="M356" s="33" t="s">
        <v>48</v>
      </c>
      <c r="Q356" s="67">
        <v>1</v>
      </c>
      <c r="R356" s="65" t="s">
        <v>40</v>
      </c>
      <c r="S356" s="9" t="b">
        <f t="shared" si="43"/>
        <v>1</v>
      </c>
      <c r="T356" s="9" t="b">
        <f t="shared" si="44"/>
        <v>1</v>
      </c>
    </row>
    <row r="357" spans="1:20" x14ac:dyDescent="0.35">
      <c r="A357" s="44" t="s">
        <v>478</v>
      </c>
      <c r="B357" s="28">
        <v>91.666534423828125</v>
      </c>
      <c r="C357" s="28">
        <v>91.666534423828125</v>
      </c>
      <c r="D357" s="28">
        <v>91.666534423828125</v>
      </c>
      <c r="E357" s="28">
        <v>91.666641235351563</v>
      </c>
      <c r="F357" s="28">
        <v>99.999610900878906</v>
      </c>
      <c r="G357" s="28">
        <v>99.999610900878906</v>
      </c>
      <c r="H357" s="28">
        <v>99.999610900878906</v>
      </c>
      <c r="I357" s="28">
        <v>99.99884033203125</v>
      </c>
      <c r="J357" s="33" t="s">
        <v>48</v>
      </c>
      <c r="K357" s="33" t="s">
        <v>48</v>
      </c>
      <c r="L357" s="33" t="s">
        <v>48</v>
      </c>
      <c r="M357" s="33" t="s">
        <v>48</v>
      </c>
      <c r="Q357" s="67">
        <v>1</v>
      </c>
      <c r="R357" s="65" t="s">
        <v>40</v>
      </c>
      <c r="S357" s="9" t="b">
        <f t="shared" si="43"/>
        <v>1</v>
      </c>
      <c r="T357" s="9" t="b">
        <f t="shared" si="44"/>
        <v>1</v>
      </c>
    </row>
    <row r="358" spans="1:20" x14ac:dyDescent="0.35">
      <c r="A358" s="44" t="s">
        <v>479</v>
      </c>
      <c r="B358" s="28">
        <v>91.665702819824219</v>
      </c>
      <c r="C358" s="28">
        <v>91.665702819824219</v>
      </c>
      <c r="D358" s="28">
        <v>91.665702819824219</v>
      </c>
      <c r="E358" s="28">
        <v>91.666435241699219</v>
      </c>
      <c r="F358" s="28">
        <v>99.999610900878906</v>
      </c>
      <c r="G358" s="28">
        <v>99.999610900878906</v>
      </c>
      <c r="H358" s="28">
        <v>99.999610900878906</v>
      </c>
      <c r="I358" s="28">
        <v>99.99884033203125</v>
      </c>
      <c r="J358" s="33" t="s">
        <v>48</v>
      </c>
      <c r="K358" s="33" t="s">
        <v>48</v>
      </c>
      <c r="L358" s="33" t="s">
        <v>48</v>
      </c>
      <c r="M358" s="33" t="s">
        <v>48</v>
      </c>
      <c r="Q358" s="67">
        <v>1</v>
      </c>
      <c r="R358" s="65" t="s">
        <v>40</v>
      </c>
      <c r="S358" s="9" t="b">
        <f t="shared" si="43"/>
        <v>1</v>
      </c>
      <c r="T358" s="9" t="b">
        <f t="shared" si="44"/>
        <v>1</v>
      </c>
    </row>
    <row r="359" spans="1:20" x14ac:dyDescent="0.35">
      <c r="A359" s="44" t="s">
        <v>480</v>
      </c>
      <c r="B359" s="28">
        <v>91.6658935546875</v>
      </c>
      <c r="C359" s="28">
        <v>91.6658935546875</v>
      </c>
      <c r="D359" s="28">
        <v>91.6658935546875</v>
      </c>
      <c r="E359" s="28">
        <v>91.66656494140625</v>
      </c>
      <c r="F359" s="28">
        <v>99.999610900878906</v>
      </c>
      <c r="G359" s="28">
        <v>99.999610900878906</v>
      </c>
      <c r="H359" s="28">
        <v>99.999610900878906</v>
      </c>
      <c r="I359" s="28">
        <v>99.99884033203125</v>
      </c>
      <c r="J359" s="33" t="s">
        <v>48</v>
      </c>
      <c r="K359" s="33" t="s">
        <v>48</v>
      </c>
      <c r="L359" s="33" t="s">
        <v>48</v>
      </c>
      <c r="M359" s="33" t="s">
        <v>48</v>
      </c>
      <c r="Q359" s="67">
        <v>1</v>
      </c>
      <c r="R359" s="65" t="s">
        <v>40</v>
      </c>
      <c r="S359" s="9" t="b">
        <f t="shared" si="43"/>
        <v>1</v>
      </c>
      <c r="T359" s="9" t="b">
        <f t="shared" si="44"/>
        <v>1</v>
      </c>
    </row>
    <row r="360" spans="1:20" x14ac:dyDescent="0.35">
      <c r="A360" s="44" t="s">
        <v>481</v>
      </c>
      <c r="B360" s="28">
        <v>91.665725708007813</v>
      </c>
      <c r="C360" s="28">
        <v>91.665725708007813</v>
      </c>
      <c r="D360" s="28">
        <v>91.665725708007813</v>
      </c>
      <c r="E360" s="28">
        <v>91.666259765625</v>
      </c>
      <c r="F360" s="28">
        <v>99.999610900878906</v>
      </c>
      <c r="G360" s="28">
        <v>99.999610900878906</v>
      </c>
      <c r="H360" s="28">
        <v>99.999610900878906</v>
      </c>
      <c r="I360" s="28">
        <v>99.99884033203125</v>
      </c>
      <c r="J360" s="33" t="s">
        <v>48</v>
      </c>
      <c r="K360" s="33" t="s">
        <v>48</v>
      </c>
      <c r="L360" s="33" t="s">
        <v>48</v>
      </c>
      <c r="M360" s="33" t="s">
        <v>48</v>
      </c>
      <c r="Q360" s="67">
        <v>1</v>
      </c>
      <c r="R360" s="65" t="s">
        <v>40</v>
      </c>
      <c r="S360" s="9" t="b">
        <f t="shared" si="43"/>
        <v>1</v>
      </c>
      <c r="T360" s="9" t="b">
        <f t="shared" si="44"/>
        <v>1</v>
      </c>
    </row>
    <row r="361" spans="1:20" x14ac:dyDescent="0.35">
      <c r="A361" s="44" t="s">
        <v>482</v>
      </c>
      <c r="B361" s="28">
        <v>91.665840148925781</v>
      </c>
      <c r="C361" s="28">
        <v>91.665840148925781</v>
      </c>
      <c r="D361" s="28">
        <v>91.665840148925781</v>
      </c>
      <c r="E361" s="28">
        <v>91.666587829589844</v>
      </c>
      <c r="F361" s="28">
        <v>99.999610900878906</v>
      </c>
      <c r="G361" s="28">
        <v>99.999610900878906</v>
      </c>
      <c r="H361" s="28">
        <v>99.999610900878906</v>
      </c>
      <c r="I361" s="28">
        <v>99.99884033203125</v>
      </c>
      <c r="J361" s="33" t="s">
        <v>48</v>
      </c>
      <c r="K361" s="33" t="s">
        <v>48</v>
      </c>
      <c r="L361" s="33" t="s">
        <v>48</v>
      </c>
      <c r="M361" s="33" t="s">
        <v>48</v>
      </c>
      <c r="Q361" s="67">
        <v>1</v>
      </c>
      <c r="R361" s="65" t="s">
        <v>40</v>
      </c>
      <c r="S361" s="9" t="b">
        <f t="shared" si="43"/>
        <v>1</v>
      </c>
      <c r="T361" s="9" t="b">
        <f t="shared" si="44"/>
        <v>1</v>
      </c>
    </row>
    <row r="362" spans="1:20" x14ac:dyDescent="0.35">
      <c r="A362" s="44" t="s">
        <v>483</v>
      </c>
      <c r="B362" s="28">
        <v>91.665145874023438</v>
      </c>
      <c r="C362" s="28">
        <v>91.665145874023438</v>
      </c>
      <c r="D362" s="28">
        <v>91.665145874023438</v>
      </c>
      <c r="E362" s="28">
        <v>91.66632080078125</v>
      </c>
      <c r="F362" s="28">
        <v>99.999610900878906</v>
      </c>
      <c r="G362" s="28">
        <v>99.999610900878906</v>
      </c>
      <c r="H362" s="28">
        <v>99.999610900878906</v>
      </c>
      <c r="I362" s="28">
        <v>99.99884033203125</v>
      </c>
      <c r="J362" s="33" t="s">
        <v>48</v>
      </c>
      <c r="K362" s="33" t="s">
        <v>48</v>
      </c>
      <c r="L362" s="33" t="s">
        <v>48</v>
      </c>
      <c r="M362" s="33" t="s">
        <v>48</v>
      </c>
      <c r="Q362" s="67">
        <v>1</v>
      </c>
      <c r="R362" s="65" t="s">
        <v>40</v>
      </c>
      <c r="S362" s="9" t="b">
        <f t="shared" si="43"/>
        <v>1</v>
      </c>
      <c r="T362" s="9" t="b">
        <f t="shared" si="44"/>
        <v>1</v>
      </c>
    </row>
    <row r="363" spans="1:20" x14ac:dyDescent="0.35">
      <c r="A363" s="44" t="s">
        <v>484</v>
      </c>
      <c r="B363" s="28">
        <v>91.666000366210938</v>
      </c>
      <c r="C363" s="28">
        <v>91.666000366210938</v>
      </c>
      <c r="D363" s="28">
        <v>91.666000366210938</v>
      </c>
      <c r="E363" s="28">
        <v>91.666549682617188</v>
      </c>
      <c r="F363" s="28">
        <v>99.999610900878906</v>
      </c>
      <c r="G363" s="28">
        <v>99.999610900878906</v>
      </c>
      <c r="H363" s="28">
        <v>99.999610900878906</v>
      </c>
      <c r="I363" s="28">
        <v>99.99884033203125</v>
      </c>
      <c r="J363" s="33" t="s">
        <v>48</v>
      </c>
      <c r="K363" s="33" t="s">
        <v>48</v>
      </c>
      <c r="L363" s="33" t="s">
        <v>48</v>
      </c>
      <c r="M363" s="33" t="s">
        <v>48</v>
      </c>
      <c r="Q363" s="67">
        <v>1</v>
      </c>
      <c r="R363" s="65" t="s">
        <v>40</v>
      </c>
      <c r="S363" s="9" t="b">
        <f t="shared" si="43"/>
        <v>1</v>
      </c>
      <c r="T363" s="9" t="b">
        <f t="shared" si="44"/>
        <v>1</v>
      </c>
    </row>
    <row r="364" spans="1:20" x14ac:dyDescent="0.35">
      <c r="A364" s="44" t="s">
        <v>485</v>
      </c>
      <c r="B364" s="28">
        <v>91.66595458984375</v>
      </c>
      <c r="C364" s="28">
        <v>91.66595458984375</v>
      </c>
      <c r="D364" s="28">
        <v>91.66595458984375</v>
      </c>
      <c r="E364" s="28">
        <v>91.666275024414063</v>
      </c>
      <c r="F364" s="28">
        <v>99.999610900878906</v>
      </c>
      <c r="G364" s="28">
        <v>99.999610900878906</v>
      </c>
      <c r="H364" s="28">
        <v>99.999610900878906</v>
      </c>
      <c r="I364" s="28">
        <v>99.99884033203125</v>
      </c>
      <c r="J364" s="33" t="s">
        <v>48</v>
      </c>
      <c r="K364" s="33" t="s">
        <v>48</v>
      </c>
      <c r="L364" s="33" t="s">
        <v>48</v>
      </c>
      <c r="M364" s="33" t="s">
        <v>48</v>
      </c>
      <c r="Q364" s="67">
        <v>1</v>
      </c>
      <c r="R364" s="65" t="s">
        <v>40</v>
      </c>
      <c r="S364" s="9" t="b">
        <f t="shared" si="43"/>
        <v>1</v>
      </c>
      <c r="T364" s="9" t="b">
        <f t="shared" si="44"/>
        <v>1</v>
      </c>
    </row>
    <row r="365" spans="1:20" x14ac:dyDescent="0.35">
      <c r="A365" s="44" t="s">
        <v>486</v>
      </c>
      <c r="B365" s="28">
        <v>91.665077209472656</v>
      </c>
      <c r="C365" s="28">
        <v>91.665077209472656</v>
      </c>
      <c r="D365" s="28">
        <v>91.665077209472656</v>
      </c>
      <c r="E365" s="28">
        <v>91.663864135742188</v>
      </c>
      <c r="F365" s="28">
        <v>99.999610900878906</v>
      </c>
      <c r="G365" s="28">
        <v>99.999610900878906</v>
      </c>
      <c r="H365" s="28">
        <v>99.999610900878906</v>
      </c>
      <c r="I365" s="28">
        <v>99.99884033203125</v>
      </c>
      <c r="J365" s="33" t="s">
        <v>48</v>
      </c>
      <c r="K365" s="33" t="s">
        <v>48</v>
      </c>
      <c r="L365" s="33" t="s">
        <v>48</v>
      </c>
      <c r="M365" s="33" t="s">
        <v>48</v>
      </c>
      <c r="Q365" s="67">
        <v>1</v>
      </c>
      <c r="R365" s="65" t="s">
        <v>40</v>
      </c>
      <c r="S365" s="9" t="b">
        <f t="shared" si="43"/>
        <v>1</v>
      </c>
      <c r="T365" s="9" t="b">
        <f t="shared" si="44"/>
        <v>1</v>
      </c>
    </row>
    <row r="366" spans="1:20" x14ac:dyDescent="0.35">
      <c r="A366" s="44" t="s">
        <v>487</v>
      </c>
      <c r="B366" s="28">
        <v>91.666221618652344</v>
      </c>
      <c r="C366" s="28">
        <v>91.666221618652344</v>
      </c>
      <c r="D366" s="28">
        <v>91.666221618652344</v>
      </c>
      <c r="E366" s="28">
        <v>91.66656494140625</v>
      </c>
      <c r="F366" s="28">
        <v>99.999610900878906</v>
      </c>
      <c r="G366" s="28">
        <v>99.999610900878906</v>
      </c>
      <c r="H366" s="28">
        <v>99.999610900878906</v>
      </c>
      <c r="I366" s="28">
        <v>99.99884033203125</v>
      </c>
      <c r="J366" s="33" t="s">
        <v>48</v>
      </c>
      <c r="K366" s="33" t="s">
        <v>48</v>
      </c>
      <c r="L366" s="33" t="s">
        <v>48</v>
      </c>
      <c r="M366" s="33" t="s">
        <v>48</v>
      </c>
      <c r="Q366" s="67">
        <v>1</v>
      </c>
      <c r="R366" s="65" t="s">
        <v>40</v>
      </c>
      <c r="S366" s="9" t="b">
        <f t="shared" si="43"/>
        <v>1</v>
      </c>
      <c r="T366" s="9" t="b">
        <f t="shared" si="44"/>
        <v>1</v>
      </c>
    </row>
    <row r="367" spans="1:20" x14ac:dyDescent="0.35">
      <c r="A367" s="44" t="s">
        <v>488</v>
      </c>
      <c r="B367" s="28">
        <v>91.666213989257813</v>
      </c>
      <c r="C367" s="28">
        <v>91.666213989257813</v>
      </c>
      <c r="D367" s="28">
        <v>91.666213989257813</v>
      </c>
      <c r="E367" s="28">
        <v>91.666587829589844</v>
      </c>
      <c r="F367" s="28">
        <v>99.999610900878906</v>
      </c>
      <c r="G367" s="28">
        <v>99.999610900878906</v>
      </c>
      <c r="H367" s="28">
        <v>99.999610900878906</v>
      </c>
      <c r="I367" s="28">
        <v>99.99884033203125</v>
      </c>
      <c r="J367" s="33" t="s">
        <v>48</v>
      </c>
      <c r="K367" s="33" t="s">
        <v>48</v>
      </c>
      <c r="L367" s="33" t="s">
        <v>48</v>
      </c>
      <c r="M367" s="33" t="s">
        <v>48</v>
      </c>
      <c r="Q367" s="67">
        <v>1</v>
      </c>
      <c r="R367" s="65" t="s">
        <v>40</v>
      </c>
      <c r="S367" s="9" t="b">
        <f t="shared" si="43"/>
        <v>1</v>
      </c>
      <c r="T367" s="9" t="b">
        <f t="shared" si="44"/>
        <v>1</v>
      </c>
    </row>
    <row r="368" spans="1:20" x14ac:dyDescent="0.35">
      <c r="A368" s="44" t="s">
        <v>489</v>
      </c>
      <c r="B368" s="28">
        <v>91.6658935546875</v>
      </c>
      <c r="C368" s="28">
        <v>91.6658935546875</v>
      </c>
      <c r="D368" s="28">
        <v>91.6658935546875</v>
      </c>
      <c r="E368" s="28">
        <v>91.666213989257813</v>
      </c>
      <c r="F368" s="28">
        <v>99.999610900878906</v>
      </c>
      <c r="G368" s="28">
        <v>99.999610900878906</v>
      </c>
      <c r="H368" s="28">
        <v>99.999610900878906</v>
      </c>
      <c r="I368" s="28">
        <v>99.99884033203125</v>
      </c>
      <c r="J368" s="33" t="s">
        <v>48</v>
      </c>
      <c r="K368" s="33" t="s">
        <v>48</v>
      </c>
      <c r="L368" s="33" t="s">
        <v>48</v>
      </c>
      <c r="M368" s="33" t="s">
        <v>48</v>
      </c>
      <c r="Q368" s="67">
        <v>1</v>
      </c>
      <c r="R368" s="65" t="s">
        <v>40</v>
      </c>
      <c r="S368" s="9" t="b">
        <f t="shared" si="43"/>
        <v>1</v>
      </c>
      <c r="T368" s="9" t="b">
        <f t="shared" si="44"/>
        <v>1</v>
      </c>
    </row>
    <row r="369" spans="1:43" x14ac:dyDescent="0.35">
      <c r="A369" s="44" t="s">
        <v>490</v>
      </c>
      <c r="B369" s="28">
        <v>91.666450500488281</v>
      </c>
      <c r="C369" s="28">
        <v>91.666450500488281</v>
      </c>
      <c r="D369" s="28">
        <v>91.666450500488281</v>
      </c>
      <c r="E369" s="28">
        <v>91.666305541992188</v>
      </c>
      <c r="F369" s="28">
        <v>99.999610900878906</v>
      </c>
      <c r="G369" s="28">
        <v>99.999610900878906</v>
      </c>
      <c r="H369" s="28">
        <v>99.999610900878906</v>
      </c>
      <c r="I369" s="28">
        <v>99.99884033203125</v>
      </c>
      <c r="J369" s="33" t="s">
        <v>48</v>
      </c>
      <c r="K369" s="33" t="s">
        <v>48</v>
      </c>
      <c r="L369" s="33" t="s">
        <v>48</v>
      </c>
      <c r="M369" s="33" t="s">
        <v>48</v>
      </c>
      <c r="Q369" s="67">
        <v>1</v>
      </c>
      <c r="R369" s="65" t="s">
        <v>40</v>
      </c>
      <c r="S369" s="9" t="b">
        <f t="shared" si="43"/>
        <v>1</v>
      </c>
      <c r="T369" s="9" t="b">
        <f t="shared" si="44"/>
        <v>1</v>
      </c>
    </row>
    <row r="370" spans="1:43" x14ac:dyDescent="0.35">
      <c r="A370" s="58" t="s">
        <v>449</v>
      </c>
      <c r="B370" s="59" t="s">
        <v>449</v>
      </c>
      <c r="C370" s="59" t="s">
        <v>449</v>
      </c>
      <c r="D370" s="59" t="s">
        <v>449</v>
      </c>
      <c r="E370" s="59" t="s">
        <v>449</v>
      </c>
      <c r="F370" s="59" t="s">
        <v>449</v>
      </c>
      <c r="G370" s="59" t="s">
        <v>449</v>
      </c>
      <c r="H370" s="59" t="s">
        <v>449</v>
      </c>
      <c r="I370" s="59" t="s">
        <v>449</v>
      </c>
      <c r="J370" s="59" t="s">
        <v>449</v>
      </c>
      <c r="K370" s="59" t="s">
        <v>449</v>
      </c>
      <c r="L370" s="59" t="s">
        <v>449</v>
      </c>
      <c r="M370" s="59" t="s">
        <v>449</v>
      </c>
      <c r="N370" s="60" t="s">
        <v>491</v>
      </c>
      <c r="O370" s="59" t="s">
        <v>449</v>
      </c>
      <c r="P370" s="25">
        <f>SUMIF(S371:S372,TRUE, Q371:Q372)/SUM(Q371:Q372)</f>
        <v>0</v>
      </c>
      <c r="Q370" s="59" t="s">
        <v>449</v>
      </c>
      <c r="R370" s="59" t="s">
        <v>449</v>
      </c>
      <c r="S370" s="37"/>
      <c r="T370" s="62" t="s">
        <v>449</v>
      </c>
      <c r="U370" s="59" t="s">
        <v>449</v>
      </c>
      <c r="V370" s="59" t="s">
        <v>449</v>
      </c>
      <c r="W370" s="59" t="s">
        <v>449</v>
      </c>
      <c r="X370" s="59" t="s">
        <v>449</v>
      </c>
      <c r="Y370" s="63" t="s">
        <v>449</v>
      </c>
      <c r="Z370" s="63" t="s">
        <v>449</v>
      </c>
      <c r="AA370" s="63" t="s">
        <v>449</v>
      </c>
      <c r="AB370" s="63" t="s">
        <v>449</v>
      </c>
      <c r="AC370" s="63" t="s">
        <v>449</v>
      </c>
      <c r="AD370" s="63" t="s">
        <v>449</v>
      </c>
      <c r="AE370" s="63" t="s">
        <v>449</v>
      </c>
      <c r="AF370" s="63" t="s">
        <v>449</v>
      </c>
      <c r="AG370" s="63" t="s">
        <v>449</v>
      </c>
      <c r="AH370" s="63" t="s">
        <v>449</v>
      </c>
      <c r="AI370" s="63" t="s">
        <v>449</v>
      </c>
      <c r="AJ370" s="63" t="s">
        <v>449</v>
      </c>
      <c r="AK370" s="63" t="s">
        <v>449</v>
      </c>
      <c r="AL370" s="63" t="s">
        <v>449</v>
      </c>
      <c r="AM370" s="63" t="s">
        <v>449</v>
      </c>
      <c r="AN370" s="63" t="s">
        <v>449</v>
      </c>
      <c r="AO370" s="63" t="s">
        <v>449</v>
      </c>
      <c r="AP370" s="63" t="s">
        <v>449</v>
      </c>
      <c r="AQ370" s="63" t="s">
        <v>449</v>
      </c>
    </row>
    <row r="371" spans="1:43" ht="14.9" customHeight="1" x14ac:dyDescent="0.35">
      <c r="A371" s="64" t="s">
        <v>492</v>
      </c>
      <c r="B371" s="28">
        <v>74.430961608886719</v>
      </c>
      <c r="C371" s="28">
        <v>96.753089904785156</v>
      </c>
      <c r="D371" s="28">
        <v>96.828399658203125</v>
      </c>
      <c r="E371" s="28">
        <v>96.722625732421875</v>
      </c>
      <c r="F371" s="28">
        <v>98.437164306640625</v>
      </c>
      <c r="G371" s="28">
        <v>99.987319946289063</v>
      </c>
      <c r="H371" s="28">
        <v>99.999832153320313</v>
      </c>
      <c r="I371" s="28">
        <v>99.99884033203125</v>
      </c>
      <c r="J371" s="28">
        <v>0</v>
      </c>
      <c r="K371" s="28">
        <v>0</v>
      </c>
      <c r="L371" s="28">
        <v>0</v>
      </c>
      <c r="M371" s="28">
        <v>0</v>
      </c>
      <c r="N371" s="36"/>
      <c r="O371" s="65" t="s">
        <v>449</v>
      </c>
      <c r="P371" s="65" t="s">
        <v>493</v>
      </c>
      <c r="Q371" s="67">
        <v>1</v>
      </c>
      <c r="R371" s="65" t="s">
        <v>40</v>
      </c>
      <c r="S371" s="9" t="b">
        <f>NOT(OR((E371&lt;=$Q$1),(I371&lt;=$R$1),(M371&lt;=$S$1)))</f>
        <v>0</v>
      </c>
      <c r="T371" s="9" t="b">
        <f>NOT(OR((C371&lt;=$Q$1),(G371&lt;=$R$1),(K371&lt;=$S$1)))</f>
        <v>0</v>
      </c>
      <c r="U371" s="68" t="s">
        <v>41</v>
      </c>
      <c r="V371" s="68" t="s">
        <v>41</v>
      </c>
      <c r="W371" s="69" t="s">
        <v>48</v>
      </c>
      <c r="X371" s="68" t="s">
        <v>41</v>
      </c>
      <c r="Y371" s="110">
        <v>5</v>
      </c>
      <c r="Z371" s="111"/>
      <c r="AA371" s="111"/>
      <c r="AB371" s="111"/>
      <c r="AC371" s="112"/>
      <c r="AD371" s="65" t="s">
        <v>449</v>
      </c>
      <c r="AE371" s="65" t="s">
        <v>449</v>
      </c>
      <c r="AF371" s="65" t="s">
        <v>449</v>
      </c>
      <c r="AG371" s="65" t="s">
        <v>449</v>
      </c>
      <c r="AH371" s="65" t="s">
        <v>449</v>
      </c>
      <c r="AI371" s="65" t="s">
        <v>449</v>
      </c>
      <c r="AJ371" s="65" t="s">
        <v>449</v>
      </c>
      <c r="AK371" s="65" t="s">
        <v>449</v>
      </c>
      <c r="AL371" s="65" t="s">
        <v>449</v>
      </c>
      <c r="AM371" s="65" t="s">
        <v>449</v>
      </c>
      <c r="AN371" s="65" t="s">
        <v>449</v>
      </c>
      <c r="AO371" s="65" t="s">
        <v>449</v>
      </c>
      <c r="AP371" s="65" t="s">
        <v>449</v>
      </c>
      <c r="AQ371" s="65" t="s">
        <v>449</v>
      </c>
    </row>
    <row r="372" spans="1:43" ht="14.9" customHeight="1" x14ac:dyDescent="0.35">
      <c r="A372" s="64" t="s">
        <v>494</v>
      </c>
      <c r="B372" s="28">
        <v>22.384292602539063</v>
      </c>
      <c r="C372" s="28">
        <v>0</v>
      </c>
      <c r="D372" s="28">
        <v>0</v>
      </c>
      <c r="E372" s="28">
        <v>0</v>
      </c>
      <c r="F372" s="28">
        <v>99.961952209472656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36" t="s">
        <v>495</v>
      </c>
      <c r="O372" s="65" t="s">
        <v>449</v>
      </c>
      <c r="P372" s="65"/>
      <c r="Q372" s="67">
        <v>0</v>
      </c>
      <c r="R372" s="65" t="s">
        <v>40</v>
      </c>
      <c r="S372" s="9" t="b">
        <f>NOT(OR((E372&lt;=$Q$1),(I372&lt;=$R$1),(M372&lt;=$S$1)))</f>
        <v>0</v>
      </c>
      <c r="T372" s="9" t="b">
        <f>NOT(OR((C372&lt;=$Q$1),(G372&lt;=$R$1),(K372&lt;=$S$1)))</f>
        <v>0</v>
      </c>
      <c r="U372" s="68" t="s">
        <v>41</v>
      </c>
      <c r="V372" s="68" t="s">
        <v>41</v>
      </c>
      <c r="W372" s="69" t="s">
        <v>48</v>
      </c>
      <c r="X372" s="68" t="s">
        <v>41</v>
      </c>
      <c r="Y372" s="110">
        <v>5</v>
      </c>
      <c r="Z372" s="111"/>
      <c r="AA372" s="111"/>
      <c r="AB372" s="111"/>
      <c r="AC372" s="112"/>
      <c r="AD372" s="65" t="s">
        <v>449</v>
      </c>
      <c r="AE372" s="65" t="s">
        <v>449</v>
      </c>
      <c r="AF372" s="65" t="s">
        <v>449</v>
      </c>
      <c r="AG372" s="65" t="s">
        <v>449</v>
      </c>
      <c r="AH372" s="65" t="s">
        <v>449</v>
      </c>
      <c r="AI372" s="65" t="s">
        <v>449</v>
      </c>
      <c r="AJ372" s="65" t="s">
        <v>449</v>
      </c>
      <c r="AK372" s="65" t="s">
        <v>449</v>
      </c>
      <c r="AL372" s="65" t="s">
        <v>449</v>
      </c>
      <c r="AM372" s="65" t="s">
        <v>449</v>
      </c>
      <c r="AN372" s="65" t="s">
        <v>449</v>
      </c>
      <c r="AO372" s="65" t="s">
        <v>449</v>
      </c>
      <c r="AP372" s="65" t="s">
        <v>449</v>
      </c>
      <c r="AQ372" s="65" t="s">
        <v>449</v>
      </c>
    </row>
    <row r="373" spans="1:43" x14ac:dyDescent="0.35">
      <c r="A373" s="58" t="s">
        <v>449</v>
      </c>
      <c r="B373" s="59" t="s">
        <v>449</v>
      </c>
      <c r="C373" s="59" t="s">
        <v>449</v>
      </c>
      <c r="D373" s="59" t="s">
        <v>449</v>
      </c>
      <c r="E373" s="59" t="s">
        <v>449</v>
      </c>
      <c r="F373" s="59" t="s">
        <v>449</v>
      </c>
      <c r="G373" s="59" t="s">
        <v>449</v>
      </c>
      <c r="H373" s="59" t="s">
        <v>449</v>
      </c>
      <c r="I373" s="59" t="s">
        <v>449</v>
      </c>
      <c r="J373" s="59" t="s">
        <v>449</v>
      </c>
      <c r="K373" s="59" t="s">
        <v>449</v>
      </c>
      <c r="L373" s="59" t="s">
        <v>449</v>
      </c>
      <c r="M373" s="59" t="s">
        <v>449</v>
      </c>
      <c r="N373" s="60" t="s">
        <v>496</v>
      </c>
      <c r="O373" s="59" t="s">
        <v>449</v>
      </c>
      <c r="P373" s="25">
        <f>SUMIF(S374,TRUE, Q374)/SUM(Q374)</f>
        <v>1</v>
      </c>
      <c r="Q373" s="59" t="s">
        <v>449</v>
      </c>
      <c r="R373" s="59" t="s">
        <v>449</v>
      </c>
      <c r="S373" s="37"/>
      <c r="T373" s="62" t="s">
        <v>449</v>
      </c>
      <c r="U373" s="59" t="s">
        <v>449</v>
      </c>
      <c r="V373" s="59" t="s">
        <v>449</v>
      </c>
      <c r="W373" s="59" t="s">
        <v>449</v>
      </c>
      <c r="X373" s="59" t="s">
        <v>449</v>
      </c>
      <c r="Y373" s="63" t="s">
        <v>449</v>
      </c>
      <c r="Z373" s="63" t="s">
        <v>449</v>
      </c>
      <c r="AA373" s="63" t="s">
        <v>449</v>
      </c>
      <c r="AB373" s="63" t="s">
        <v>449</v>
      </c>
      <c r="AC373" s="63" t="s">
        <v>449</v>
      </c>
      <c r="AD373" s="63" t="s">
        <v>449</v>
      </c>
      <c r="AE373" s="63" t="s">
        <v>449</v>
      </c>
      <c r="AF373" s="63" t="s">
        <v>449</v>
      </c>
      <c r="AG373" s="63" t="s">
        <v>449</v>
      </c>
      <c r="AH373" s="63" t="s">
        <v>449</v>
      </c>
      <c r="AI373" s="63" t="s">
        <v>449</v>
      </c>
      <c r="AJ373" s="63" t="s">
        <v>449</v>
      </c>
      <c r="AK373" s="63" t="s">
        <v>449</v>
      </c>
      <c r="AL373" s="63" t="s">
        <v>449</v>
      </c>
      <c r="AM373" s="63" t="s">
        <v>449</v>
      </c>
      <c r="AN373" s="63" t="s">
        <v>449</v>
      </c>
      <c r="AO373" s="63" t="s">
        <v>449</v>
      </c>
      <c r="AP373" s="63" t="s">
        <v>449</v>
      </c>
      <c r="AQ373" s="63" t="s">
        <v>449</v>
      </c>
    </row>
    <row r="374" spans="1:43" ht="14.9" customHeight="1" x14ac:dyDescent="0.35">
      <c r="A374" s="64" t="s">
        <v>497</v>
      </c>
      <c r="B374" s="28">
        <v>74.753181457519531</v>
      </c>
      <c r="C374" s="28">
        <v>92.3504638671875</v>
      </c>
      <c r="D374" s="28">
        <v>96.028190612792969</v>
      </c>
      <c r="E374" s="28">
        <v>95.972084045410156</v>
      </c>
      <c r="F374" s="28">
        <v>98.819961547851563</v>
      </c>
      <c r="G374" s="28">
        <v>99.999961853027344</v>
      </c>
      <c r="H374" s="28">
        <v>99.999832153320313</v>
      </c>
      <c r="I374" s="28">
        <v>99.99884033203125</v>
      </c>
      <c r="J374" s="28">
        <v>92.545791625976563</v>
      </c>
      <c r="K374" s="28">
        <v>99.999961853027344</v>
      </c>
      <c r="L374" s="28">
        <v>99.999832153320313</v>
      </c>
      <c r="M374" s="28">
        <v>99.99884033203125</v>
      </c>
      <c r="N374" s="36"/>
      <c r="O374" s="65" t="s">
        <v>449</v>
      </c>
      <c r="P374" s="65" t="s">
        <v>449</v>
      </c>
      <c r="Q374" s="67">
        <v>1</v>
      </c>
      <c r="R374" s="65" t="s">
        <v>40</v>
      </c>
      <c r="S374" s="9" t="b">
        <f>NOT(OR((E374&lt;=$Q$1),(I374&lt;=$R$1),(M374&lt;=$S$1)))</f>
        <v>1</v>
      </c>
      <c r="T374" s="9" t="b">
        <f>NOT(OR((C374&lt;=$Q$1),(G374&lt;=$R$1),(K374&lt;=$S$1)))</f>
        <v>1</v>
      </c>
      <c r="U374" s="68" t="s">
        <v>41</v>
      </c>
      <c r="V374" s="68" t="s">
        <v>41</v>
      </c>
      <c r="W374" s="69" t="s">
        <v>48</v>
      </c>
      <c r="X374" s="68" t="s">
        <v>41</v>
      </c>
      <c r="Y374" s="110">
        <v>5</v>
      </c>
      <c r="Z374" s="111"/>
      <c r="AA374" s="111"/>
      <c r="AB374" s="111"/>
      <c r="AC374" s="112"/>
      <c r="AD374" s="65" t="s">
        <v>449</v>
      </c>
      <c r="AE374" s="65" t="s">
        <v>449</v>
      </c>
      <c r="AF374" s="65" t="s">
        <v>449</v>
      </c>
      <c r="AG374" s="65" t="s">
        <v>449</v>
      </c>
      <c r="AH374" s="65" t="s">
        <v>449</v>
      </c>
      <c r="AI374" s="65" t="s">
        <v>449</v>
      </c>
      <c r="AJ374" s="65" t="s">
        <v>449</v>
      </c>
      <c r="AK374" s="65" t="s">
        <v>449</v>
      </c>
      <c r="AL374" s="65" t="s">
        <v>449</v>
      </c>
      <c r="AM374" s="65" t="s">
        <v>449</v>
      </c>
      <c r="AN374" s="65" t="s">
        <v>449</v>
      </c>
      <c r="AO374" s="65" t="s">
        <v>449</v>
      </c>
      <c r="AP374" s="65" t="s">
        <v>449</v>
      </c>
      <c r="AQ374" s="65" t="s">
        <v>449</v>
      </c>
    </row>
    <row r="375" spans="1:43" ht="14.9" customHeight="1" x14ac:dyDescent="0.35">
      <c r="A375" s="64" t="s">
        <v>498</v>
      </c>
      <c r="B375" s="28">
        <v>81.616424560546875</v>
      </c>
      <c r="C375" s="28">
        <v>91.912796020507813</v>
      </c>
      <c r="D375" s="28">
        <v>95.281417846679688</v>
      </c>
      <c r="E375" s="28">
        <v>95.633102416992188</v>
      </c>
      <c r="F375" s="28">
        <v>88.781135559082031</v>
      </c>
      <c r="G375" s="28">
        <v>89.081443786621094</v>
      </c>
      <c r="H375" s="28">
        <v>78.034927368164063</v>
      </c>
      <c r="I375" s="28">
        <v>99.99884033203125</v>
      </c>
      <c r="J375" s="33" t="s">
        <v>48</v>
      </c>
      <c r="K375" s="33" t="s">
        <v>48</v>
      </c>
      <c r="L375" s="33" t="s">
        <v>48</v>
      </c>
      <c r="M375" s="33" t="s">
        <v>48</v>
      </c>
      <c r="N375" s="36"/>
      <c r="O375" s="65" t="s">
        <v>449</v>
      </c>
      <c r="P375" s="65"/>
      <c r="Q375" s="67"/>
      <c r="R375" s="65"/>
      <c r="S375" s="9" t="b">
        <f>NOT(OR((E375&lt;=$Q$1),(I375&lt;=$R$1),(M375&lt;=$S$1)))</f>
        <v>1</v>
      </c>
      <c r="U375" s="68"/>
      <c r="V375" s="68"/>
      <c r="W375" s="69"/>
      <c r="X375" s="68"/>
      <c r="Y375" s="110"/>
      <c r="Z375" s="111"/>
      <c r="AA375" s="111"/>
      <c r="AB375" s="111"/>
      <c r="AC375" s="112"/>
      <c r="AD375" s="65" t="s">
        <v>449</v>
      </c>
      <c r="AE375" s="65" t="s">
        <v>449</v>
      </c>
      <c r="AF375" s="65" t="s">
        <v>449</v>
      </c>
      <c r="AG375" s="65" t="s">
        <v>449</v>
      </c>
      <c r="AH375" s="65" t="s">
        <v>449</v>
      </c>
      <c r="AI375" s="65" t="s">
        <v>449</v>
      </c>
      <c r="AJ375" s="65" t="s">
        <v>449</v>
      </c>
      <c r="AK375" s="65" t="s">
        <v>449</v>
      </c>
      <c r="AL375" s="65" t="s">
        <v>449</v>
      </c>
      <c r="AM375" s="65" t="s">
        <v>449</v>
      </c>
      <c r="AN375" s="65" t="s">
        <v>449</v>
      </c>
      <c r="AO375" s="65" t="s">
        <v>449</v>
      </c>
      <c r="AP375" s="65" t="s">
        <v>449</v>
      </c>
      <c r="AQ375" s="65" t="s">
        <v>449</v>
      </c>
    </row>
    <row r="376" spans="1:43" x14ac:dyDescent="0.35">
      <c r="A376" s="58" t="s">
        <v>449</v>
      </c>
      <c r="B376" s="59" t="s">
        <v>449</v>
      </c>
      <c r="C376" s="59" t="s">
        <v>449</v>
      </c>
      <c r="D376" s="59" t="s">
        <v>449</v>
      </c>
      <c r="E376" s="59" t="s">
        <v>449</v>
      </c>
      <c r="F376" s="59" t="s">
        <v>449</v>
      </c>
      <c r="G376" s="59" t="s">
        <v>449</v>
      </c>
      <c r="H376" s="59" t="s">
        <v>449</v>
      </c>
      <c r="I376" s="59" t="s">
        <v>449</v>
      </c>
      <c r="J376" s="59" t="s">
        <v>449</v>
      </c>
      <c r="K376" s="59" t="s">
        <v>449</v>
      </c>
      <c r="L376" s="59" t="s">
        <v>449</v>
      </c>
      <c r="M376" s="59" t="s">
        <v>449</v>
      </c>
      <c r="N376" s="60" t="s">
        <v>499</v>
      </c>
      <c r="O376" s="59" t="s">
        <v>449</v>
      </c>
      <c r="P376" s="25">
        <f>SUMIF(S377,TRUE, Q377)/SUM(Q377)</f>
        <v>1</v>
      </c>
      <c r="Q376" s="59" t="s">
        <v>449</v>
      </c>
      <c r="R376" s="59" t="s">
        <v>449</v>
      </c>
      <c r="S376" s="37"/>
      <c r="T376" s="62" t="s">
        <v>449</v>
      </c>
      <c r="U376" s="59" t="s">
        <v>449</v>
      </c>
      <c r="V376" s="59" t="s">
        <v>449</v>
      </c>
      <c r="W376" s="59" t="s">
        <v>449</v>
      </c>
      <c r="X376" s="59" t="s">
        <v>449</v>
      </c>
      <c r="Y376" s="63" t="s">
        <v>449</v>
      </c>
      <c r="Z376" s="63" t="s">
        <v>449</v>
      </c>
      <c r="AA376" s="63" t="s">
        <v>449</v>
      </c>
      <c r="AB376" s="63" t="s">
        <v>449</v>
      </c>
      <c r="AC376" s="63" t="s">
        <v>449</v>
      </c>
      <c r="AD376" s="63" t="s">
        <v>449</v>
      </c>
      <c r="AE376" s="63" t="s">
        <v>449</v>
      </c>
      <c r="AF376" s="63" t="s">
        <v>449</v>
      </c>
      <c r="AG376" s="63" t="s">
        <v>449</v>
      </c>
      <c r="AH376" s="63" t="s">
        <v>449</v>
      </c>
      <c r="AI376" s="63" t="s">
        <v>449</v>
      </c>
      <c r="AJ376" s="63" t="s">
        <v>449</v>
      </c>
      <c r="AK376" s="63" t="s">
        <v>449</v>
      </c>
      <c r="AL376" s="63" t="s">
        <v>449</v>
      </c>
      <c r="AM376" s="63" t="s">
        <v>449</v>
      </c>
      <c r="AN376" s="63" t="s">
        <v>449</v>
      </c>
      <c r="AO376" s="63" t="s">
        <v>449</v>
      </c>
      <c r="AP376" s="63" t="s">
        <v>449</v>
      </c>
      <c r="AQ376" s="63" t="s">
        <v>449</v>
      </c>
    </row>
    <row r="377" spans="1:43" ht="14.9" customHeight="1" x14ac:dyDescent="0.35">
      <c r="A377" s="64" t="s">
        <v>500</v>
      </c>
      <c r="B377" s="28">
        <v>78.831382751464844</v>
      </c>
      <c r="C377" s="28">
        <v>89.179550170898438</v>
      </c>
      <c r="D377" s="28">
        <v>93.193367004394531</v>
      </c>
      <c r="E377" s="28">
        <v>93.618583679199219</v>
      </c>
      <c r="F377" s="28">
        <v>96.254966735839844</v>
      </c>
      <c r="G377" s="28">
        <v>99.250579833984375</v>
      </c>
      <c r="H377" s="28">
        <v>99.999832153320313</v>
      </c>
      <c r="I377" s="28">
        <v>99.99884033203125</v>
      </c>
      <c r="J377" s="28">
        <v>95.405448913574219</v>
      </c>
      <c r="K377" s="28">
        <v>99.019142150878906</v>
      </c>
      <c r="L377" s="28">
        <v>97.010353088378906</v>
      </c>
      <c r="M377" s="28">
        <v>99.890106201171875</v>
      </c>
      <c r="N377" s="36"/>
      <c r="O377" s="65" t="s">
        <v>449</v>
      </c>
      <c r="P377" s="65" t="s">
        <v>449</v>
      </c>
      <c r="Q377" s="67">
        <v>1</v>
      </c>
      <c r="R377" s="65" t="s">
        <v>40</v>
      </c>
      <c r="S377" s="9" t="b">
        <f>NOT(OR((E377&lt;=$Q$1),(I377&lt;=$R$1),(M377&lt;=$S$1)))</f>
        <v>1</v>
      </c>
      <c r="T377" s="9" t="b">
        <f>NOT(OR((C377&lt;=$Q$1),(G377&lt;=$R$1),(K377&lt;=$S$1)))</f>
        <v>1</v>
      </c>
      <c r="U377" s="68" t="s">
        <v>41</v>
      </c>
      <c r="V377" s="68" t="s">
        <v>41</v>
      </c>
      <c r="W377" s="69" t="s">
        <v>48</v>
      </c>
      <c r="X377" s="68" t="s">
        <v>41</v>
      </c>
      <c r="Y377" s="110">
        <v>5</v>
      </c>
      <c r="Z377" s="111"/>
      <c r="AA377" s="111"/>
      <c r="AB377" s="111"/>
      <c r="AC377" s="112"/>
      <c r="AD377" s="65" t="s">
        <v>449</v>
      </c>
      <c r="AE377" s="65" t="s">
        <v>449</v>
      </c>
      <c r="AF377" s="65" t="s">
        <v>449</v>
      </c>
      <c r="AG377" s="65" t="s">
        <v>449</v>
      </c>
      <c r="AH377" s="65" t="s">
        <v>449</v>
      </c>
      <c r="AI377" s="65" t="s">
        <v>449</v>
      </c>
      <c r="AJ377" s="65" t="s">
        <v>449</v>
      </c>
      <c r="AK377" s="65" t="s">
        <v>449</v>
      </c>
      <c r="AL377" s="65" t="s">
        <v>449</v>
      </c>
      <c r="AM377" s="65" t="s">
        <v>449</v>
      </c>
      <c r="AN377" s="65" t="s">
        <v>449</v>
      </c>
      <c r="AO377" s="65" t="s">
        <v>449</v>
      </c>
      <c r="AP377" s="65" t="s">
        <v>449</v>
      </c>
      <c r="AQ377" s="65" t="s">
        <v>449</v>
      </c>
    </row>
    <row r="378" spans="1:43" ht="14.9" customHeight="1" x14ac:dyDescent="0.35">
      <c r="A378" s="64" t="s">
        <v>501</v>
      </c>
      <c r="B378" s="28">
        <v>92.121612548828125</v>
      </c>
      <c r="C378" s="28">
        <v>92.470619201660156</v>
      </c>
      <c r="D378" s="28">
        <v>96.051078796386719</v>
      </c>
      <c r="E378" s="28">
        <v>95.972084045410156</v>
      </c>
      <c r="F378" s="28">
        <v>99.700836181640625</v>
      </c>
      <c r="G378" s="28">
        <v>99.158988952636719</v>
      </c>
      <c r="H378" s="28">
        <v>99.949073791503906</v>
      </c>
      <c r="I378" s="28">
        <v>99.99884033203125</v>
      </c>
      <c r="J378" s="28">
        <v>39.027252197265625</v>
      </c>
      <c r="K378" s="28">
        <v>30.986907958984375</v>
      </c>
      <c r="L378" s="28">
        <v>99.999710083007813</v>
      </c>
      <c r="M378" s="28">
        <v>99.99884033203125</v>
      </c>
      <c r="N378" s="36"/>
      <c r="O378" s="65" t="s">
        <v>449</v>
      </c>
      <c r="P378" s="65"/>
      <c r="Q378" s="67">
        <v>0</v>
      </c>
      <c r="R378" s="65" t="s">
        <v>40</v>
      </c>
      <c r="S378" s="9" t="b">
        <f>NOT(OR((E378&lt;=$Q$1),(I378&lt;=$R$1),(M378&lt;=$S$1)))</f>
        <v>1</v>
      </c>
      <c r="T378" s="9" t="b">
        <f>NOT(OR((C378&lt;=$Q$1),(G378&lt;=$R$1),(K378&lt;=$S$1)))</f>
        <v>0</v>
      </c>
      <c r="U378" s="68" t="s">
        <v>41</v>
      </c>
      <c r="V378" s="68" t="s">
        <v>41</v>
      </c>
      <c r="W378" s="69" t="s">
        <v>48</v>
      </c>
      <c r="X378" s="68" t="s">
        <v>41</v>
      </c>
      <c r="Y378" s="110">
        <v>5</v>
      </c>
      <c r="Z378" s="111"/>
      <c r="AA378" s="111"/>
      <c r="AB378" s="111"/>
      <c r="AC378" s="112"/>
      <c r="AD378" s="65" t="s">
        <v>449</v>
      </c>
      <c r="AE378" s="65" t="s">
        <v>449</v>
      </c>
      <c r="AF378" s="65" t="s">
        <v>449</v>
      </c>
      <c r="AG378" s="65" t="s">
        <v>449</v>
      </c>
      <c r="AH378" s="65" t="s">
        <v>449</v>
      </c>
      <c r="AI378" s="65" t="s">
        <v>449</v>
      </c>
      <c r="AJ378" s="65" t="s">
        <v>449</v>
      </c>
      <c r="AK378" s="65" t="s">
        <v>449</v>
      </c>
      <c r="AL378" s="65" t="s">
        <v>449</v>
      </c>
      <c r="AM378" s="65" t="s">
        <v>449</v>
      </c>
      <c r="AN378" s="65" t="s">
        <v>449</v>
      </c>
      <c r="AO378" s="65" t="s">
        <v>449</v>
      </c>
      <c r="AP378" s="65" t="s">
        <v>449</v>
      </c>
      <c r="AQ378" s="65" t="s">
        <v>449</v>
      </c>
    </row>
    <row r="379" spans="1:43" x14ac:dyDescent="0.35">
      <c r="A379" s="58" t="s">
        <v>449</v>
      </c>
      <c r="B379" s="59" t="s">
        <v>449</v>
      </c>
      <c r="C379" s="59" t="s">
        <v>449</v>
      </c>
      <c r="D379" s="59" t="s">
        <v>449</v>
      </c>
      <c r="E379" s="59" t="s">
        <v>449</v>
      </c>
      <c r="F379" s="59" t="s">
        <v>449</v>
      </c>
      <c r="G379" s="59" t="s">
        <v>449</v>
      </c>
      <c r="H379" s="59" t="s">
        <v>449</v>
      </c>
      <c r="I379" s="59" t="s">
        <v>449</v>
      </c>
      <c r="J379" s="59" t="s">
        <v>449</v>
      </c>
      <c r="K379" s="59" t="s">
        <v>449</v>
      </c>
      <c r="L379" s="59" t="s">
        <v>449</v>
      </c>
      <c r="M379" s="59" t="s">
        <v>449</v>
      </c>
      <c r="N379" s="60" t="s">
        <v>502</v>
      </c>
      <c r="O379" s="59" t="s">
        <v>449</v>
      </c>
      <c r="P379" s="25" t="e">
        <f>SUMIF(S380,TRUE, Q380)/SUM(Q380)</f>
        <v>#DIV/0!</v>
      </c>
      <c r="Q379" s="59" t="s">
        <v>449</v>
      </c>
      <c r="R379" s="59" t="s">
        <v>449</v>
      </c>
      <c r="S379" s="37"/>
      <c r="T379" s="62" t="s">
        <v>449</v>
      </c>
      <c r="U379" s="59" t="s">
        <v>449</v>
      </c>
      <c r="V379" s="59" t="s">
        <v>449</v>
      </c>
      <c r="W379" s="59" t="s">
        <v>449</v>
      </c>
      <c r="X379" s="59" t="s">
        <v>449</v>
      </c>
      <c r="Y379" s="63" t="s">
        <v>449</v>
      </c>
      <c r="Z379" s="63" t="s">
        <v>449</v>
      </c>
      <c r="AA379" s="63" t="s">
        <v>449</v>
      </c>
      <c r="AB379" s="63" t="s">
        <v>449</v>
      </c>
      <c r="AC379" s="63" t="s">
        <v>449</v>
      </c>
      <c r="AD379" s="63" t="s">
        <v>449</v>
      </c>
      <c r="AE379" s="63" t="s">
        <v>449</v>
      </c>
      <c r="AF379" s="63" t="s">
        <v>449</v>
      </c>
      <c r="AG379" s="63" t="s">
        <v>449</v>
      </c>
      <c r="AH379" s="63" t="s">
        <v>449</v>
      </c>
      <c r="AI379" s="63" t="s">
        <v>449</v>
      </c>
      <c r="AJ379" s="63" t="s">
        <v>449</v>
      </c>
      <c r="AK379" s="63" t="s">
        <v>449</v>
      </c>
      <c r="AL379" s="63" t="s">
        <v>449</v>
      </c>
      <c r="AM379" s="63" t="s">
        <v>449</v>
      </c>
      <c r="AN379" s="63" t="s">
        <v>449</v>
      </c>
      <c r="AO379" s="63" t="s">
        <v>449</v>
      </c>
      <c r="AP379" s="63" t="s">
        <v>449</v>
      </c>
      <c r="AQ379" s="63" t="s">
        <v>449</v>
      </c>
    </row>
    <row r="380" spans="1:43" ht="14.9" customHeight="1" x14ac:dyDescent="0.35">
      <c r="A380" s="64" t="s">
        <v>503</v>
      </c>
      <c r="B380" s="28">
        <v>69.781929016113281</v>
      </c>
      <c r="C380" s="28">
        <v>7.9201760292053223</v>
      </c>
      <c r="D380" s="28">
        <v>0.10112284868955612</v>
      </c>
      <c r="E380" s="28">
        <v>0</v>
      </c>
      <c r="F380" s="28">
        <v>99.952560424804688</v>
      </c>
      <c r="G380" s="28">
        <v>99.775016784667969</v>
      </c>
      <c r="H380" s="28">
        <v>99.999710083007813</v>
      </c>
      <c r="I380" s="28">
        <v>0</v>
      </c>
      <c r="J380" s="28">
        <v>80.066001892089844</v>
      </c>
      <c r="K380" s="28">
        <v>99.197227478027344</v>
      </c>
      <c r="L380" s="28">
        <v>98.906097412109375</v>
      </c>
      <c r="M380" s="28">
        <v>0</v>
      </c>
      <c r="N380" s="36" t="s">
        <v>530</v>
      </c>
      <c r="O380" s="65" t="s">
        <v>449</v>
      </c>
      <c r="P380" s="65" t="s">
        <v>449</v>
      </c>
      <c r="Q380" s="67">
        <v>0</v>
      </c>
      <c r="R380" s="65" t="s">
        <v>40</v>
      </c>
      <c r="S380" s="9" t="b">
        <f>NOT(OR((E380&lt;=$Q$1),(I380&lt;=$R$1),(M380&lt;=$S$1)))</f>
        <v>0</v>
      </c>
      <c r="T380" s="32">
        <v>0</v>
      </c>
      <c r="U380" s="68" t="s">
        <v>41</v>
      </c>
      <c r="V380" s="68" t="s">
        <v>41</v>
      </c>
      <c r="W380" s="69" t="s">
        <v>48</v>
      </c>
      <c r="X380" s="68" t="s">
        <v>41</v>
      </c>
      <c r="Y380" s="110">
        <v>5</v>
      </c>
      <c r="Z380" s="111"/>
      <c r="AA380" s="111"/>
      <c r="AB380" s="111"/>
      <c r="AC380" s="112"/>
      <c r="AD380" s="65" t="s">
        <v>449</v>
      </c>
      <c r="AE380" s="65" t="s">
        <v>449</v>
      </c>
      <c r="AF380" s="65" t="s">
        <v>449</v>
      </c>
      <c r="AG380" s="65" t="s">
        <v>449</v>
      </c>
      <c r="AH380" s="65" t="s">
        <v>449</v>
      </c>
      <c r="AI380" s="65" t="s">
        <v>449</v>
      </c>
      <c r="AJ380" s="65" t="s">
        <v>449</v>
      </c>
      <c r="AK380" s="65" t="s">
        <v>449</v>
      </c>
      <c r="AL380" s="65" t="s">
        <v>449</v>
      </c>
      <c r="AM380" s="65" t="s">
        <v>449</v>
      </c>
      <c r="AN380" s="65" t="s">
        <v>449</v>
      </c>
      <c r="AO380" s="65" t="s">
        <v>449</v>
      </c>
      <c r="AP380" s="65" t="s">
        <v>449</v>
      </c>
      <c r="AQ380" s="65" t="s">
        <v>449</v>
      </c>
    </row>
    <row r="381" spans="1:43" x14ac:dyDescent="0.35">
      <c r="A381" s="58" t="s">
        <v>449</v>
      </c>
      <c r="B381" s="59" t="s">
        <v>449</v>
      </c>
      <c r="C381" s="59" t="s">
        <v>449</v>
      </c>
      <c r="D381" s="59" t="s">
        <v>449</v>
      </c>
      <c r="E381" s="59" t="s">
        <v>449</v>
      </c>
      <c r="F381" s="59" t="s">
        <v>449</v>
      </c>
      <c r="G381" s="59" t="s">
        <v>449</v>
      </c>
      <c r="H381" s="59" t="s">
        <v>449</v>
      </c>
      <c r="I381" s="59" t="s">
        <v>449</v>
      </c>
      <c r="J381" s="59" t="s">
        <v>449</v>
      </c>
      <c r="K381" s="59" t="s">
        <v>449</v>
      </c>
      <c r="L381" s="59" t="s">
        <v>449</v>
      </c>
      <c r="M381" s="28" t="s">
        <v>449</v>
      </c>
      <c r="N381" s="60" t="s">
        <v>504</v>
      </c>
      <c r="O381" s="59" t="s">
        <v>449</v>
      </c>
      <c r="P381" s="25" t="e">
        <f>SUMIF(S382,TRUE, Q382)/SUM(Q382)</f>
        <v>#DIV/0!</v>
      </c>
      <c r="Q381" s="59" t="s">
        <v>449</v>
      </c>
      <c r="R381" s="59" t="s">
        <v>449</v>
      </c>
      <c r="S381" s="37"/>
      <c r="T381" s="62" t="s">
        <v>449</v>
      </c>
      <c r="U381" s="59" t="s">
        <v>449</v>
      </c>
      <c r="V381" s="59" t="s">
        <v>449</v>
      </c>
      <c r="W381" s="59" t="s">
        <v>449</v>
      </c>
      <c r="X381" s="59" t="s">
        <v>449</v>
      </c>
      <c r="Y381" s="63" t="s">
        <v>449</v>
      </c>
      <c r="Z381" s="63" t="s">
        <v>449</v>
      </c>
      <c r="AA381" s="63" t="s">
        <v>449</v>
      </c>
      <c r="AB381" s="63" t="s">
        <v>449</v>
      </c>
      <c r="AC381" s="63" t="s">
        <v>449</v>
      </c>
      <c r="AD381" s="63" t="s">
        <v>449</v>
      </c>
      <c r="AE381" s="63" t="s">
        <v>449</v>
      </c>
      <c r="AF381" s="63" t="s">
        <v>449</v>
      </c>
      <c r="AG381" s="63" t="s">
        <v>449</v>
      </c>
      <c r="AH381" s="63" t="s">
        <v>449</v>
      </c>
      <c r="AI381" s="63" t="s">
        <v>449</v>
      </c>
      <c r="AJ381" s="63" t="s">
        <v>449</v>
      </c>
      <c r="AK381" s="63" t="s">
        <v>449</v>
      </c>
      <c r="AL381" s="63" t="s">
        <v>449</v>
      </c>
      <c r="AM381" s="63" t="s">
        <v>449</v>
      </c>
      <c r="AN381" s="63" t="s">
        <v>449</v>
      </c>
      <c r="AO381" s="63" t="s">
        <v>449</v>
      </c>
      <c r="AP381" s="63" t="s">
        <v>449</v>
      </c>
      <c r="AQ381" s="63" t="s">
        <v>449</v>
      </c>
    </row>
    <row r="382" spans="1:43" ht="14.9" customHeight="1" x14ac:dyDescent="0.35">
      <c r="A382" s="64" t="s">
        <v>497</v>
      </c>
      <c r="B382" s="28">
        <v>74.753181457519531</v>
      </c>
      <c r="C382" s="28">
        <v>92.3504638671875</v>
      </c>
      <c r="D382" s="28">
        <v>96.028190612792969</v>
      </c>
      <c r="E382" s="28">
        <v>95.972084045410156</v>
      </c>
      <c r="F382" s="28">
        <v>98.819961547851563</v>
      </c>
      <c r="G382" s="28">
        <v>99.999961853027344</v>
      </c>
      <c r="H382" s="28">
        <v>99.999832153320313</v>
      </c>
      <c r="I382" s="28">
        <v>99.99884033203125</v>
      </c>
      <c r="J382" s="28">
        <v>92.545791625976563</v>
      </c>
      <c r="K382" s="28">
        <v>99.999961853027344</v>
      </c>
      <c r="L382" s="28">
        <v>99.999832153320313</v>
      </c>
      <c r="M382" s="28">
        <v>99.99884033203125</v>
      </c>
      <c r="N382" s="55" t="s">
        <v>505</v>
      </c>
      <c r="O382" s="65" t="s">
        <v>449</v>
      </c>
      <c r="P382" s="65" t="s">
        <v>449</v>
      </c>
      <c r="Q382" s="67">
        <v>0</v>
      </c>
      <c r="R382" s="65" t="s">
        <v>40</v>
      </c>
      <c r="S382" s="9" t="b">
        <f>NOT(OR((E382&lt;=$Q$1),(I382&lt;=$R$1),(M382&lt;=$S$1)))</f>
        <v>1</v>
      </c>
      <c r="T382" s="9" t="b">
        <f>NOT(OR((C382&lt;=$Q$1),(G382&lt;=$R$1),(K382&lt;=$S$1)))</f>
        <v>1</v>
      </c>
      <c r="U382" s="68" t="s">
        <v>41</v>
      </c>
      <c r="V382" s="68" t="s">
        <v>41</v>
      </c>
      <c r="W382" s="69" t="s">
        <v>48</v>
      </c>
      <c r="X382" s="68" t="s">
        <v>41</v>
      </c>
      <c r="Y382" s="110">
        <v>5</v>
      </c>
      <c r="Z382" s="111"/>
      <c r="AA382" s="111"/>
      <c r="AB382" s="111"/>
      <c r="AC382" s="112"/>
      <c r="AD382" s="65" t="s">
        <v>449</v>
      </c>
      <c r="AE382" s="65" t="s">
        <v>449</v>
      </c>
      <c r="AF382" s="65" t="s">
        <v>449</v>
      </c>
      <c r="AG382" s="65" t="s">
        <v>449</v>
      </c>
      <c r="AH382" s="65" t="s">
        <v>449</v>
      </c>
      <c r="AI382" s="65" t="s">
        <v>449</v>
      </c>
      <c r="AJ382" s="65" t="s">
        <v>449</v>
      </c>
      <c r="AK382" s="65" t="s">
        <v>449</v>
      </c>
      <c r="AL382" s="65" t="s">
        <v>449</v>
      </c>
      <c r="AM382" s="65" t="s">
        <v>449</v>
      </c>
      <c r="AN382" s="65" t="s">
        <v>449</v>
      </c>
      <c r="AO382" s="65" t="s">
        <v>449</v>
      </c>
      <c r="AP382" s="65" t="s">
        <v>449</v>
      </c>
      <c r="AQ382" s="65" t="s">
        <v>449</v>
      </c>
    </row>
    <row r="383" spans="1:43" ht="14.9" customHeight="1" x14ac:dyDescent="0.35">
      <c r="A383" s="64" t="s">
        <v>498</v>
      </c>
      <c r="B383" s="28">
        <v>81.616424560546875</v>
      </c>
      <c r="C383" s="28">
        <v>91.912796020507813</v>
      </c>
      <c r="D383" s="28">
        <v>95.281417846679688</v>
      </c>
      <c r="E383" s="28">
        <v>95.633102416992188</v>
      </c>
      <c r="F383" s="28">
        <v>88.781135559082031</v>
      </c>
      <c r="G383" s="28">
        <v>89.081443786621094</v>
      </c>
      <c r="H383" s="28">
        <v>78.034927368164063</v>
      </c>
      <c r="I383" s="28">
        <v>99.99884033203125</v>
      </c>
      <c r="J383" s="33" t="s">
        <v>48</v>
      </c>
      <c r="K383" s="33" t="s">
        <v>48</v>
      </c>
      <c r="L383" s="33" t="s">
        <v>48</v>
      </c>
      <c r="M383" s="33" t="s">
        <v>48</v>
      </c>
      <c r="N383" s="36"/>
      <c r="O383" s="65" t="s">
        <v>449</v>
      </c>
      <c r="P383" s="65"/>
      <c r="Q383" s="67">
        <v>0</v>
      </c>
      <c r="R383" s="65" t="s">
        <v>40</v>
      </c>
      <c r="S383" s="9" t="b">
        <f>NOT(OR((E383&lt;=$Q$1),(I383&lt;=$R$1),(M383&lt;=$S$1)))</f>
        <v>1</v>
      </c>
      <c r="T383" s="9" t="b">
        <f>NOT(OR((C383&lt;=$Q$1),(G383&lt;=$R$1),(K383&lt;=$S$1)))</f>
        <v>0</v>
      </c>
      <c r="U383" s="68" t="s">
        <v>41</v>
      </c>
      <c r="V383" s="68" t="s">
        <v>41</v>
      </c>
      <c r="W383" s="69" t="s">
        <v>48</v>
      </c>
      <c r="X383" s="68" t="s">
        <v>41</v>
      </c>
      <c r="Y383" s="110">
        <v>5</v>
      </c>
      <c r="Z383" s="111"/>
      <c r="AA383" s="111"/>
      <c r="AB383" s="111"/>
      <c r="AC383" s="112"/>
      <c r="AD383" s="65" t="s">
        <v>449</v>
      </c>
      <c r="AE383" s="65" t="s">
        <v>449</v>
      </c>
      <c r="AF383" s="65" t="s">
        <v>449</v>
      </c>
      <c r="AG383" s="65" t="s">
        <v>449</v>
      </c>
      <c r="AH383" s="65" t="s">
        <v>449</v>
      </c>
      <c r="AI383" s="65" t="s">
        <v>449</v>
      </c>
      <c r="AJ383" s="65" t="s">
        <v>449</v>
      </c>
      <c r="AK383" s="65" t="s">
        <v>449</v>
      </c>
      <c r="AL383" s="65" t="s">
        <v>449</v>
      </c>
      <c r="AM383" s="65" t="s">
        <v>449</v>
      </c>
      <c r="AN383" s="65" t="s">
        <v>449</v>
      </c>
      <c r="AO383" s="65" t="s">
        <v>449</v>
      </c>
      <c r="AP383" s="65" t="s">
        <v>449</v>
      </c>
      <c r="AQ383" s="65" t="s">
        <v>449</v>
      </c>
    </row>
    <row r="394" spans="16:18" x14ac:dyDescent="0.35">
      <c r="P394" s="36" t="s">
        <v>506</v>
      </c>
      <c r="Q394" s="9">
        <f>COUNTA(Q14:Q333)</f>
        <v>248</v>
      </c>
    </row>
    <row r="395" spans="16:18" x14ac:dyDescent="0.35">
      <c r="P395" s="36" t="s">
        <v>507</v>
      </c>
      <c r="Q395" s="9">
        <f>SUM(Q15:Q333)</f>
        <v>182</v>
      </c>
      <c r="R395" s="81">
        <f>Q395/Q394</f>
        <v>0.7338709677419355</v>
      </c>
    </row>
    <row r="398" spans="16:18" x14ac:dyDescent="0.35">
      <c r="P398" s="36" t="s">
        <v>508</v>
      </c>
      <c r="Q398" s="36">
        <f>SUMIF(T15:T340,TRUE,Q15:Q340)/SUM(Q15:Q340)</f>
        <v>0.67027027027027031</v>
      </c>
    </row>
  </sheetData>
  <mergeCells count="297">
    <mergeCell ref="Y375:AC375"/>
    <mergeCell ref="Y377:AC377"/>
    <mergeCell ref="Y378:AC378"/>
    <mergeCell ref="Y380:AC380"/>
    <mergeCell ref="Y382:AC382"/>
    <mergeCell ref="Y383:AC383"/>
    <mergeCell ref="Y331:AC331"/>
    <mergeCell ref="Y333:AC333"/>
    <mergeCell ref="Y338:AC338"/>
    <mergeCell ref="Y371:AC371"/>
    <mergeCell ref="Y372:AC372"/>
    <mergeCell ref="Y374:AC374"/>
    <mergeCell ref="Y323:AC323"/>
    <mergeCell ref="Y324:AC324"/>
    <mergeCell ref="Y325:AC325"/>
    <mergeCell ref="Y326:AC326"/>
    <mergeCell ref="Y327:AC327"/>
    <mergeCell ref="Y330:AC330"/>
    <mergeCell ref="Y317:AC317"/>
    <mergeCell ref="Y318:AC318"/>
    <mergeCell ref="Y319:AC319"/>
    <mergeCell ref="Y320:AC320"/>
    <mergeCell ref="Y321:AC321"/>
    <mergeCell ref="Y322:AC322"/>
    <mergeCell ref="Y309:AC309"/>
    <mergeCell ref="Y311:AC311"/>
    <mergeCell ref="Y313:AC313"/>
    <mergeCell ref="Y314:AC314"/>
    <mergeCell ref="Y315:AC315"/>
    <mergeCell ref="Y316:AC316"/>
    <mergeCell ref="Y296:AC296"/>
    <mergeCell ref="Y298:AC298"/>
    <mergeCell ref="Y299:AC299"/>
    <mergeCell ref="Y303:AC303"/>
    <mergeCell ref="Y306:AC306"/>
    <mergeCell ref="Y308:AC308"/>
    <mergeCell ref="Y289:AC289"/>
    <mergeCell ref="Y291:AC291"/>
    <mergeCell ref="Y292:AC292"/>
    <mergeCell ref="Y293:AC293"/>
    <mergeCell ref="Y294:AC294"/>
    <mergeCell ref="Y295:AC295"/>
    <mergeCell ref="Y283:AC283"/>
    <mergeCell ref="Y284:AC284"/>
    <mergeCell ref="Y285:AC285"/>
    <mergeCell ref="Y286:AC286"/>
    <mergeCell ref="Y287:AC287"/>
    <mergeCell ref="Y288:AC288"/>
    <mergeCell ref="Y273:AC273"/>
    <mergeCell ref="Y274:AC274"/>
    <mergeCell ref="Y275:AC275"/>
    <mergeCell ref="Y280:AC280"/>
    <mergeCell ref="Y281:AC281"/>
    <mergeCell ref="Y282:AC282"/>
    <mergeCell ref="Y266:AC266"/>
    <mergeCell ref="Y267:AC267"/>
    <mergeCell ref="Y269:AC269"/>
    <mergeCell ref="Y270:AC270"/>
    <mergeCell ref="Y271:AC271"/>
    <mergeCell ref="Y272:AC272"/>
    <mergeCell ref="Y257:AC257"/>
    <mergeCell ref="Y258:AC258"/>
    <mergeCell ref="Y259:AC259"/>
    <mergeCell ref="Y260:AC260"/>
    <mergeCell ref="Y261:AC261"/>
    <mergeCell ref="Y264:AC264"/>
    <mergeCell ref="Y251:AC251"/>
    <mergeCell ref="Y252:AC252"/>
    <mergeCell ref="Y253:AC253"/>
    <mergeCell ref="Y254:AC254"/>
    <mergeCell ref="Y255:AC255"/>
    <mergeCell ref="Y256:AC256"/>
    <mergeCell ref="Y245:AC245"/>
    <mergeCell ref="Y246:AC246"/>
    <mergeCell ref="Y247:AC247"/>
    <mergeCell ref="Y248:AC248"/>
    <mergeCell ref="Y249:AC249"/>
    <mergeCell ref="Y250:AC250"/>
    <mergeCell ref="Y241:AC241"/>
    <mergeCell ref="Y242:AC242"/>
    <mergeCell ref="Y243:AC243"/>
    <mergeCell ref="AF243:AG243"/>
    <mergeCell ref="AH243:AQ243"/>
    <mergeCell ref="Y244:AC244"/>
    <mergeCell ref="Y237:AC237"/>
    <mergeCell ref="Y238:AC238"/>
    <mergeCell ref="Y239:AC239"/>
    <mergeCell ref="AF239:AG239"/>
    <mergeCell ref="AH239:AQ239"/>
    <mergeCell ref="Y240:AC240"/>
    <mergeCell ref="Y233:AC233"/>
    <mergeCell ref="Y234:AC234"/>
    <mergeCell ref="Y235:AC235"/>
    <mergeCell ref="Y236:AC236"/>
    <mergeCell ref="AF236:AG236"/>
    <mergeCell ref="AH236:AQ236"/>
    <mergeCell ref="Y229:AC229"/>
    <mergeCell ref="Y230:AC230"/>
    <mergeCell ref="Y231:AC231"/>
    <mergeCell ref="AF231:AG231"/>
    <mergeCell ref="AH231:AQ231"/>
    <mergeCell ref="Y232:AC232"/>
    <mergeCell ref="Y225:AC225"/>
    <mergeCell ref="Y226:AC226"/>
    <mergeCell ref="Y227:AC227"/>
    <mergeCell ref="AF227:AG227"/>
    <mergeCell ref="AH227:AQ227"/>
    <mergeCell ref="Y228:AC228"/>
    <mergeCell ref="AF228:AG228"/>
    <mergeCell ref="AH228:AQ228"/>
    <mergeCell ref="Y222:AC222"/>
    <mergeCell ref="AF222:AG222"/>
    <mergeCell ref="AH222:AQ222"/>
    <mergeCell ref="Y223:AC223"/>
    <mergeCell ref="Y224:AC224"/>
    <mergeCell ref="AF224:AG224"/>
    <mergeCell ref="AH224:AQ224"/>
    <mergeCell ref="Y216:AC216"/>
    <mergeCell ref="Y217:AC217"/>
    <mergeCell ref="Y218:AC218"/>
    <mergeCell ref="Y219:AC219"/>
    <mergeCell ref="Y220:AC220"/>
    <mergeCell ref="Y221:AC221"/>
    <mergeCell ref="Y211:AC211"/>
    <mergeCell ref="Y212:AC212"/>
    <mergeCell ref="AH212:AQ212"/>
    <mergeCell ref="Y213:AC213"/>
    <mergeCell ref="Y214:AC214"/>
    <mergeCell ref="Y215:AC215"/>
    <mergeCell ref="AH202:AQ202"/>
    <mergeCell ref="Y203:AC203"/>
    <mergeCell ref="Y204:AC204"/>
    <mergeCell ref="Y205:AC205"/>
    <mergeCell ref="Y206:AC206"/>
    <mergeCell ref="Y210:AC210"/>
    <mergeCell ref="Y194:AC194"/>
    <mergeCell ref="Y195:AC195"/>
    <mergeCell ref="Y198:AC198"/>
    <mergeCell ref="Y199:AC199"/>
    <mergeCell ref="Y200:AC200"/>
    <mergeCell ref="Y202:AC202"/>
    <mergeCell ref="Y188:AC188"/>
    <mergeCell ref="Y189:AC189"/>
    <mergeCell ref="Y190:AC190"/>
    <mergeCell ref="Y191:AC191"/>
    <mergeCell ref="Y192:AC192"/>
    <mergeCell ref="Y193:AC193"/>
    <mergeCell ref="Y174:AC174"/>
    <mergeCell ref="Y175:AC175"/>
    <mergeCell ref="Y186:AC186"/>
    <mergeCell ref="AF186:AG186"/>
    <mergeCell ref="AH186:AQ186"/>
    <mergeCell ref="Y187:AC187"/>
    <mergeCell ref="Y161:AC161"/>
    <mergeCell ref="Y168:AC168"/>
    <mergeCell ref="Y169:AC169"/>
    <mergeCell ref="Y170:AC170"/>
    <mergeCell ref="Y171:AC171"/>
    <mergeCell ref="Y172:AC172"/>
    <mergeCell ref="Y155:AC155"/>
    <mergeCell ref="Y156:AC156"/>
    <mergeCell ref="Y157:AC157"/>
    <mergeCell ref="Y158:AC158"/>
    <mergeCell ref="Y159:AC159"/>
    <mergeCell ref="Y160:AC160"/>
    <mergeCell ref="Y149:AC149"/>
    <mergeCell ref="Y150:AC150"/>
    <mergeCell ref="Y151:AC151"/>
    <mergeCell ref="Y152:AC152"/>
    <mergeCell ref="Y153:AC153"/>
    <mergeCell ref="Y154:AC154"/>
    <mergeCell ref="Y143:AC143"/>
    <mergeCell ref="Y144:AC144"/>
    <mergeCell ref="Y145:AC145"/>
    <mergeCell ref="Y146:AC146"/>
    <mergeCell ref="Y147:AC147"/>
    <mergeCell ref="Y148:AC148"/>
    <mergeCell ref="Y137:AC137"/>
    <mergeCell ref="Y138:AC138"/>
    <mergeCell ref="Y139:AC139"/>
    <mergeCell ref="Y140:AC140"/>
    <mergeCell ref="Y141:AC141"/>
    <mergeCell ref="Y142:AC142"/>
    <mergeCell ref="Y130:AC130"/>
    <mergeCell ref="Y132:AC132"/>
    <mergeCell ref="Y133:AC133"/>
    <mergeCell ref="Y134:AC134"/>
    <mergeCell ref="Y135:AC135"/>
    <mergeCell ref="Y136:AC136"/>
    <mergeCell ref="Y125:AC125"/>
    <mergeCell ref="Y126:AC126"/>
    <mergeCell ref="Y127:AC127"/>
    <mergeCell ref="AF127:AG127"/>
    <mergeCell ref="AH127:AQ127"/>
    <mergeCell ref="Y128:AC128"/>
    <mergeCell ref="Y121:AC121"/>
    <mergeCell ref="Y122:AC122"/>
    <mergeCell ref="AF122:AG122"/>
    <mergeCell ref="AH122:AQ122"/>
    <mergeCell ref="Y123:AC123"/>
    <mergeCell ref="Y124:AC124"/>
    <mergeCell ref="Y111:AC111"/>
    <mergeCell ref="Y112:AC112"/>
    <mergeCell ref="Y113:AC113"/>
    <mergeCell ref="Y114:AC114"/>
    <mergeCell ref="Y115:AC115"/>
    <mergeCell ref="Y116:AC116"/>
    <mergeCell ref="Y99:AC99"/>
    <mergeCell ref="AF99:AG99"/>
    <mergeCell ref="AH99:AQ99"/>
    <mergeCell ref="Y110:AC110"/>
    <mergeCell ref="AF110:AG110"/>
    <mergeCell ref="AH110:AQ110"/>
    <mergeCell ref="Y86:AC86"/>
    <mergeCell ref="Y87:AC87"/>
    <mergeCell ref="Y88:AC88"/>
    <mergeCell ref="Y89:AC89"/>
    <mergeCell ref="Y91:AC91"/>
    <mergeCell ref="Y97:AC97"/>
    <mergeCell ref="Y79:AC79"/>
    <mergeCell ref="Y80:AC80"/>
    <mergeCell ref="Y81:AC81"/>
    <mergeCell ref="Y83:AC83"/>
    <mergeCell ref="Y84:AC84"/>
    <mergeCell ref="Y85:AC85"/>
    <mergeCell ref="Y73:AC73"/>
    <mergeCell ref="Y74:AC74"/>
    <mergeCell ref="Y75:AC75"/>
    <mergeCell ref="Y76:AC76"/>
    <mergeCell ref="Y77:AC77"/>
    <mergeCell ref="Y78:AC78"/>
    <mergeCell ref="Y67:AC67"/>
    <mergeCell ref="Y68:AC68"/>
    <mergeCell ref="Y69:AC69"/>
    <mergeCell ref="Y70:AC70"/>
    <mergeCell ref="Y71:AC71"/>
    <mergeCell ref="Y72:AC72"/>
    <mergeCell ref="Y61:AC61"/>
    <mergeCell ref="Y64:AC64"/>
    <mergeCell ref="AF64:AG64"/>
    <mergeCell ref="AH64:AQ64"/>
    <mergeCell ref="Y65:AC65"/>
    <mergeCell ref="Y66:AC66"/>
    <mergeCell ref="Y45:AC45"/>
    <mergeCell ref="Y46:AC46"/>
    <mergeCell ref="Y47:AC47"/>
    <mergeCell ref="Y48:AC48"/>
    <mergeCell ref="Y49:AC49"/>
    <mergeCell ref="Y50:AC50"/>
    <mergeCell ref="Y39:AC39"/>
    <mergeCell ref="Y40:AC40"/>
    <mergeCell ref="Y41:AC41"/>
    <mergeCell ref="Y42:AC42"/>
    <mergeCell ref="Y43:AC43"/>
    <mergeCell ref="Y44:AC44"/>
    <mergeCell ref="Y32:AC32"/>
    <mergeCell ref="Y33:AC33"/>
    <mergeCell ref="Y35:AC35"/>
    <mergeCell ref="Y36:AC36"/>
    <mergeCell ref="Y37:AC37"/>
    <mergeCell ref="Y38:AC38"/>
    <mergeCell ref="Y26:AC26"/>
    <mergeCell ref="Y27:AC27"/>
    <mergeCell ref="Y28:AC28"/>
    <mergeCell ref="Y29:AC29"/>
    <mergeCell ref="Y30:AC30"/>
    <mergeCell ref="Y31:AC31"/>
    <mergeCell ref="Y21:AC21"/>
    <mergeCell ref="AJ21:AQ21"/>
    <mergeCell ref="Y22:AC22"/>
    <mergeCell ref="Y23:AC23"/>
    <mergeCell ref="Y24:AC24"/>
    <mergeCell ref="Y25:AC25"/>
    <mergeCell ref="Y15:AC15"/>
    <mergeCell ref="Y16:AC16"/>
    <mergeCell ref="Y17:AC17"/>
    <mergeCell ref="Y18:AC18"/>
    <mergeCell ref="Y19:AC19"/>
    <mergeCell ref="Y20:AC20"/>
    <mergeCell ref="Y10:AC10"/>
    <mergeCell ref="AH10:AQ10"/>
    <mergeCell ref="Y11:AC11"/>
    <mergeCell ref="Y12:AC12"/>
    <mergeCell ref="Y13:AC13"/>
    <mergeCell ref="Y14:AC14"/>
    <mergeCell ref="Y6:AC6"/>
    <mergeCell ref="Y7:AC7"/>
    <mergeCell ref="AF7:AG7"/>
    <mergeCell ref="AH7:AQ7"/>
    <mergeCell ref="Y8:AC8"/>
    <mergeCell ref="Y9:AC9"/>
    <mergeCell ref="V1:X1"/>
    <mergeCell ref="Y3:AC3"/>
    <mergeCell ref="Y4:AC4"/>
    <mergeCell ref="AF4:AG4"/>
    <mergeCell ref="AH4:AQ4"/>
    <mergeCell ref="Y5:AC5"/>
  </mergeCells>
  <conditionalFormatting sqref="B232:E234 B229:E229 B225:E225 B3:E3 B206:E206 B5:E5 B8:E9 B168:D168 B111:E120 B121:I121 B27:M32 B61:E61 E63 B246:D250 G246:H246 F177:I183 B297:M297 B200:M200 F247:H250 J246:L250 B11:E20 B128:E138 B139:D159 E139:E160 B162:M167 B170:D173 E168:E173 B174:E183 B187:E193 B123:I126 B35:M49 B260:E263 I260:I263 B384:E1048576 B22:E24 E97:I109 B97:C109 D83:D109 E244:E254 I244:I254 M244:M254">
    <cfRule type="colorScale" priority="317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24:A225 A227:A229 A266:A267 A247:A250 A168 A206 A27:A32 A162:A163 A111:A116 A202 A63 A1:A6 N7 N231 A292:A303 A261:A263 A121:A159 A35:A61 A348:A369 A232:A234 A8:A24 A198 A200 A97:A109 A170:A193 A384:A1048576">
    <cfRule type="containsBlanks" priority="3172" stopIfTrue="1">
      <formula>LEN(TRIM(A1))=0</formula>
    </cfRule>
    <cfRule type="containsText" dxfId="2390" priority="3174" stopIfTrue="1" operator="containsText" text="fcd">
      <formula>NOT(ISERROR(SEARCH("fcd",A1)))</formula>
    </cfRule>
    <cfRule type="containsText" dxfId="2389" priority="3175" stopIfTrue="1" operator="containsText" text="server">
      <formula>NOT(ISERROR(SEARCH("server",A1)))</formula>
    </cfRule>
    <cfRule type="containsText" dxfId="2388" priority="3176" stopIfTrue="1" operator="containsText" text="ft">
      <formula>NOT(ISERROR(SEARCH("ft",A1)))</formula>
    </cfRule>
    <cfRule type="containsText" dxfId="2387" priority="3177" stopIfTrue="1" operator="containsText" text="lynxx_">
      <formula>NOT(ISERROR(SEARCH("lynxx_",A1)))</formula>
    </cfRule>
    <cfRule type="containsText" dxfId="2386" priority="3178" operator="containsText" text="_">
      <formula>NOT(ISERROR(SEARCH("_",A1)))</formula>
    </cfRule>
  </conditionalFormatting>
  <conditionalFormatting sqref="B235:E235">
    <cfRule type="colorScale" priority="316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35">
    <cfRule type="containsBlanks" priority="3165" stopIfTrue="1">
      <formula>LEN(TRIM(A235))=0</formula>
    </cfRule>
    <cfRule type="containsText" dxfId="2385" priority="3167" stopIfTrue="1" operator="containsText" text="fcd">
      <formula>NOT(ISERROR(SEARCH("fcd",A235)))</formula>
    </cfRule>
    <cfRule type="containsText" dxfId="2384" priority="3168" stopIfTrue="1" operator="containsText" text="server">
      <formula>NOT(ISERROR(SEARCH("server",A235)))</formula>
    </cfRule>
    <cfRule type="containsText" dxfId="2383" priority="3169" stopIfTrue="1" operator="containsText" text="ft">
      <formula>NOT(ISERROR(SEARCH("ft",A235)))</formula>
    </cfRule>
    <cfRule type="containsText" dxfId="2382" priority="3170" stopIfTrue="1" operator="containsText" text="lynxx_">
      <formula>NOT(ISERROR(SEARCH("lynxx_",A235)))</formula>
    </cfRule>
    <cfRule type="containsText" dxfId="2381" priority="3171" operator="containsText" text="_">
      <formula>NOT(ISERROR(SEARCH("_",A235)))</formula>
    </cfRule>
  </conditionalFormatting>
  <conditionalFormatting sqref="B230:C230">
    <cfRule type="colorScale" priority="31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30">
    <cfRule type="containsBlanks" priority="3158" stopIfTrue="1">
      <formula>LEN(TRIM(A230))=0</formula>
    </cfRule>
    <cfRule type="containsText" dxfId="2380" priority="3160" stopIfTrue="1" operator="containsText" text="fcd">
      <formula>NOT(ISERROR(SEARCH("fcd",A230)))</formula>
    </cfRule>
    <cfRule type="containsText" dxfId="2379" priority="3161" stopIfTrue="1" operator="containsText" text="server">
      <formula>NOT(ISERROR(SEARCH("server",A230)))</formula>
    </cfRule>
    <cfRule type="containsText" dxfId="2378" priority="3162" stopIfTrue="1" operator="containsText" text="ft">
      <formula>NOT(ISERROR(SEARCH("ft",A230)))</formula>
    </cfRule>
    <cfRule type="containsText" dxfId="2377" priority="3163" stopIfTrue="1" operator="containsText" text="lynxx_">
      <formula>NOT(ISERROR(SEARCH("lynxx_",A230)))</formula>
    </cfRule>
    <cfRule type="containsText" dxfId="2376" priority="3164" operator="containsText" text="_">
      <formula>NOT(ISERROR(SEARCH("_",A230)))</formula>
    </cfRule>
  </conditionalFormatting>
  <conditionalFormatting sqref="B195:E201">
    <cfRule type="colorScale" priority="31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194:A201">
    <cfRule type="containsBlanks" priority="3151" stopIfTrue="1">
      <formula>LEN(TRIM(A194))=0</formula>
    </cfRule>
    <cfRule type="containsText" dxfId="2375" priority="3153" stopIfTrue="1" operator="containsText" text="fcd">
      <formula>NOT(ISERROR(SEARCH("fcd",A194)))</formula>
    </cfRule>
    <cfRule type="containsText" dxfId="2374" priority="3154" stopIfTrue="1" operator="containsText" text="server">
      <formula>NOT(ISERROR(SEARCH("server",A194)))</formula>
    </cfRule>
    <cfRule type="containsText" dxfId="2373" priority="3155" stopIfTrue="1" operator="containsText" text="ft">
      <formula>NOT(ISERROR(SEARCH("ft",A194)))</formula>
    </cfRule>
    <cfRule type="containsText" dxfId="2372" priority="3156" stopIfTrue="1" operator="containsText" text="lynxx_">
      <formula>NOT(ISERROR(SEARCH("lynxx_",A194)))</formula>
    </cfRule>
    <cfRule type="containsText" dxfId="2371" priority="3157" operator="containsText" text="_">
      <formula>NOT(ISERROR(SEARCH("_",A194)))</formula>
    </cfRule>
  </conditionalFormatting>
  <conditionalFormatting sqref="A210">
    <cfRule type="containsBlanks" priority="3145" stopIfTrue="1">
      <formula>LEN(TRIM(A210))=0</formula>
    </cfRule>
    <cfRule type="containsText" dxfId="2370" priority="3146" stopIfTrue="1" operator="containsText" text="fcd">
      <formula>NOT(ISERROR(SEARCH("fcd",A210)))</formula>
    </cfRule>
    <cfRule type="containsText" dxfId="2369" priority="3147" stopIfTrue="1" operator="containsText" text="server">
      <formula>NOT(ISERROR(SEARCH("server",A210)))</formula>
    </cfRule>
    <cfRule type="containsText" dxfId="2368" priority="3148" stopIfTrue="1" operator="containsText" text="ft">
      <formula>NOT(ISERROR(SEARCH("ft",A210)))</formula>
    </cfRule>
    <cfRule type="containsText" dxfId="2367" priority="3149" stopIfTrue="1" operator="containsText" text="lynxx_">
      <formula>NOT(ISERROR(SEARCH("lynxx_",A210)))</formula>
    </cfRule>
    <cfRule type="containsText" dxfId="2366" priority="3150" operator="containsText" text="_">
      <formula>NOT(ISERROR(SEARCH("_",A210)))</formula>
    </cfRule>
  </conditionalFormatting>
  <conditionalFormatting sqref="B226:E226">
    <cfRule type="colorScale" priority="313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26">
    <cfRule type="containsBlanks" priority="3138" stopIfTrue="1">
      <formula>LEN(TRIM(A226))=0</formula>
    </cfRule>
    <cfRule type="containsText" dxfId="2365" priority="3140" stopIfTrue="1" operator="containsText" text="fcd">
      <formula>NOT(ISERROR(SEARCH("fcd",A226)))</formula>
    </cfRule>
    <cfRule type="containsText" dxfId="2364" priority="3141" stopIfTrue="1" operator="containsText" text="server">
      <formula>NOT(ISERROR(SEARCH("server",A226)))</formula>
    </cfRule>
    <cfRule type="containsText" dxfId="2363" priority="3142" stopIfTrue="1" operator="containsText" text="ft">
      <formula>NOT(ISERROR(SEARCH("ft",A226)))</formula>
    </cfRule>
    <cfRule type="containsText" dxfId="2362" priority="3143" stopIfTrue="1" operator="containsText" text="lynxx_">
      <formula>NOT(ISERROR(SEARCH("lynxx_",A226)))</formula>
    </cfRule>
    <cfRule type="containsText" dxfId="2361" priority="3144" operator="containsText" text="_">
      <formula>NOT(ISERROR(SEARCH("_",A226)))</formula>
    </cfRule>
  </conditionalFormatting>
  <conditionalFormatting sqref="A222">
    <cfRule type="containsBlanks" priority="3132" stopIfTrue="1">
      <formula>LEN(TRIM(A222))=0</formula>
    </cfRule>
    <cfRule type="containsText" dxfId="2360" priority="3133" stopIfTrue="1" operator="containsText" text="fcd">
      <formula>NOT(ISERROR(SEARCH("fcd",A222)))</formula>
    </cfRule>
    <cfRule type="containsText" dxfId="2359" priority="3134" stopIfTrue="1" operator="containsText" text="server">
      <formula>NOT(ISERROR(SEARCH("server",A222)))</formula>
    </cfRule>
    <cfRule type="containsText" dxfId="2358" priority="3135" stopIfTrue="1" operator="containsText" text="ft">
      <formula>NOT(ISERROR(SEARCH("ft",A222)))</formula>
    </cfRule>
    <cfRule type="containsText" dxfId="2357" priority="3136" stopIfTrue="1" operator="containsText" text="lynxx_">
      <formula>NOT(ISERROR(SEARCH("lynxx_",A222)))</formula>
    </cfRule>
    <cfRule type="containsText" dxfId="2356" priority="3137" operator="containsText" text="_">
      <formula>NOT(ISERROR(SEARCH("_",A222)))</formula>
    </cfRule>
  </conditionalFormatting>
  <conditionalFormatting sqref="B223:C223">
    <cfRule type="colorScale" priority="312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23">
    <cfRule type="containsBlanks" priority="3125" stopIfTrue="1">
      <formula>LEN(TRIM(A223))=0</formula>
    </cfRule>
    <cfRule type="containsText" dxfId="2355" priority="3127" stopIfTrue="1" operator="containsText" text="fcd">
      <formula>NOT(ISERROR(SEARCH("fcd",A223)))</formula>
    </cfRule>
    <cfRule type="containsText" dxfId="2354" priority="3128" stopIfTrue="1" operator="containsText" text="server">
      <formula>NOT(ISERROR(SEARCH("server",A223)))</formula>
    </cfRule>
    <cfRule type="containsText" dxfId="2353" priority="3129" stopIfTrue="1" operator="containsText" text="ft">
      <formula>NOT(ISERROR(SEARCH("ft",A223)))</formula>
    </cfRule>
    <cfRule type="containsText" dxfId="2352" priority="3130" stopIfTrue="1" operator="containsText" text="lynxx_">
      <formula>NOT(ISERROR(SEARCH("lynxx_",A223)))</formula>
    </cfRule>
    <cfRule type="containsText" dxfId="2351" priority="3131" operator="containsText" text="_">
      <formula>NOT(ISERROR(SEARCH("_",A223)))</formula>
    </cfRule>
  </conditionalFormatting>
  <conditionalFormatting sqref="AE1 AE3:AE10 Y1:AD4 Y262:AD263 Y31:AE31 AD32:AE32 Y268:AD268 AD266:AD267 Y168:AE168 Y206:AE206 AE21:AE23 Y28:AC30 AD26:AE30 AD5:AD23 Y33:AC40 Y210:AE210 Y162:AE163 Y61:AE61 Y297:AD297 Y63:AE63 Y348:AD369 Y170:AE183 AD308:AD310 AD305 Y303:AD304 Y306:AD307 Y111:AE159 Y311:AD311 Y328:AD328 AD35:AE49 Y44:AC60 AD260:AD261 Y222:AE238 AD24:AE24 Y185:AE202 Y98:AE109 AD244:AD254 Y244:AC248 Y384:AD1048576">
    <cfRule type="cellIs" dxfId="2350" priority="3121" operator="equal">
      <formula>1</formula>
    </cfRule>
    <cfRule type="cellIs" dxfId="2349" priority="3122" operator="equal">
      <formula>2</formula>
    </cfRule>
    <cfRule type="cellIs" dxfId="2348" priority="3123" operator="equal">
      <formula>3</formula>
    </cfRule>
    <cfRule type="cellIs" dxfId="2347" priority="3124" operator="equal">
      <formula>4</formula>
    </cfRule>
    <cfRule type="cellIs" dxfId="2346" priority="3179" operator="equal">
      <formula>5</formula>
    </cfRule>
  </conditionalFormatting>
  <conditionalFormatting sqref="Y1:AD2">
    <cfRule type="notContainsBlanks" dxfId="2345" priority="3120">
      <formula>LEN(TRIM(Y1))&gt;0</formula>
    </cfRule>
  </conditionalFormatting>
  <conditionalFormatting sqref="U5:V5 X5 U1:X4 U6:X8 U14:V14 X14 U116:V120 X116:X120 U114:X115 U112:V112 X112 U121:X121 V156 U149:V151 X149:X151 U152:X152 U153:V155 U157:V159 U142:V142 X142 U111 W111:X111 U113 W113:X113 V133:X133 U48:X48 U47 W47:X47 U49 W49:X49 U128:V131 X128:X131 U18:V18 X18 U15:X17 U132:X132 U134:X141 U143:X148 W153:X159 U206:X206 U241:X241 U50:X61 U26:X46 U282:X282 U288:X289 U210:X210 U127:X127 U162:X168 U297:X297 U63:X63 U274:X274 U348:X369 U170:X183 U303:X303 J260:M263 J120:M121 U277:X280 U260:X263 U222:X239 U19:X24 U185:X202 U98:X99 U243:X254 U10:X13 U384:X1048576 U266:X270">
    <cfRule type="containsBlanks" priority="3113" stopIfTrue="1">
      <formula>LEN(TRIM(J1))=0</formula>
    </cfRule>
    <cfRule type="cellIs" dxfId="2344" priority="3115" operator="equal">
      <formula>"N/A"</formula>
    </cfRule>
    <cfRule type="cellIs" dxfId="2343" priority="3116" operator="equal">
      <formula>"OK"</formula>
    </cfRule>
    <cfRule type="containsText" dxfId="2342" priority="3117" operator="containsText" text="Unsure">
      <formula>NOT(ISERROR(SEARCH("Unsure",J1)))</formula>
    </cfRule>
    <cfRule type="containsText" dxfId="2341" priority="3118" operator="containsText" text="Can't See">
      <formula>NOT(ISERROR(SEARCH("Can't See",J1)))</formula>
    </cfRule>
    <cfRule type="notContainsText" dxfId="2340" priority="3119" operator="notContains" text="OK&amp;N/A">
      <formula>ISERROR(SEARCH("OK&amp;N/A",J1))</formula>
    </cfRule>
  </conditionalFormatting>
  <conditionalFormatting sqref="U3:X3 V1:X2">
    <cfRule type="notContainsBlanks" priority="3114" stopIfTrue="1">
      <formula>LEN(TRIM(U1))&gt;0</formula>
    </cfRule>
  </conditionalFormatting>
  <conditionalFormatting sqref="B237:E237">
    <cfRule type="colorScale" priority="310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36:A237">
    <cfRule type="containsBlanks" priority="3106" stopIfTrue="1">
      <formula>LEN(TRIM(A236))=0</formula>
    </cfRule>
    <cfRule type="containsText" dxfId="2339" priority="3108" stopIfTrue="1" operator="containsText" text="fcd">
      <formula>NOT(ISERROR(SEARCH("fcd",A236)))</formula>
    </cfRule>
    <cfRule type="containsText" dxfId="2338" priority="3109" stopIfTrue="1" operator="containsText" text="server">
      <formula>NOT(ISERROR(SEARCH("server",A236)))</formula>
    </cfRule>
    <cfRule type="containsText" dxfId="2337" priority="3110" stopIfTrue="1" operator="containsText" text="ft">
      <formula>NOT(ISERROR(SEARCH("ft",A236)))</formula>
    </cfRule>
    <cfRule type="containsText" dxfId="2336" priority="3111" stopIfTrue="1" operator="containsText" text="lynxx_">
      <formula>NOT(ISERROR(SEARCH("lynxx_",A236)))</formula>
    </cfRule>
    <cfRule type="containsText" dxfId="2335" priority="3112" operator="containsText" text="_">
      <formula>NOT(ISERROR(SEARCH("_",A236)))</formula>
    </cfRule>
  </conditionalFormatting>
  <conditionalFormatting sqref="B238:D238">
    <cfRule type="colorScale" priority="310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38">
    <cfRule type="containsBlanks" priority="3099" stopIfTrue="1">
      <formula>LEN(TRIM(A238))=0</formula>
    </cfRule>
    <cfRule type="containsText" dxfId="2334" priority="3101" stopIfTrue="1" operator="containsText" text="fcd">
      <formula>NOT(ISERROR(SEARCH("fcd",A238)))</formula>
    </cfRule>
    <cfRule type="containsText" dxfId="2333" priority="3102" stopIfTrue="1" operator="containsText" text="server">
      <formula>NOT(ISERROR(SEARCH("server",A238)))</formula>
    </cfRule>
    <cfRule type="containsText" dxfId="2332" priority="3103" stopIfTrue="1" operator="containsText" text="ft">
      <formula>NOT(ISERROR(SEARCH("ft",A238)))</formula>
    </cfRule>
    <cfRule type="containsText" dxfId="2331" priority="3104" stopIfTrue="1" operator="containsText" text="lynxx_">
      <formula>NOT(ISERROR(SEARCH("lynxx_",A238)))</formula>
    </cfRule>
    <cfRule type="containsText" dxfId="2330" priority="3105" operator="containsText" text="_">
      <formula>NOT(ISERROR(SEARCH("_",A238)))</formula>
    </cfRule>
  </conditionalFormatting>
  <conditionalFormatting sqref="F232:I234 F229:I229 F225:I225 F3:I3 F206:I206 F5:I5 F8:I8 F111:I120 F11:I18 F168:I168 F170:I173 F128:I159 F260:H263 F187:I193 F384:I1048576 F22:I24">
    <cfRule type="colorScale" priority="309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35:I235">
    <cfRule type="colorScale" priority="309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37:I237">
    <cfRule type="colorScale" priority="309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29:M229 J225:M225 J3:M3 J206:M206 J5:M5 J111:M117 J168:M168 J170:M173 J128:M159 J384:M1048576 J119:M119 J11:L18 J187:M193 J22:M24">
    <cfRule type="colorScale" priority="309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6:M6">
    <cfRule type="containsBlanks" priority="3089" stopIfTrue="1">
      <formula>LEN(TRIM(J6))=0</formula>
    </cfRule>
    <cfRule type="cellIs" dxfId="2329" priority="3090" operator="equal">
      <formula>"N/A"</formula>
    </cfRule>
    <cfRule type="cellIs" dxfId="2328" priority="3091" operator="equal">
      <formula>"OK"</formula>
    </cfRule>
    <cfRule type="containsText" dxfId="2327" priority="3092" operator="containsText" text="Unsure">
      <formula>NOT(ISERROR(SEARCH("Unsure",J6)))</formula>
    </cfRule>
    <cfRule type="containsText" dxfId="2326" priority="3093" operator="containsText" text="Can't See">
      <formula>NOT(ISERROR(SEARCH("Can't See",J6)))</formula>
    </cfRule>
    <cfRule type="notContainsText" dxfId="2325" priority="3094" operator="notContains" text="OK&amp;N/A">
      <formula>ISERROR(SEARCH("OK&amp;N/A",J6))</formula>
    </cfRule>
  </conditionalFormatting>
  <conditionalFormatting sqref="J9:M9">
    <cfRule type="containsBlanks" priority="3083" stopIfTrue="1">
      <formula>LEN(TRIM(J9))=0</formula>
    </cfRule>
    <cfRule type="cellIs" dxfId="2324" priority="3084" operator="equal">
      <formula>"N/A"</formula>
    </cfRule>
    <cfRule type="cellIs" dxfId="2323" priority="3085" operator="equal">
      <formula>"OK"</formula>
    </cfRule>
    <cfRule type="containsText" dxfId="2322" priority="3086" operator="containsText" text="Unsure">
      <formula>NOT(ISERROR(SEARCH("Unsure",J9)))</formula>
    </cfRule>
    <cfRule type="containsText" dxfId="2321" priority="3087" operator="containsText" text="Can't See">
      <formula>NOT(ISERROR(SEARCH("Can't See",J9)))</formula>
    </cfRule>
    <cfRule type="notContainsText" dxfId="2320" priority="3088" operator="notContains" text="OK&amp;N/A">
      <formula>ISERROR(SEARCH("OK&amp;N/A",J9))</formula>
    </cfRule>
  </conditionalFormatting>
  <conditionalFormatting sqref="J195:M197 J200:M201">
    <cfRule type="containsBlanks" priority="3077" stopIfTrue="1">
      <formula>LEN(TRIM(J195))=0</formula>
    </cfRule>
    <cfRule type="cellIs" dxfId="2319" priority="3078" operator="equal">
      <formula>"N/A"</formula>
    </cfRule>
    <cfRule type="cellIs" dxfId="2318" priority="3079" operator="equal">
      <formula>"OK"</formula>
    </cfRule>
    <cfRule type="containsText" dxfId="2317" priority="3080" operator="containsText" text="Unsure">
      <formula>NOT(ISERROR(SEARCH("Unsure",J195)))</formula>
    </cfRule>
    <cfRule type="containsText" dxfId="2316" priority="3081" operator="containsText" text="Can't See">
      <formula>NOT(ISERROR(SEARCH("Can't See",J195)))</formula>
    </cfRule>
    <cfRule type="notContainsText" dxfId="2315" priority="3082" operator="notContains" text="OK&amp;N/A">
      <formula>ISERROR(SEARCH("OK&amp;N/A",J195))</formula>
    </cfRule>
  </conditionalFormatting>
  <conditionalFormatting sqref="J210:M210">
    <cfRule type="containsBlanks" priority="3071" stopIfTrue="1">
      <formula>LEN(TRIM(J210))=0</formula>
    </cfRule>
    <cfRule type="cellIs" dxfId="2314" priority="3072" operator="equal">
      <formula>"N/A"</formula>
    </cfRule>
    <cfRule type="cellIs" dxfId="2313" priority="3073" operator="equal">
      <formula>"OK"</formula>
    </cfRule>
    <cfRule type="containsText" dxfId="2312" priority="3074" operator="containsText" text="Unsure">
      <formula>NOT(ISERROR(SEARCH("Unsure",J210)))</formula>
    </cfRule>
    <cfRule type="containsText" dxfId="2311" priority="3075" operator="containsText" text="Can't See">
      <formula>NOT(ISERROR(SEARCH("Can't See",J210)))</formula>
    </cfRule>
    <cfRule type="notContainsText" dxfId="2310" priority="3076" operator="notContains" text="OK&amp;N/A">
      <formula>ISERROR(SEARCH("OK&amp;N/A",J210))</formula>
    </cfRule>
  </conditionalFormatting>
  <conditionalFormatting sqref="J223:M223">
    <cfRule type="containsBlanks" priority="3065" stopIfTrue="1">
      <formula>LEN(TRIM(J223))=0</formula>
    </cfRule>
    <cfRule type="cellIs" dxfId="2309" priority="3066" operator="equal">
      <formula>"N/A"</formula>
    </cfRule>
    <cfRule type="cellIs" dxfId="2308" priority="3067" operator="equal">
      <formula>"OK"</formula>
    </cfRule>
    <cfRule type="containsText" dxfId="2307" priority="3068" operator="containsText" text="Unsure">
      <formula>NOT(ISERROR(SEARCH("Unsure",J223)))</formula>
    </cfRule>
    <cfRule type="containsText" dxfId="2306" priority="3069" operator="containsText" text="Can't See">
      <formula>NOT(ISERROR(SEARCH("Can't See",J223)))</formula>
    </cfRule>
    <cfRule type="notContainsText" dxfId="2305" priority="3070" operator="notContains" text="OK&amp;N/A">
      <formula>ISERROR(SEARCH("OK&amp;N/A",J223))</formula>
    </cfRule>
  </conditionalFormatting>
  <conditionalFormatting sqref="J226:M226">
    <cfRule type="containsBlanks" priority="3059" stopIfTrue="1">
      <formula>LEN(TRIM(J226))=0</formula>
    </cfRule>
    <cfRule type="cellIs" dxfId="2304" priority="3060" operator="equal">
      <formula>"N/A"</formula>
    </cfRule>
    <cfRule type="cellIs" dxfId="2303" priority="3061" operator="equal">
      <formula>"OK"</formula>
    </cfRule>
    <cfRule type="containsText" dxfId="2302" priority="3062" operator="containsText" text="Unsure">
      <formula>NOT(ISERROR(SEARCH("Unsure",J226)))</formula>
    </cfRule>
    <cfRule type="containsText" dxfId="2301" priority="3063" operator="containsText" text="Can't See">
      <formula>NOT(ISERROR(SEARCH("Can't See",J226)))</formula>
    </cfRule>
    <cfRule type="notContainsText" dxfId="2300" priority="3064" operator="notContains" text="OK&amp;N/A">
      <formula>ISERROR(SEARCH("OK&amp;N/A",J226))</formula>
    </cfRule>
  </conditionalFormatting>
  <conditionalFormatting sqref="B6:I6">
    <cfRule type="colorScale" priority="30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9:I9">
    <cfRule type="colorScale" priority="30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19:I19 I20">
    <cfRule type="colorScale" priority="30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0:H20">
    <cfRule type="colorScale" priority="305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61:I61 F63">
    <cfRule type="colorScale" priority="30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61:M61 J63:M63">
    <cfRule type="containsBlanks" priority="3048" stopIfTrue="1">
      <formula>LEN(TRIM(J61))=0</formula>
    </cfRule>
    <cfRule type="cellIs" dxfId="2299" priority="3049" operator="equal">
      <formula>"N/A"</formula>
    </cfRule>
    <cfRule type="cellIs" dxfId="2298" priority="3050" operator="equal">
      <formula>"OK"</formula>
    </cfRule>
    <cfRule type="containsText" dxfId="2297" priority="3051" operator="containsText" text="Unsure">
      <formula>NOT(ISERROR(SEARCH("Unsure",J61)))</formula>
    </cfRule>
    <cfRule type="containsText" dxfId="2296" priority="3052" operator="containsText" text="Can't See">
      <formula>NOT(ISERROR(SEARCH("Can't See",J61)))</formula>
    </cfRule>
    <cfRule type="notContainsText" dxfId="2295" priority="3053" operator="notContains" text="OK&amp;N/A">
      <formula>ISERROR(SEARCH("OK&amp;N/A",J61))</formula>
    </cfRule>
  </conditionalFormatting>
  <conditionalFormatting sqref="K174:M177">
    <cfRule type="containsBlanks" priority="3042" stopIfTrue="1">
      <formula>LEN(TRIM(K174))=0</formula>
    </cfRule>
    <cfRule type="cellIs" dxfId="2294" priority="3043" operator="equal">
      <formula>"N/A"</formula>
    </cfRule>
    <cfRule type="cellIs" dxfId="2293" priority="3044" operator="equal">
      <formula>"OK"</formula>
    </cfRule>
    <cfRule type="containsText" dxfId="2292" priority="3045" operator="containsText" text="Unsure">
      <formula>NOT(ISERROR(SEARCH("Unsure",K174)))</formula>
    </cfRule>
    <cfRule type="containsText" dxfId="2291" priority="3046" operator="containsText" text="Can't See">
      <formula>NOT(ISERROR(SEARCH("Can't See",K174)))</formula>
    </cfRule>
    <cfRule type="notContainsText" dxfId="2290" priority="3047" operator="notContains" text="OK&amp;N/A">
      <formula>ISERROR(SEARCH("OK&amp;N/A",K174))</formula>
    </cfRule>
  </conditionalFormatting>
  <conditionalFormatting sqref="F174:I183">
    <cfRule type="colorScale" priority="304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74:J177">
    <cfRule type="containsBlanks" priority="3035" stopIfTrue="1">
      <formula>LEN(TRIM(J174))=0</formula>
    </cfRule>
    <cfRule type="cellIs" dxfId="2289" priority="3036" operator="equal">
      <formula>"N/A"</formula>
    </cfRule>
    <cfRule type="cellIs" dxfId="2288" priority="3037" operator="equal">
      <formula>"OK"</formula>
    </cfRule>
    <cfRule type="containsText" dxfId="2287" priority="3038" operator="containsText" text="Unsure">
      <formula>NOT(ISERROR(SEARCH("Unsure",J174)))</formula>
    </cfRule>
    <cfRule type="containsText" dxfId="2286" priority="3039" operator="containsText" text="Can't See">
      <formula>NOT(ISERROR(SEARCH("Can't See",J174)))</formula>
    </cfRule>
    <cfRule type="notContainsText" dxfId="2285" priority="3040" operator="notContains" text="OK&amp;N/A">
      <formula>ISERROR(SEARCH("OK&amp;N/A",J174))</formula>
    </cfRule>
  </conditionalFormatting>
  <conditionalFormatting sqref="F195:I201">
    <cfRule type="colorScale" priority="303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0:I210">
    <cfRule type="colorScale" priority="303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26:I226">
    <cfRule type="colorScale" priority="303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230:I230">
    <cfRule type="colorScale" priority="303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30:M230">
    <cfRule type="containsBlanks" priority="3025" stopIfTrue="1">
      <formula>LEN(TRIM(J230))=0</formula>
    </cfRule>
    <cfRule type="cellIs" dxfId="2284" priority="3026" operator="equal">
      <formula>"N/A"</formula>
    </cfRule>
    <cfRule type="cellIs" dxfId="2283" priority="3027" operator="equal">
      <formula>"OK"</formula>
    </cfRule>
    <cfRule type="containsText" dxfId="2282" priority="3028" operator="containsText" text="Unsure">
      <formula>NOT(ISERROR(SEARCH("Unsure",J230)))</formula>
    </cfRule>
    <cfRule type="containsText" dxfId="2281" priority="3029" operator="containsText" text="Can't See">
      <formula>NOT(ISERROR(SEARCH("Can't See",J230)))</formula>
    </cfRule>
    <cfRule type="notContainsText" dxfId="2280" priority="3030" operator="notContains" text="OK&amp;N/A">
      <formula>ISERROR(SEARCH("OK&amp;N/A",J230))</formula>
    </cfRule>
  </conditionalFormatting>
  <conditionalFormatting sqref="J235:M235 J232:J234">
    <cfRule type="containsBlanks" priority="3019" stopIfTrue="1">
      <formula>LEN(TRIM(J232))=0</formula>
    </cfRule>
    <cfRule type="cellIs" dxfId="2279" priority="3020" operator="equal">
      <formula>"N/A"</formula>
    </cfRule>
    <cfRule type="cellIs" dxfId="2278" priority="3021" operator="equal">
      <formula>"OK"</formula>
    </cfRule>
    <cfRule type="containsText" dxfId="2277" priority="3022" operator="containsText" text="Unsure">
      <formula>NOT(ISERROR(SEARCH("Unsure",J232)))</formula>
    </cfRule>
    <cfRule type="containsText" dxfId="2276" priority="3023" operator="containsText" text="Can't See">
      <formula>NOT(ISERROR(SEARCH("Can't See",J232)))</formula>
    </cfRule>
    <cfRule type="notContainsText" dxfId="2275" priority="3024" operator="notContains" text="OK&amp;N/A">
      <formula>ISERROR(SEARCH("OK&amp;N/A",J232))</formula>
    </cfRule>
  </conditionalFormatting>
  <conditionalFormatting sqref="E238:I238">
    <cfRule type="colorScale" priority="301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38:M238">
    <cfRule type="containsBlanks" priority="3012" stopIfTrue="1">
      <formula>LEN(TRIM(J238))=0</formula>
    </cfRule>
    <cfRule type="cellIs" dxfId="2274" priority="3013" operator="equal">
      <formula>"N/A"</formula>
    </cfRule>
    <cfRule type="cellIs" dxfId="2273" priority="3014" operator="equal">
      <formula>"OK"</formula>
    </cfRule>
    <cfRule type="containsText" dxfId="2272" priority="3015" operator="containsText" text="Unsure">
      <formula>NOT(ISERROR(SEARCH("Unsure",J238)))</formula>
    </cfRule>
    <cfRule type="containsText" dxfId="2271" priority="3016" operator="containsText" text="Can't See">
      <formula>NOT(ISERROR(SEARCH("Can't See",J238)))</formula>
    </cfRule>
    <cfRule type="notContainsText" dxfId="2270" priority="3017" operator="notContains" text="OK&amp;N/A">
      <formula>ISERROR(SEARCH("OK&amp;N/A",J238))</formula>
    </cfRule>
  </conditionalFormatting>
  <conditionalFormatting sqref="J19:M20">
    <cfRule type="containsBlanks" priority="3006" stopIfTrue="1">
      <formula>LEN(TRIM(J19))=0</formula>
    </cfRule>
    <cfRule type="cellIs" dxfId="2269" priority="3007" operator="equal">
      <formula>"N/A"</formula>
    </cfRule>
    <cfRule type="cellIs" dxfId="2268" priority="3008" operator="equal">
      <formula>"OK"</formula>
    </cfRule>
    <cfRule type="containsText" dxfId="2267" priority="3009" operator="containsText" text="Unsure">
      <formula>NOT(ISERROR(SEARCH("Unsure",J19)))</formula>
    </cfRule>
    <cfRule type="containsText" dxfId="2266" priority="3010" operator="containsText" text="Can't See">
      <formula>NOT(ISERROR(SEARCH("Can't See",J19)))</formula>
    </cfRule>
    <cfRule type="notContainsText" dxfId="2265" priority="3011" operator="notContains" text="OK&amp;N/A">
      <formula>ISERROR(SEARCH("OK&amp;N/A",J19))</formula>
    </cfRule>
  </conditionalFormatting>
  <conditionalFormatting sqref="AE11:AE20">
    <cfRule type="cellIs" dxfId="2264" priority="3000" operator="equal">
      <formula>1</formula>
    </cfRule>
    <cfRule type="cellIs" dxfId="2263" priority="3001" operator="equal">
      <formula>2</formula>
    </cfRule>
    <cfRule type="cellIs" dxfId="2262" priority="3002" operator="equal">
      <formula>3</formula>
    </cfRule>
    <cfRule type="cellIs" dxfId="2261" priority="3003" operator="equal">
      <formula>4</formula>
    </cfRule>
    <cfRule type="cellIs" dxfId="2260" priority="3004" operator="equal">
      <formula>5</formula>
    </cfRule>
  </conditionalFormatting>
  <conditionalFormatting sqref="D223:I223">
    <cfRule type="colorScale" priority="299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G21">
    <cfRule type="containsBlanks" priority="2993" stopIfTrue="1">
      <formula>LEN(TRIM(AG21))=0</formula>
    </cfRule>
    <cfRule type="containsText" dxfId="2259" priority="2994" stopIfTrue="1" operator="containsText" text="fcd">
      <formula>NOT(ISERROR(SEARCH("fcd",AG21)))</formula>
    </cfRule>
    <cfRule type="containsText" dxfId="2258" priority="2995" stopIfTrue="1" operator="containsText" text="server">
      <formula>NOT(ISERROR(SEARCH("server",AG21)))</formula>
    </cfRule>
    <cfRule type="containsText" dxfId="2257" priority="2996" stopIfTrue="1" operator="containsText" text="ft">
      <formula>NOT(ISERROR(SEARCH("ft",AG21)))</formula>
    </cfRule>
    <cfRule type="containsText" dxfId="2256" priority="2997" stopIfTrue="1" operator="containsText" text="lynxx_">
      <formula>NOT(ISERROR(SEARCH("lynxx_",AG21)))</formula>
    </cfRule>
    <cfRule type="containsText" dxfId="2255" priority="2998" operator="containsText" text="_">
      <formula>NOT(ISERROR(SEARCH("_",AG21)))</formula>
    </cfRule>
  </conditionalFormatting>
  <conditionalFormatting sqref="AH10">
    <cfRule type="containsBlanks" priority="2987" stopIfTrue="1">
      <formula>LEN(TRIM(AH10))=0</formula>
    </cfRule>
    <cfRule type="containsText" dxfId="2254" priority="2988" stopIfTrue="1" operator="containsText" text="fcd">
      <formula>NOT(ISERROR(SEARCH("fcd",AH10)))</formula>
    </cfRule>
    <cfRule type="containsText" dxfId="2253" priority="2989" stopIfTrue="1" operator="containsText" text="server">
      <formula>NOT(ISERROR(SEARCH("server",AH10)))</formula>
    </cfRule>
    <cfRule type="containsText" dxfId="2252" priority="2990" stopIfTrue="1" operator="containsText" text="ft">
      <formula>NOT(ISERROR(SEARCH("ft",AH10)))</formula>
    </cfRule>
    <cfRule type="containsText" dxfId="2251" priority="2991" stopIfTrue="1" operator="containsText" text="lynxx_">
      <formula>NOT(ISERROR(SEARCH("lynxx_",AH10)))</formula>
    </cfRule>
    <cfRule type="containsText" dxfId="2250" priority="2992" operator="containsText" text="_">
      <formula>NOT(ISERROR(SEARCH("_",AH10)))</formula>
    </cfRule>
  </conditionalFormatting>
  <conditionalFormatting sqref="AH7">
    <cfRule type="containsBlanks" priority="2981" stopIfTrue="1">
      <formula>LEN(TRIM(AH7))=0</formula>
    </cfRule>
    <cfRule type="containsText" dxfId="2249" priority="2982" stopIfTrue="1" operator="containsText" text="fcd">
      <formula>NOT(ISERROR(SEARCH("fcd",AH7)))</formula>
    </cfRule>
    <cfRule type="containsText" dxfId="2248" priority="2983" stopIfTrue="1" operator="containsText" text="server">
      <formula>NOT(ISERROR(SEARCH("server",AH7)))</formula>
    </cfRule>
    <cfRule type="containsText" dxfId="2247" priority="2984" stopIfTrue="1" operator="containsText" text="ft">
      <formula>NOT(ISERROR(SEARCH("ft",AH7)))</formula>
    </cfRule>
    <cfRule type="containsText" dxfId="2246" priority="2985" stopIfTrue="1" operator="containsText" text="lynxx_">
      <formula>NOT(ISERROR(SEARCH("lynxx_",AH7)))</formula>
    </cfRule>
    <cfRule type="containsText" dxfId="2245" priority="2986" operator="containsText" text="_">
      <formula>NOT(ISERROR(SEARCH("_",AH7)))</formula>
    </cfRule>
  </conditionalFormatting>
  <conditionalFormatting sqref="AH4">
    <cfRule type="containsBlanks" priority="2975" stopIfTrue="1">
      <formula>LEN(TRIM(AH4))=0</formula>
    </cfRule>
    <cfRule type="containsText" dxfId="2244" priority="2976" stopIfTrue="1" operator="containsText" text="fcd">
      <formula>NOT(ISERROR(SEARCH("fcd",AH4)))</formula>
    </cfRule>
    <cfRule type="containsText" dxfId="2243" priority="2977" stopIfTrue="1" operator="containsText" text="server">
      <formula>NOT(ISERROR(SEARCH("server",AH4)))</formula>
    </cfRule>
    <cfRule type="containsText" dxfId="2242" priority="2978" stopIfTrue="1" operator="containsText" text="ft">
      <formula>NOT(ISERROR(SEARCH("ft",AH4)))</formula>
    </cfRule>
    <cfRule type="containsText" dxfId="2241" priority="2979" stopIfTrue="1" operator="containsText" text="lynxx_">
      <formula>NOT(ISERROR(SEARCH("lynxx_",AH4)))</formula>
    </cfRule>
    <cfRule type="containsText" dxfId="2240" priority="2980" operator="containsText" text="_">
      <formula>NOT(ISERROR(SEARCH("_",AH4)))</formula>
    </cfRule>
  </conditionalFormatting>
  <conditionalFormatting sqref="AH127">
    <cfRule type="containsBlanks" priority="2969" stopIfTrue="1">
      <formula>LEN(TRIM(AH127))=0</formula>
    </cfRule>
    <cfRule type="containsText" dxfId="2239" priority="2970" stopIfTrue="1" operator="containsText" text="fcd">
      <formula>NOT(ISERROR(SEARCH("fcd",AH127)))</formula>
    </cfRule>
    <cfRule type="containsText" dxfId="2238" priority="2971" stopIfTrue="1" operator="containsText" text="server">
      <formula>NOT(ISERROR(SEARCH("server",AH127)))</formula>
    </cfRule>
    <cfRule type="containsText" dxfId="2237" priority="2972" stopIfTrue="1" operator="containsText" text="ft">
      <formula>NOT(ISERROR(SEARCH("ft",AH127)))</formula>
    </cfRule>
    <cfRule type="containsText" dxfId="2236" priority="2973" stopIfTrue="1" operator="containsText" text="lynxx_">
      <formula>NOT(ISERROR(SEARCH("lynxx_",AH127)))</formula>
    </cfRule>
    <cfRule type="containsText" dxfId="2235" priority="2974" operator="containsText" text="_">
      <formula>NOT(ISERROR(SEARCH("_",AH127)))</formula>
    </cfRule>
  </conditionalFormatting>
  <conditionalFormatting sqref="AH186">
    <cfRule type="containsBlanks" priority="2963" stopIfTrue="1">
      <formula>LEN(TRIM(AH186))=0</formula>
    </cfRule>
    <cfRule type="containsText" dxfId="2234" priority="2964" stopIfTrue="1" operator="containsText" text="fcd">
      <formula>NOT(ISERROR(SEARCH("fcd",AH186)))</formula>
    </cfRule>
    <cfRule type="containsText" dxfId="2233" priority="2965" stopIfTrue="1" operator="containsText" text="server">
      <formula>NOT(ISERROR(SEARCH("server",AH186)))</formula>
    </cfRule>
    <cfRule type="containsText" dxfId="2232" priority="2966" stopIfTrue="1" operator="containsText" text="ft">
      <formula>NOT(ISERROR(SEARCH("ft",AH186)))</formula>
    </cfRule>
    <cfRule type="containsText" dxfId="2231" priority="2967" stopIfTrue="1" operator="containsText" text="lynxx_">
      <formula>NOT(ISERROR(SEARCH("lynxx_",AH186)))</formula>
    </cfRule>
    <cfRule type="containsText" dxfId="2230" priority="2968" operator="containsText" text="_">
      <formula>NOT(ISERROR(SEARCH("_",AH186)))</formula>
    </cfRule>
  </conditionalFormatting>
  <conditionalFormatting sqref="AH202">
    <cfRule type="containsBlanks" priority="2957" stopIfTrue="1">
      <formula>LEN(TRIM(AH202))=0</formula>
    </cfRule>
    <cfRule type="containsText" dxfId="2229" priority="2958" stopIfTrue="1" operator="containsText" text="fcd">
      <formula>NOT(ISERROR(SEARCH("fcd",AH202)))</formula>
    </cfRule>
    <cfRule type="containsText" dxfId="2228" priority="2959" stopIfTrue="1" operator="containsText" text="server">
      <formula>NOT(ISERROR(SEARCH("server",AH202)))</formula>
    </cfRule>
    <cfRule type="containsText" dxfId="2227" priority="2960" stopIfTrue="1" operator="containsText" text="ft">
      <formula>NOT(ISERROR(SEARCH("ft",AH202)))</formula>
    </cfRule>
    <cfRule type="containsText" dxfId="2226" priority="2961" stopIfTrue="1" operator="containsText" text="lynxx_">
      <formula>NOT(ISERROR(SEARCH("lynxx_",AH202)))</formula>
    </cfRule>
    <cfRule type="containsText" dxfId="2225" priority="2962" operator="containsText" text="_">
      <formula>NOT(ISERROR(SEARCH("_",AH202)))</formula>
    </cfRule>
  </conditionalFormatting>
  <conditionalFormatting sqref="AH222">
    <cfRule type="containsBlanks" priority="2951" stopIfTrue="1">
      <formula>LEN(TRIM(AH222))=0</formula>
    </cfRule>
    <cfRule type="containsText" dxfId="2224" priority="2952" stopIfTrue="1" operator="containsText" text="fcd">
      <formula>NOT(ISERROR(SEARCH("fcd",AH222)))</formula>
    </cfRule>
    <cfRule type="containsText" dxfId="2223" priority="2953" stopIfTrue="1" operator="containsText" text="server">
      <formula>NOT(ISERROR(SEARCH("server",AH222)))</formula>
    </cfRule>
    <cfRule type="containsText" dxfId="2222" priority="2954" stopIfTrue="1" operator="containsText" text="ft">
      <formula>NOT(ISERROR(SEARCH("ft",AH222)))</formula>
    </cfRule>
    <cfRule type="containsText" dxfId="2221" priority="2955" stopIfTrue="1" operator="containsText" text="lynxx_">
      <formula>NOT(ISERROR(SEARCH("lynxx_",AH222)))</formula>
    </cfRule>
    <cfRule type="containsText" dxfId="2220" priority="2956" operator="containsText" text="_">
      <formula>NOT(ISERROR(SEARCH("_",AH222)))</formula>
    </cfRule>
  </conditionalFormatting>
  <conditionalFormatting sqref="AH224">
    <cfRule type="containsBlanks" priority="2945" stopIfTrue="1">
      <formula>LEN(TRIM(AH224))=0</formula>
    </cfRule>
    <cfRule type="containsText" dxfId="2219" priority="2946" stopIfTrue="1" operator="containsText" text="fcd">
      <formula>NOT(ISERROR(SEARCH("fcd",AH224)))</formula>
    </cfRule>
    <cfRule type="containsText" dxfId="2218" priority="2947" stopIfTrue="1" operator="containsText" text="server">
      <formula>NOT(ISERROR(SEARCH("server",AH224)))</formula>
    </cfRule>
    <cfRule type="containsText" dxfId="2217" priority="2948" stopIfTrue="1" operator="containsText" text="ft">
      <formula>NOT(ISERROR(SEARCH("ft",AH224)))</formula>
    </cfRule>
    <cfRule type="containsText" dxfId="2216" priority="2949" stopIfTrue="1" operator="containsText" text="lynxx_">
      <formula>NOT(ISERROR(SEARCH("lynxx_",AH224)))</formula>
    </cfRule>
    <cfRule type="containsText" dxfId="2215" priority="2950" operator="containsText" text="_">
      <formula>NOT(ISERROR(SEARCH("_",AH224)))</formula>
    </cfRule>
  </conditionalFormatting>
  <conditionalFormatting sqref="AH227">
    <cfRule type="containsBlanks" priority="2939" stopIfTrue="1">
      <formula>LEN(TRIM(AH227))=0</formula>
    </cfRule>
    <cfRule type="containsText" dxfId="2214" priority="2940" stopIfTrue="1" operator="containsText" text="fcd">
      <formula>NOT(ISERROR(SEARCH("fcd",AH227)))</formula>
    </cfRule>
    <cfRule type="containsText" dxfId="2213" priority="2941" stopIfTrue="1" operator="containsText" text="server">
      <formula>NOT(ISERROR(SEARCH("server",AH227)))</formula>
    </cfRule>
    <cfRule type="containsText" dxfId="2212" priority="2942" stopIfTrue="1" operator="containsText" text="ft">
      <formula>NOT(ISERROR(SEARCH("ft",AH227)))</formula>
    </cfRule>
    <cfRule type="containsText" dxfId="2211" priority="2943" stopIfTrue="1" operator="containsText" text="lynxx_">
      <formula>NOT(ISERROR(SEARCH("lynxx_",AH227)))</formula>
    </cfRule>
    <cfRule type="containsText" dxfId="2210" priority="2944" operator="containsText" text="_">
      <formula>NOT(ISERROR(SEARCH("_",AH227)))</formula>
    </cfRule>
  </conditionalFormatting>
  <conditionalFormatting sqref="AH228">
    <cfRule type="containsBlanks" priority="2933" stopIfTrue="1">
      <formula>LEN(TRIM(AH228))=0</formula>
    </cfRule>
    <cfRule type="containsText" dxfId="2209" priority="2934" stopIfTrue="1" operator="containsText" text="fcd">
      <formula>NOT(ISERROR(SEARCH("fcd",AH228)))</formula>
    </cfRule>
    <cfRule type="containsText" dxfId="2208" priority="2935" stopIfTrue="1" operator="containsText" text="server">
      <formula>NOT(ISERROR(SEARCH("server",AH228)))</formula>
    </cfRule>
    <cfRule type="containsText" dxfId="2207" priority="2936" stopIfTrue="1" operator="containsText" text="ft">
      <formula>NOT(ISERROR(SEARCH("ft",AH228)))</formula>
    </cfRule>
    <cfRule type="containsText" dxfId="2206" priority="2937" stopIfTrue="1" operator="containsText" text="lynxx_">
      <formula>NOT(ISERROR(SEARCH("lynxx_",AH228)))</formula>
    </cfRule>
    <cfRule type="containsText" dxfId="2205" priority="2938" operator="containsText" text="_">
      <formula>NOT(ISERROR(SEARCH("_",AH228)))</formula>
    </cfRule>
  </conditionalFormatting>
  <conditionalFormatting sqref="AH231">
    <cfRule type="containsBlanks" priority="2927" stopIfTrue="1">
      <formula>LEN(TRIM(AH231))=0</formula>
    </cfRule>
    <cfRule type="containsText" dxfId="2204" priority="2928" stopIfTrue="1" operator="containsText" text="fcd">
      <formula>NOT(ISERROR(SEARCH("fcd",AH231)))</formula>
    </cfRule>
    <cfRule type="containsText" dxfId="2203" priority="2929" stopIfTrue="1" operator="containsText" text="server">
      <formula>NOT(ISERROR(SEARCH("server",AH231)))</formula>
    </cfRule>
    <cfRule type="containsText" dxfId="2202" priority="2930" stopIfTrue="1" operator="containsText" text="ft">
      <formula>NOT(ISERROR(SEARCH("ft",AH231)))</formula>
    </cfRule>
    <cfRule type="containsText" dxfId="2201" priority="2931" stopIfTrue="1" operator="containsText" text="lynxx_">
      <formula>NOT(ISERROR(SEARCH("lynxx_",AH231)))</formula>
    </cfRule>
    <cfRule type="containsText" dxfId="2200" priority="2932" operator="containsText" text="_">
      <formula>NOT(ISERROR(SEARCH("_",AH231)))</formula>
    </cfRule>
  </conditionalFormatting>
  <conditionalFormatting sqref="AH236">
    <cfRule type="containsBlanks" priority="2921" stopIfTrue="1">
      <formula>LEN(TRIM(AH236))=0</formula>
    </cfRule>
    <cfRule type="containsText" dxfId="2199" priority="2922" stopIfTrue="1" operator="containsText" text="fcd">
      <formula>NOT(ISERROR(SEARCH("fcd",AH236)))</formula>
    </cfRule>
    <cfRule type="containsText" dxfId="2198" priority="2923" stopIfTrue="1" operator="containsText" text="server">
      <formula>NOT(ISERROR(SEARCH("server",AH236)))</formula>
    </cfRule>
    <cfRule type="containsText" dxfId="2197" priority="2924" stopIfTrue="1" operator="containsText" text="ft">
      <formula>NOT(ISERROR(SEARCH("ft",AH236)))</formula>
    </cfRule>
    <cfRule type="containsText" dxfId="2196" priority="2925" stopIfTrue="1" operator="containsText" text="lynxx_">
      <formula>NOT(ISERROR(SEARCH("lynxx_",AH236)))</formula>
    </cfRule>
    <cfRule type="containsText" dxfId="2195" priority="2926" operator="containsText" text="_">
      <formula>NOT(ISERROR(SEARCH("_",AH236)))</formula>
    </cfRule>
  </conditionalFormatting>
  <conditionalFormatting sqref="AF21">
    <cfRule type="cellIs" dxfId="2194" priority="2916" operator="equal">
      <formula>1</formula>
    </cfRule>
    <cfRule type="cellIs" dxfId="2193" priority="2917" operator="equal">
      <formula>2</formula>
    </cfRule>
    <cfRule type="cellIs" dxfId="2192" priority="2918" operator="equal">
      <formula>3</formula>
    </cfRule>
    <cfRule type="cellIs" dxfId="2191" priority="2919" operator="equal">
      <formula>4</formula>
    </cfRule>
    <cfRule type="cellIs" dxfId="2190" priority="2920" operator="equal">
      <formula>5</formula>
    </cfRule>
  </conditionalFormatting>
  <conditionalFormatting sqref="AF10">
    <cfRule type="cellIs" dxfId="2189" priority="2911" operator="equal">
      <formula>1</formula>
    </cfRule>
    <cfRule type="cellIs" dxfId="2188" priority="2912" operator="equal">
      <formula>2</formula>
    </cfRule>
    <cfRule type="cellIs" dxfId="2187" priority="2913" operator="equal">
      <formula>3</formula>
    </cfRule>
    <cfRule type="cellIs" dxfId="2186" priority="2914" operator="equal">
      <formula>4</formula>
    </cfRule>
    <cfRule type="cellIs" dxfId="2185" priority="2915" operator="equal">
      <formula>5</formula>
    </cfRule>
  </conditionalFormatting>
  <conditionalFormatting sqref="AG10">
    <cfRule type="cellIs" dxfId="2184" priority="2906" operator="equal">
      <formula>1</formula>
    </cfRule>
    <cfRule type="cellIs" dxfId="2183" priority="2907" operator="equal">
      <formula>2</formula>
    </cfRule>
    <cfRule type="cellIs" dxfId="2182" priority="2908" operator="equal">
      <formula>3</formula>
    </cfRule>
    <cfRule type="cellIs" dxfId="2181" priority="2909" operator="equal">
      <formula>4</formula>
    </cfRule>
    <cfRule type="cellIs" dxfId="2180" priority="2910" operator="equal">
      <formula>5</formula>
    </cfRule>
  </conditionalFormatting>
  <conditionalFormatting sqref="AF7">
    <cfRule type="containsBlanks" priority="2900" stopIfTrue="1">
      <formula>LEN(TRIM(AF7))=0</formula>
    </cfRule>
    <cfRule type="containsText" dxfId="2179" priority="2901" stopIfTrue="1" operator="containsText" text="fcd">
      <formula>NOT(ISERROR(SEARCH("fcd",AF7)))</formula>
    </cfRule>
    <cfRule type="containsText" dxfId="2178" priority="2902" stopIfTrue="1" operator="containsText" text="server">
      <formula>NOT(ISERROR(SEARCH("server",AF7)))</formula>
    </cfRule>
    <cfRule type="containsText" dxfId="2177" priority="2903" stopIfTrue="1" operator="containsText" text="ft">
      <formula>NOT(ISERROR(SEARCH("ft",AF7)))</formula>
    </cfRule>
    <cfRule type="containsText" dxfId="2176" priority="2904" stopIfTrue="1" operator="containsText" text="lynxx_">
      <formula>NOT(ISERROR(SEARCH("lynxx_",AF7)))</formula>
    </cfRule>
    <cfRule type="containsText" dxfId="2175" priority="2905" operator="containsText" text="_">
      <formula>NOT(ISERROR(SEARCH("_",AF7)))</formula>
    </cfRule>
  </conditionalFormatting>
  <conditionalFormatting sqref="AF4">
    <cfRule type="containsBlanks" priority="2894" stopIfTrue="1">
      <formula>LEN(TRIM(AF4))=0</formula>
    </cfRule>
    <cfRule type="containsText" dxfId="2174" priority="2895" stopIfTrue="1" operator="containsText" text="fcd">
      <formula>NOT(ISERROR(SEARCH("fcd",AF4)))</formula>
    </cfRule>
    <cfRule type="containsText" dxfId="2173" priority="2896" stopIfTrue="1" operator="containsText" text="server">
      <formula>NOT(ISERROR(SEARCH("server",AF4)))</formula>
    </cfRule>
    <cfRule type="containsText" dxfId="2172" priority="2897" stopIfTrue="1" operator="containsText" text="ft">
      <formula>NOT(ISERROR(SEARCH("ft",AF4)))</formula>
    </cfRule>
    <cfRule type="containsText" dxfId="2171" priority="2898" stopIfTrue="1" operator="containsText" text="lynxx_">
      <formula>NOT(ISERROR(SEARCH("lynxx_",AF4)))</formula>
    </cfRule>
    <cfRule type="containsText" dxfId="2170" priority="2899" operator="containsText" text="_">
      <formula>NOT(ISERROR(SEARCH("_",AF4)))</formula>
    </cfRule>
  </conditionalFormatting>
  <conditionalFormatting sqref="AF127">
    <cfRule type="containsBlanks" priority="2888" stopIfTrue="1">
      <formula>LEN(TRIM(AF127))=0</formula>
    </cfRule>
    <cfRule type="containsText" dxfId="2169" priority="2889" stopIfTrue="1" operator="containsText" text="fcd">
      <formula>NOT(ISERROR(SEARCH("fcd",AF127)))</formula>
    </cfRule>
    <cfRule type="containsText" dxfId="2168" priority="2890" stopIfTrue="1" operator="containsText" text="server">
      <formula>NOT(ISERROR(SEARCH("server",AF127)))</formula>
    </cfRule>
    <cfRule type="containsText" dxfId="2167" priority="2891" stopIfTrue="1" operator="containsText" text="ft">
      <formula>NOT(ISERROR(SEARCH("ft",AF127)))</formula>
    </cfRule>
    <cfRule type="containsText" dxfId="2166" priority="2892" stopIfTrue="1" operator="containsText" text="lynxx_">
      <formula>NOT(ISERROR(SEARCH("lynxx_",AF127)))</formula>
    </cfRule>
    <cfRule type="containsText" dxfId="2165" priority="2893" operator="containsText" text="_">
      <formula>NOT(ISERROR(SEARCH("_",AF127)))</formula>
    </cfRule>
  </conditionalFormatting>
  <conditionalFormatting sqref="AF186">
    <cfRule type="containsBlanks" priority="2882" stopIfTrue="1">
      <formula>LEN(TRIM(AF186))=0</formula>
    </cfRule>
    <cfRule type="containsText" dxfId="2164" priority="2883" stopIfTrue="1" operator="containsText" text="fcd">
      <formula>NOT(ISERROR(SEARCH("fcd",AF186)))</formula>
    </cfRule>
    <cfRule type="containsText" dxfId="2163" priority="2884" stopIfTrue="1" operator="containsText" text="server">
      <formula>NOT(ISERROR(SEARCH("server",AF186)))</formula>
    </cfRule>
    <cfRule type="containsText" dxfId="2162" priority="2885" stopIfTrue="1" operator="containsText" text="ft">
      <formula>NOT(ISERROR(SEARCH("ft",AF186)))</formula>
    </cfRule>
    <cfRule type="containsText" dxfId="2161" priority="2886" stopIfTrue="1" operator="containsText" text="lynxx_">
      <formula>NOT(ISERROR(SEARCH("lynxx_",AF186)))</formula>
    </cfRule>
    <cfRule type="containsText" dxfId="2160" priority="2887" operator="containsText" text="_">
      <formula>NOT(ISERROR(SEARCH("_",AF186)))</formula>
    </cfRule>
  </conditionalFormatting>
  <conditionalFormatting sqref="AF222">
    <cfRule type="containsBlanks" priority="2876" stopIfTrue="1">
      <formula>LEN(TRIM(AF222))=0</formula>
    </cfRule>
    <cfRule type="containsText" dxfId="2159" priority="2877" stopIfTrue="1" operator="containsText" text="fcd">
      <formula>NOT(ISERROR(SEARCH("fcd",AF222)))</formula>
    </cfRule>
    <cfRule type="containsText" dxfId="2158" priority="2878" stopIfTrue="1" operator="containsText" text="server">
      <formula>NOT(ISERROR(SEARCH("server",AF222)))</formula>
    </cfRule>
    <cfRule type="containsText" dxfId="2157" priority="2879" stopIfTrue="1" operator="containsText" text="ft">
      <formula>NOT(ISERROR(SEARCH("ft",AF222)))</formula>
    </cfRule>
    <cfRule type="containsText" dxfId="2156" priority="2880" stopIfTrue="1" operator="containsText" text="lynxx_">
      <formula>NOT(ISERROR(SEARCH("lynxx_",AF222)))</formula>
    </cfRule>
    <cfRule type="containsText" dxfId="2155" priority="2881" operator="containsText" text="_">
      <formula>NOT(ISERROR(SEARCH("_",AF222)))</formula>
    </cfRule>
  </conditionalFormatting>
  <conditionalFormatting sqref="AF227">
    <cfRule type="containsBlanks" priority="2870" stopIfTrue="1">
      <formula>LEN(TRIM(AF227))=0</formula>
    </cfRule>
    <cfRule type="containsText" dxfId="2154" priority="2871" stopIfTrue="1" operator="containsText" text="fcd">
      <formula>NOT(ISERROR(SEARCH("fcd",AF227)))</formula>
    </cfRule>
    <cfRule type="containsText" dxfId="2153" priority="2872" stopIfTrue="1" operator="containsText" text="server">
      <formula>NOT(ISERROR(SEARCH("server",AF227)))</formula>
    </cfRule>
    <cfRule type="containsText" dxfId="2152" priority="2873" stopIfTrue="1" operator="containsText" text="ft">
      <formula>NOT(ISERROR(SEARCH("ft",AF227)))</formula>
    </cfRule>
    <cfRule type="containsText" dxfId="2151" priority="2874" stopIfTrue="1" operator="containsText" text="lynxx_">
      <formula>NOT(ISERROR(SEARCH("lynxx_",AF227)))</formula>
    </cfRule>
    <cfRule type="containsText" dxfId="2150" priority="2875" operator="containsText" text="_">
      <formula>NOT(ISERROR(SEARCH("_",AF227)))</formula>
    </cfRule>
  </conditionalFormatting>
  <conditionalFormatting sqref="AF236">
    <cfRule type="containsBlanks" priority="2846" stopIfTrue="1">
      <formula>LEN(TRIM(AF236))=0</formula>
    </cfRule>
    <cfRule type="containsText" dxfId="2149" priority="2847" stopIfTrue="1" operator="containsText" text="fcd">
      <formula>NOT(ISERROR(SEARCH("fcd",AF236)))</formula>
    </cfRule>
    <cfRule type="containsText" dxfId="2148" priority="2848" stopIfTrue="1" operator="containsText" text="server">
      <formula>NOT(ISERROR(SEARCH("server",AF236)))</formula>
    </cfRule>
    <cfRule type="containsText" dxfId="2147" priority="2849" stopIfTrue="1" operator="containsText" text="ft">
      <formula>NOT(ISERROR(SEARCH("ft",AF236)))</formula>
    </cfRule>
    <cfRule type="containsText" dxfId="2146" priority="2850" stopIfTrue="1" operator="containsText" text="lynxx_">
      <formula>NOT(ISERROR(SEARCH("lynxx_",AF236)))</formula>
    </cfRule>
    <cfRule type="containsText" dxfId="2145" priority="2851" operator="containsText" text="_">
      <formula>NOT(ISERROR(SEARCH("_",AF236)))</formula>
    </cfRule>
  </conditionalFormatting>
  <conditionalFormatting sqref="AF224">
    <cfRule type="containsBlanks" priority="2864" stopIfTrue="1">
      <formula>LEN(TRIM(AF224))=0</formula>
    </cfRule>
    <cfRule type="containsText" dxfId="2144" priority="2865" stopIfTrue="1" operator="containsText" text="fcd">
      <formula>NOT(ISERROR(SEARCH("fcd",AF224)))</formula>
    </cfRule>
    <cfRule type="containsText" dxfId="2143" priority="2866" stopIfTrue="1" operator="containsText" text="server">
      <formula>NOT(ISERROR(SEARCH("server",AF224)))</formula>
    </cfRule>
    <cfRule type="containsText" dxfId="2142" priority="2867" stopIfTrue="1" operator="containsText" text="ft">
      <formula>NOT(ISERROR(SEARCH("ft",AF224)))</formula>
    </cfRule>
    <cfRule type="containsText" dxfId="2141" priority="2868" stopIfTrue="1" operator="containsText" text="lynxx_">
      <formula>NOT(ISERROR(SEARCH("lynxx_",AF224)))</formula>
    </cfRule>
    <cfRule type="containsText" dxfId="2140" priority="2869" operator="containsText" text="_">
      <formula>NOT(ISERROR(SEARCH("_",AF224)))</formula>
    </cfRule>
  </conditionalFormatting>
  <conditionalFormatting sqref="AF228">
    <cfRule type="containsBlanks" priority="2858" stopIfTrue="1">
      <formula>LEN(TRIM(AF228))=0</formula>
    </cfRule>
    <cfRule type="containsText" dxfId="2139" priority="2859" stopIfTrue="1" operator="containsText" text="fcd">
      <formula>NOT(ISERROR(SEARCH("fcd",AF228)))</formula>
    </cfRule>
    <cfRule type="containsText" dxfId="2138" priority="2860" stopIfTrue="1" operator="containsText" text="server">
      <formula>NOT(ISERROR(SEARCH("server",AF228)))</formula>
    </cfRule>
    <cfRule type="containsText" dxfId="2137" priority="2861" stopIfTrue="1" operator="containsText" text="ft">
      <formula>NOT(ISERROR(SEARCH("ft",AF228)))</formula>
    </cfRule>
    <cfRule type="containsText" dxfId="2136" priority="2862" stopIfTrue="1" operator="containsText" text="lynxx_">
      <formula>NOT(ISERROR(SEARCH("lynxx_",AF228)))</formula>
    </cfRule>
    <cfRule type="containsText" dxfId="2135" priority="2863" operator="containsText" text="_">
      <formula>NOT(ISERROR(SEARCH("_",AF228)))</formula>
    </cfRule>
  </conditionalFormatting>
  <conditionalFormatting sqref="AF231">
    <cfRule type="containsBlanks" priority="2852" stopIfTrue="1">
      <formula>LEN(TRIM(AF231))=0</formula>
    </cfRule>
    <cfRule type="containsText" dxfId="2134" priority="2853" stopIfTrue="1" operator="containsText" text="fcd">
      <formula>NOT(ISERROR(SEARCH("fcd",AF231)))</formula>
    </cfRule>
    <cfRule type="containsText" dxfId="2133" priority="2854" stopIfTrue="1" operator="containsText" text="server">
      <formula>NOT(ISERROR(SEARCH("server",AF231)))</formula>
    </cfRule>
    <cfRule type="containsText" dxfId="2132" priority="2855" stopIfTrue="1" operator="containsText" text="ft">
      <formula>NOT(ISERROR(SEARCH("ft",AF231)))</formula>
    </cfRule>
    <cfRule type="containsText" dxfId="2131" priority="2856" stopIfTrue="1" operator="containsText" text="lynxx_">
      <formula>NOT(ISERROR(SEARCH("lynxx_",AF231)))</formula>
    </cfRule>
    <cfRule type="containsText" dxfId="2130" priority="2857" operator="containsText" text="_">
      <formula>NOT(ISERROR(SEARCH("_",AF231)))</formula>
    </cfRule>
  </conditionalFormatting>
  <conditionalFormatting sqref="AD239 AD241">
    <cfRule type="cellIs" dxfId="2129" priority="2841" operator="equal">
      <formula>1</formula>
    </cfRule>
    <cfRule type="cellIs" dxfId="2128" priority="2842" operator="equal">
      <formula>2</formula>
    </cfRule>
    <cfRule type="cellIs" dxfId="2127" priority="2843" operator="equal">
      <formula>3</formula>
    </cfRule>
    <cfRule type="cellIs" dxfId="2126" priority="2844" operator="equal">
      <formula>4</formula>
    </cfRule>
    <cfRule type="cellIs" dxfId="2125" priority="2845" operator="equal">
      <formula>5</formula>
    </cfRule>
  </conditionalFormatting>
  <conditionalFormatting sqref="B241:E241">
    <cfRule type="colorScale" priority="283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39 A241">
    <cfRule type="containsBlanks" priority="2834" stopIfTrue="1">
      <formula>LEN(TRIM(A239))=0</formula>
    </cfRule>
    <cfRule type="containsText" dxfId="2124" priority="2836" stopIfTrue="1" operator="containsText" text="fcd">
      <formula>NOT(ISERROR(SEARCH("fcd",A239)))</formula>
    </cfRule>
    <cfRule type="containsText" dxfId="2123" priority="2837" stopIfTrue="1" operator="containsText" text="server">
      <formula>NOT(ISERROR(SEARCH("server",A239)))</formula>
    </cfRule>
    <cfRule type="containsText" dxfId="2122" priority="2838" stopIfTrue="1" operator="containsText" text="ft">
      <formula>NOT(ISERROR(SEARCH("ft",A239)))</formula>
    </cfRule>
    <cfRule type="containsText" dxfId="2121" priority="2839" stopIfTrue="1" operator="containsText" text="lynxx_">
      <formula>NOT(ISERROR(SEARCH("lynxx_",A239)))</formula>
    </cfRule>
    <cfRule type="containsText" dxfId="2120" priority="2840" operator="containsText" text="_">
      <formula>NOT(ISERROR(SEARCH("_",A239)))</formula>
    </cfRule>
  </conditionalFormatting>
  <conditionalFormatting sqref="F241:I241">
    <cfRule type="colorScale" priority="283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239 AE241">
    <cfRule type="cellIs" dxfId="2119" priority="2828" operator="equal">
      <formula>1</formula>
    </cfRule>
    <cfRule type="cellIs" dxfId="2118" priority="2829" operator="equal">
      <formula>2</formula>
    </cfRule>
    <cfRule type="cellIs" dxfId="2117" priority="2830" operator="equal">
      <formula>3</formula>
    </cfRule>
    <cfRule type="cellIs" dxfId="2116" priority="2831" operator="equal">
      <formula>4</formula>
    </cfRule>
    <cfRule type="cellIs" dxfId="2115" priority="2832" operator="equal">
      <formula>5</formula>
    </cfRule>
  </conditionalFormatting>
  <conditionalFormatting sqref="AH239">
    <cfRule type="containsBlanks" priority="2822" stopIfTrue="1">
      <formula>LEN(TRIM(AH239))=0</formula>
    </cfRule>
    <cfRule type="containsText" dxfId="2114" priority="2823" stopIfTrue="1" operator="containsText" text="fcd">
      <formula>NOT(ISERROR(SEARCH("fcd",AH239)))</formula>
    </cfRule>
    <cfRule type="containsText" dxfId="2113" priority="2824" stopIfTrue="1" operator="containsText" text="server">
      <formula>NOT(ISERROR(SEARCH("server",AH239)))</formula>
    </cfRule>
    <cfRule type="containsText" dxfId="2112" priority="2825" stopIfTrue="1" operator="containsText" text="ft">
      <formula>NOT(ISERROR(SEARCH("ft",AH239)))</formula>
    </cfRule>
    <cfRule type="containsText" dxfId="2111" priority="2826" stopIfTrue="1" operator="containsText" text="lynxx_">
      <formula>NOT(ISERROR(SEARCH("lynxx_",AH239)))</formula>
    </cfRule>
    <cfRule type="containsText" dxfId="2110" priority="2827" operator="containsText" text="_">
      <formula>NOT(ISERROR(SEARCH("_",AH239)))</formula>
    </cfRule>
  </conditionalFormatting>
  <conditionalFormatting sqref="AF239">
    <cfRule type="containsBlanks" priority="2816" stopIfTrue="1">
      <formula>LEN(TRIM(AF239))=0</formula>
    </cfRule>
    <cfRule type="containsText" dxfId="2109" priority="2817" stopIfTrue="1" operator="containsText" text="fcd">
      <formula>NOT(ISERROR(SEARCH("fcd",AF239)))</formula>
    </cfRule>
    <cfRule type="containsText" dxfId="2108" priority="2818" stopIfTrue="1" operator="containsText" text="server">
      <formula>NOT(ISERROR(SEARCH("server",AF239)))</formula>
    </cfRule>
    <cfRule type="containsText" dxfId="2107" priority="2819" stopIfTrue="1" operator="containsText" text="ft">
      <formula>NOT(ISERROR(SEARCH("ft",AF239)))</formula>
    </cfRule>
    <cfRule type="containsText" dxfId="2106" priority="2820" stopIfTrue="1" operator="containsText" text="lynxx_">
      <formula>NOT(ISERROR(SEARCH("lynxx_",AF239)))</formula>
    </cfRule>
    <cfRule type="containsText" dxfId="2105" priority="2821" operator="containsText" text="_">
      <formula>NOT(ISERROR(SEARCH("_",AF239)))</formula>
    </cfRule>
  </conditionalFormatting>
  <conditionalFormatting sqref="B40:E40">
    <cfRule type="colorScale" priority="280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40">
    <cfRule type="containsBlanks" priority="2808" stopIfTrue="1">
      <formula>LEN(TRIM(A40))=0</formula>
    </cfRule>
    <cfRule type="containsText" dxfId="2104" priority="2810" stopIfTrue="1" operator="containsText" text="fcd">
      <formula>NOT(ISERROR(SEARCH("fcd",A40)))</formula>
    </cfRule>
    <cfRule type="containsText" dxfId="2103" priority="2811" stopIfTrue="1" operator="containsText" text="server">
      <formula>NOT(ISERROR(SEARCH("server",A40)))</formula>
    </cfRule>
    <cfRule type="containsText" dxfId="2102" priority="2812" stopIfTrue="1" operator="containsText" text="ft">
      <formula>NOT(ISERROR(SEARCH("ft",A40)))</formula>
    </cfRule>
    <cfRule type="containsText" dxfId="2101" priority="2813" stopIfTrue="1" operator="containsText" text="lynxx_">
      <formula>NOT(ISERROR(SEARCH("lynxx_",A40)))</formula>
    </cfRule>
    <cfRule type="containsText" dxfId="2100" priority="2814" operator="containsText" text="_">
      <formula>NOT(ISERROR(SEARCH("_",A40)))</formula>
    </cfRule>
  </conditionalFormatting>
  <conditionalFormatting sqref="AD40">
    <cfRule type="cellIs" dxfId="2099" priority="2804" operator="equal">
      <formula>1</formula>
    </cfRule>
    <cfRule type="cellIs" dxfId="2098" priority="2805" operator="equal">
      <formula>2</formula>
    </cfRule>
    <cfRule type="cellIs" dxfId="2097" priority="2806" operator="equal">
      <formula>3</formula>
    </cfRule>
    <cfRule type="cellIs" dxfId="2096" priority="2807" operator="equal">
      <formula>4</formula>
    </cfRule>
    <cfRule type="cellIs" dxfId="2095" priority="2815" operator="equal">
      <formula>5</formula>
    </cfRule>
  </conditionalFormatting>
  <conditionalFormatting sqref="F40:I40">
    <cfRule type="colorScale" priority="280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40:M40">
    <cfRule type="colorScale" priority="280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40">
    <cfRule type="cellIs" dxfId="2094" priority="2797" operator="equal">
      <formula>1</formula>
    </cfRule>
    <cfRule type="cellIs" dxfId="2093" priority="2798" operator="equal">
      <formula>2</formula>
    </cfRule>
    <cfRule type="cellIs" dxfId="2092" priority="2799" operator="equal">
      <formula>3</formula>
    </cfRule>
    <cfRule type="cellIs" dxfId="2091" priority="2800" operator="equal">
      <formula>4</formula>
    </cfRule>
    <cfRule type="cellIs" dxfId="2090" priority="2801" operator="equal">
      <formula>5</formula>
    </cfRule>
  </conditionalFormatting>
  <conditionalFormatting sqref="W5">
    <cfRule type="containsBlanks" priority="2791" stopIfTrue="1">
      <formula>LEN(TRIM(W5))=0</formula>
    </cfRule>
    <cfRule type="cellIs" dxfId="2089" priority="2792" operator="equal">
      <formula>"N/A"</formula>
    </cfRule>
    <cfRule type="cellIs" dxfId="2088" priority="2793" operator="equal">
      <formula>"OK"</formula>
    </cfRule>
    <cfRule type="containsText" dxfId="2087" priority="2794" operator="containsText" text="Unsure">
      <formula>NOT(ISERROR(SEARCH("Unsure",W5)))</formula>
    </cfRule>
    <cfRule type="containsText" dxfId="2086" priority="2795" operator="containsText" text="Can't See">
      <formula>NOT(ISERROR(SEARCH("Can't See",W5)))</formula>
    </cfRule>
    <cfRule type="notContainsText" dxfId="2085" priority="2796" operator="notContains" text="OK&amp;N/A">
      <formula>ISERROR(SEARCH("OK&amp;N/A",W5))</formula>
    </cfRule>
  </conditionalFormatting>
  <conditionalFormatting sqref="A243">
    <cfRule type="containsBlanks" priority="2785" stopIfTrue="1">
      <formula>LEN(TRIM(A243))=0</formula>
    </cfRule>
    <cfRule type="containsText" dxfId="2084" priority="2786" stopIfTrue="1" operator="containsText" text="fcd">
      <formula>NOT(ISERROR(SEARCH("fcd",A243)))</formula>
    </cfRule>
    <cfRule type="containsText" dxfId="2083" priority="2787" stopIfTrue="1" operator="containsText" text="server">
      <formula>NOT(ISERROR(SEARCH("server",A243)))</formula>
    </cfRule>
    <cfRule type="containsText" dxfId="2082" priority="2788" stopIfTrue="1" operator="containsText" text="ft">
      <formula>NOT(ISERROR(SEARCH("ft",A243)))</formula>
    </cfRule>
    <cfRule type="containsText" dxfId="2081" priority="2789" stopIfTrue="1" operator="containsText" text="lynxx_">
      <formula>NOT(ISERROR(SEARCH("lynxx_",A243)))</formula>
    </cfRule>
    <cfRule type="containsText" dxfId="2080" priority="2790" operator="containsText" text="_">
      <formula>NOT(ISERROR(SEARCH("_",A243)))</formula>
    </cfRule>
  </conditionalFormatting>
  <conditionalFormatting sqref="B244:D245">
    <cfRule type="colorScale" priority="278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44:H245">
    <cfRule type="colorScale" priority="278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44:L245">
    <cfRule type="colorScale" priority="278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51:B252 D251:D252">
    <cfRule type="colorScale" priority="278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2:H252 G251:H251">
    <cfRule type="colorScale" priority="278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51:L252">
    <cfRule type="colorScale" priority="277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253:D254 B253:B254">
    <cfRule type="colorScale" priority="277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3:H254">
    <cfRule type="colorScale" priority="277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53:L254">
    <cfRule type="colorScale" priority="277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44">
    <cfRule type="containsBlanks" priority="2770" stopIfTrue="1">
      <formula>LEN(TRIM(A244))=0</formula>
    </cfRule>
    <cfRule type="containsText" dxfId="2079" priority="2771" stopIfTrue="1" operator="containsText" text="fcd">
      <formula>NOT(ISERROR(SEARCH("fcd",A244)))</formula>
    </cfRule>
    <cfRule type="containsText" dxfId="2078" priority="2772" stopIfTrue="1" operator="containsText" text="server">
      <formula>NOT(ISERROR(SEARCH("server",A244)))</formula>
    </cfRule>
    <cfRule type="containsText" dxfId="2077" priority="2773" stopIfTrue="1" operator="containsText" text="ft">
      <formula>NOT(ISERROR(SEARCH("ft",A244)))</formula>
    </cfRule>
    <cfRule type="containsText" dxfId="2076" priority="2774" stopIfTrue="1" operator="containsText" text="lynxx_">
      <formula>NOT(ISERROR(SEARCH("lynxx_",A244)))</formula>
    </cfRule>
    <cfRule type="containsText" dxfId="2075" priority="2775" operator="containsText" text="_">
      <formula>NOT(ISERROR(SEARCH("_",A244)))</formula>
    </cfRule>
  </conditionalFormatting>
  <conditionalFormatting sqref="A245">
    <cfRule type="containsBlanks" priority="2764" stopIfTrue="1">
      <formula>LEN(TRIM(A245))=0</formula>
    </cfRule>
    <cfRule type="containsText" dxfId="2074" priority="2765" stopIfTrue="1" operator="containsText" text="fcd">
      <formula>NOT(ISERROR(SEARCH("fcd",A245)))</formula>
    </cfRule>
    <cfRule type="containsText" dxfId="2073" priority="2766" stopIfTrue="1" operator="containsText" text="server">
      <formula>NOT(ISERROR(SEARCH("server",A245)))</formula>
    </cfRule>
    <cfRule type="containsText" dxfId="2072" priority="2767" stopIfTrue="1" operator="containsText" text="ft">
      <formula>NOT(ISERROR(SEARCH("ft",A245)))</formula>
    </cfRule>
    <cfRule type="containsText" dxfId="2071" priority="2768" stopIfTrue="1" operator="containsText" text="lynxx_">
      <formula>NOT(ISERROR(SEARCH("lynxx_",A245)))</formula>
    </cfRule>
    <cfRule type="containsText" dxfId="2070" priority="2769" operator="containsText" text="_">
      <formula>NOT(ISERROR(SEARCH("_",A245)))</formula>
    </cfRule>
  </conditionalFormatting>
  <conditionalFormatting sqref="A246">
    <cfRule type="containsBlanks" priority="2758" stopIfTrue="1">
      <formula>LEN(TRIM(A246))=0</formula>
    </cfRule>
    <cfRule type="containsText" dxfId="2069" priority="2759" stopIfTrue="1" operator="containsText" text="fcd">
      <formula>NOT(ISERROR(SEARCH("fcd",A246)))</formula>
    </cfRule>
    <cfRule type="containsText" dxfId="2068" priority="2760" stopIfTrue="1" operator="containsText" text="server">
      <formula>NOT(ISERROR(SEARCH("server",A246)))</formula>
    </cfRule>
    <cfRule type="containsText" dxfId="2067" priority="2761" stopIfTrue="1" operator="containsText" text="ft">
      <formula>NOT(ISERROR(SEARCH("ft",A246)))</formula>
    </cfRule>
    <cfRule type="containsText" dxfId="2066" priority="2762" stopIfTrue="1" operator="containsText" text="lynxx_">
      <formula>NOT(ISERROR(SEARCH("lynxx_",A246)))</formula>
    </cfRule>
    <cfRule type="containsText" dxfId="2065" priority="2763" operator="containsText" text="_">
      <formula>NOT(ISERROR(SEARCH("_",A246)))</formula>
    </cfRule>
  </conditionalFormatting>
  <conditionalFormatting sqref="A251">
    <cfRule type="containsBlanks" priority="2752" stopIfTrue="1">
      <formula>LEN(TRIM(A251))=0</formula>
    </cfRule>
    <cfRule type="containsText" dxfId="2064" priority="2753" stopIfTrue="1" operator="containsText" text="fcd">
      <formula>NOT(ISERROR(SEARCH("fcd",A251)))</formula>
    </cfRule>
    <cfRule type="containsText" dxfId="2063" priority="2754" stopIfTrue="1" operator="containsText" text="server">
      <formula>NOT(ISERROR(SEARCH("server",A251)))</formula>
    </cfRule>
    <cfRule type="containsText" dxfId="2062" priority="2755" stopIfTrue="1" operator="containsText" text="ft">
      <formula>NOT(ISERROR(SEARCH("ft",A251)))</formula>
    </cfRule>
    <cfRule type="containsText" dxfId="2061" priority="2756" stopIfTrue="1" operator="containsText" text="lynxx_">
      <formula>NOT(ISERROR(SEARCH("lynxx_",A251)))</formula>
    </cfRule>
    <cfRule type="containsText" dxfId="2060" priority="2757" operator="containsText" text="_">
      <formula>NOT(ISERROR(SEARCH("_",A251)))</formula>
    </cfRule>
  </conditionalFormatting>
  <conditionalFormatting sqref="A252">
    <cfRule type="containsBlanks" priority="2746" stopIfTrue="1">
      <formula>LEN(TRIM(A252))=0</formula>
    </cfRule>
    <cfRule type="containsText" dxfId="2059" priority="2747" stopIfTrue="1" operator="containsText" text="fcd">
      <formula>NOT(ISERROR(SEARCH("fcd",A252)))</formula>
    </cfRule>
    <cfRule type="containsText" dxfId="2058" priority="2748" stopIfTrue="1" operator="containsText" text="server">
      <formula>NOT(ISERROR(SEARCH("server",A252)))</formula>
    </cfRule>
    <cfRule type="containsText" dxfId="2057" priority="2749" stopIfTrue="1" operator="containsText" text="ft">
      <formula>NOT(ISERROR(SEARCH("ft",A252)))</formula>
    </cfRule>
    <cfRule type="containsText" dxfId="2056" priority="2750" stopIfTrue="1" operator="containsText" text="lynxx_">
      <formula>NOT(ISERROR(SEARCH("lynxx_",A252)))</formula>
    </cfRule>
    <cfRule type="containsText" dxfId="2055" priority="2751" operator="containsText" text="_">
      <formula>NOT(ISERROR(SEARCH("_",A252)))</formula>
    </cfRule>
  </conditionalFormatting>
  <conditionalFormatting sqref="A253:A254">
    <cfRule type="containsBlanks" priority="2740" stopIfTrue="1">
      <formula>LEN(TRIM(A253))=0</formula>
    </cfRule>
    <cfRule type="containsText" dxfId="2054" priority="2741" stopIfTrue="1" operator="containsText" text="fcd">
      <formula>NOT(ISERROR(SEARCH("fcd",A253)))</formula>
    </cfRule>
    <cfRule type="containsText" dxfId="2053" priority="2742" stopIfTrue="1" operator="containsText" text="server">
      <formula>NOT(ISERROR(SEARCH("server",A253)))</formula>
    </cfRule>
    <cfRule type="containsText" dxfId="2052" priority="2743" stopIfTrue="1" operator="containsText" text="ft">
      <formula>NOT(ISERROR(SEARCH("ft",A253)))</formula>
    </cfRule>
    <cfRule type="containsText" dxfId="2051" priority="2744" stopIfTrue="1" operator="containsText" text="lynxx_">
      <formula>NOT(ISERROR(SEARCH("lynxx_",A253)))</formula>
    </cfRule>
    <cfRule type="containsText" dxfId="2050" priority="2745" operator="containsText" text="_">
      <formula>NOT(ISERROR(SEARCH("_",A253)))</formula>
    </cfRule>
  </conditionalFormatting>
  <conditionalFormatting sqref="A254">
    <cfRule type="containsBlanks" priority="2734" stopIfTrue="1">
      <formula>LEN(TRIM(A254))=0</formula>
    </cfRule>
    <cfRule type="containsText" dxfId="2049" priority="2735" stopIfTrue="1" operator="containsText" text="fcd">
      <formula>NOT(ISERROR(SEARCH("fcd",A254)))</formula>
    </cfRule>
    <cfRule type="containsText" dxfId="2048" priority="2736" stopIfTrue="1" operator="containsText" text="server">
      <formula>NOT(ISERROR(SEARCH("server",A254)))</formula>
    </cfRule>
    <cfRule type="containsText" dxfId="2047" priority="2737" stopIfTrue="1" operator="containsText" text="ft">
      <formula>NOT(ISERROR(SEARCH("ft",A254)))</formula>
    </cfRule>
    <cfRule type="containsText" dxfId="2046" priority="2738" stopIfTrue="1" operator="containsText" text="lynxx_">
      <formula>NOT(ISERROR(SEARCH("lynxx_",A254)))</formula>
    </cfRule>
    <cfRule type="containsText" dxfId="2045" priority="2739" operator="containsText" text="_">
      <formula>NOT(ISERROR(SEARCH("_",A254)))</formula>
    </cfRule>
  </conditionalFormatting>
  <conditionalFormatting sqref="A260">
    <cfRule type="containsBlanks" priority="2728" stopIfTrue="1">
      <formula>LEN(TRIM(A260))=0</formula>
    </cfRule>
    <cfRule type="containsText" dxfId="2044" priority="2729" stopIfTrue="1" operator="containsText" text="fcd">
      <formula>NOT(ISERROR(SEARCH("fcd",A260)))</formula>
    </cfRule>
    <cfRule type="containsText" dxfId="2043" priority="2730" stopIfTrue="1" operator="containsText" text="server">
      <formula>NOT(ISERROR(SEARCH("server",A260)))</formula>
    </cfRule>
    <cfRule type="containsText" dxfId="2042" priority="2731" stopIfTrue="1" operator="containsText" text="ft">
      <formula>NOT(ISERROR(SEARCH("ft",A260)))</formula>
    </cfRule>
    <cfRule type="containsText" dxfId="2041" priority="2732" stopIfTrue="1" operator="containsText" text="lynxx_">
      <formula>NOT(ISERROR(SEARCH("lynxx_",A260)))</formula>
    </cfRule>
    <cfRule type="containsText" dxfId="2040" priority="2733" operator="containsText" text="_">
      <formula>NOT(ISERROR(SEARCH("_",A260)))</formula>
    </cfRule>
  </conditionalFormatting>
  <conditionalFormatting sqref="Y260:AC260">
    <cfRule type="cellIs" dxfId="2039" priority="2723" operator="equal">
      <formula>1</formula>
    </cfRule>
    <cfRule type="cellIs" dxfId="2038" priority="2724" operator="equal">
      <formula>2</formula>
    </cfRule>
    <cfRule type="cellIs" dxfId="2037" priority="2725" operator="equal">
      <formula>3</formula>
    </cfRule>
    <cfRule type="cellIs" dxfId="2036" priority="2726" operator="equal">
      <formula>4</formula>
    </cfRule>
    <cfRule type="cellIs" dxfId="2035" priority="2727" operator="equal">
      <formula>5</formula>
    </cfRule>
  </conditionalFormatting>
  <conditionalFormatting sqref="Y261:AC261">
    <cfRule type="cellIs" dxfId="2034" priority="2718" operator="equal">
      <formula>1</formula>
    </cfRule>
    <cfRule type="cellIs" dxfId="2033" priority="2719" operator="equal">
      <formula>2</formula>
    </cfRule>
    <cfRule type="cellIs" dxfId="2032" priority="2720" operator="equal">
      <formula>3</formula>
    </cfRule>
    <cfRule type="cellIs" dxfId="2031" priority="2721" operator="equal">
      <formula>4</formula>
    </cfRule>
    <cfRule type="cellIs" dxfId="2030" priority="2722" operator="equal">
      <formula>5</formula>
    </cfRule>
  </conditionalFormatting>
  <conditionalFormatting sqref="AD243">
    <cfRule type="cellIs" dxfId="2029" priority="2713" operator="equal">
      <formula>1</formula>
    </cfRule>
    <cfRule type="cellIs" dxfId="2028" priority="2714" operator="equal">
      <formula>2</formula>
    </cfRule>
    <cfRule type="cellIs" dxfId="2027" priority="2715" operator="equal">
      <formula>3</formula>
    </cfRule>
    <cfRule type="cellIs" dxfId="2026" priority="2716" operator="equal">
      <formula>4</formula>
    </cfRule>
    <cfRule type="cellIs" dxfId="2025" priority="2717" operator="equal">
      <formula>5</formula>
    </cfRule>
  </conditionalFormatting>
  <conditionalFormatting sqref="AE243">
    <cfRule type="cellIs" dxfId="2024" priority="2708" operator="equal">
      <formula>1</formula>
    </cfRule>
    <cfRule type="cellIs" dxfId="2023" priority="2709" operator="equal">
      <formula>2</formula>
    </cfRule>
    <cfRule type="cellIs" dxfId="2022" priority="2710" operator="equal">
      <formula>3</formula>
    </cfRule>
    <cfRule type="cellIs" dxfId="2021" priority="2711" operator="equal">
      <formula>4</formula>
    </cfRule>
    <cfRule type="cellIs" dxfId="2020" priority="2712" operator="equal">
      <formula>5</formula>
    </cfRule>
  </conditionalFormatting>
  <conditionalFormatting sqref="AF243">
    <cfRule type="containsBlanks" priority="2702" stopIfTrue="1">
      <formula>LEN(TRIM(AF243))=0</formula>
    </cfRule>
    <cfRule type="containsText" dxfId="2019" priority="2703" stopIfTrue="1" operator="containsText" text="fcd">
      <formula>NOT(ISERROR(SEARCH("fcd",AF243)))</formula>
    </cfRule>
    <cfRule type="containsText" dxfId="2018" priority="2704" stopIfTrue="1" operator="containsText" text="server">
      <formula>NOT(ISERROR(SEARCH("server",AF243)))</formula>
    </cfRule>
    <cfRule type="containsText" dxfId="2017" priority="2705" stopIfTrue="1" operator="containsText" text="ft">
      <formula>NOT(ISERROR(SEARCH("ft",AF243)))</formula>
    </cfRule>
    <cfRule type="containsText" dxfId="2016" priority="2706" stopIfTrue="1" operator="containsText" text="lynxx_">
      <formula>NOT(ISERROR(SEARCH("lynxx_",AF243)))</formula>
    </cfRule>
    <cfRule type="containsText" dxfId="2015" priority="2707" operator="containsText" text="_">
      <formula>NOT(ISERROR(SEARCH("_",AF243)))</formula>
    </cfRule>
  </conditionalFormatting>
  <conditionalFormatting sqref="AH243">
    <cfRule type="containsBlanks" priority="2696" stopIfTrue="1">
      <formula>LEN(TRIM(AH243))=0</formula>
    </cfRule>
    <cfRule type="containsText" dxfId="2014" priority="2697" stopIfTrue="1" operator="containsText" text="fcd">
      <formula>NOT(ISERROR(SEARCH("fcd",AH243)))</formula>
    </cfRule>
    <cfRule type="containsText" dxfId="2013" priority="2698" stopIfTrue="1" operator="containsText" text="server">
      <formula>NOT(ISERROR(SEARCH("server",AH243)))</formula>
    </cfRule>
    <cfRule type="containsText" dxfId="2012" priority="2699" stopIfTrue="1" operator="containsText" text="ft">
      <formula>NOT(ISERROR(SEARCH("ft",AH243)))</formula>
    </cfRule>
    <cfRule type="containsText" dxfId="2011" priority="2700" stopIfTrue="1" operator="containsText" text="lynxx_">
      <formula>NOT(ISERROR(SEARCH("lynxx_",AH243)))</formula>
    </cfRule>
    <cfRule type="containsText" dxfId="2010" priority="2701" operator="containsText" text="_">
      <formula>NOT(ISERROR(SEARCH("_",AH243)))</formula>
    </cfRule>
  </conditionalFormatting>
  <conditionalFormatting sqref="Y27 Y32:AC32 Y5:AC26">
    <cfRule type="cellIs" dxfId="2009" priority="2691" operator="equal">
      <formula>1</formula>
    </cfRule>
    <cfRule type="cellIs" dxfId="2008" priority="2692" operator="equal">
      <formula>2</formula>
    </cfRule>
    <cfRule type="cellIs" dxfId="2007" priority="2693" operator="equal">
      <formula>3</formula>
    </cfRule>
    <cfRule type="cellIs" dxfId="2006" priority="2694" operator="equal">
      <formula>4</formula>
    </cfRule>
    <cfRule type="cellIs" dxfId="2005" priority="2695" operator="equal">
      <formula>5</formula>
    </cfRule>
  </conditionalFormatting>
  <conditionalFormatting sqref="Y239:AC239 Y241:AC241">
    <cfRule type="cellIs" dxfId="2004" priority="2686" operator="equal">
      <formula>1</formula>
    </cfRule>
    <cfRule type="cellIs" dxfId="2003" priority="2687" operator="equal">
      <formula>2</formula>
    </cfRule>
    <cfRule type="cellIs" dxfId="2002" priority="2688" operator="equal">
      <formula>3</formula>
    </cfRule>
    <cfRule type="cellIs" dxfId="2001" priority="2689" operator="equal">
      <formula>4</formula>
    </cfRule>
    <cfRule type="cellIs" dxfId="2000" priority="2690" operator="equal">
      <formula>5</formula>
    </cfRule>
  </conditionalFormatting>
  <conditionalFormatting sqref="Y243:AC243">
    <cfRule type="cellIs" dxfId="1999" priority="2681" operator="equal">
      <formula>1</formula>
    </cfRule>
    <cfRule type="cellIs" dxfId="1998" priority="2682" operator="equal">
      <formula>2</formula>
    </cfRule>
    <cfRule type="cellIs" dxfId="1997" priority="2683" operator="equal">
      <formula>3</formula>
    </cfRule>
    <cfRule type="cellIs" dxfId="1996" priority="2684" operator="equal">
      <formula>4</formula>
    </cfRule>
    <cfRule type="cellIs" dxfId="1995" priority="2685" operator="equal">
      <formula>5</formula>
    </cfRule>
  </conditionalFormatting>
  <conditionalFormatting sqref="Y251:AC254">
    <cfRule type="cellIs" dxfId="1994" priority="2676" operator="equal">
      <formula>1</formula>
    </cfRule>
    <cfRule type="cellIs" dxfId="1993" priority="2677" operator="equal">
      <formula>2</formula>
    </cfRule>
    <cfRule type="cellIs" dxfId="1992" priority="2678" operator="equal">
      <formula>3</formula>
    </cfRule>
    <cfRule type="cellIs" dxfId="1991" priority="2679" operator="equal">
      <formula>4</formula>
    </cfRule>
    <cfRule type="cellIs" dxfId="1990" priority="2680" operator="equal">
      <formula>5</formula>
    </cfRule>
  </conditionalFormatting>
  <conditionalFormatting sqref="B31:E31">
    <cfRule type="colorScale" priority="266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31">
    <cfRule type="containsBlanks" priority="2668" stopIfTrue="1">
      <formula>LEN(TRIM(A31))=0</formula>
    </cfRule>
    <cfRule type="containsText" dxfId="1989" priority="2670" stopIfTrue="1" operator="containsText" text="fcd">
      <formula>NOT(ISERROR(SEARCH("fcd",A31)))</formula>
    </cfRule>
    <cfRule type="containsText" dxfId="1988" priority="2671" stopIfTrue="1" operator="containsText" text="server">
      <formula>NOT(ISERROR(SEARCH("server",A31)))</formula>
    </cfRule>
    <cfRule type="containsText" dxfId="1987" priority="2672" stopIfTrue="1" operator="containsText" text="ft">
      <formula>NOT(ISERROR(SEARCH("ft",A31)))</formula>
    </cfRule>
    <cfRule type="containsText" dxfId="1986" priority="2673" stopIfTrue="1" operator="containsText" text="lynxx_">
      <formula>NOT(ISERROR(SEARCH("lynxx_",A31)))</formula>
    </cfRule>
    <cfRule type="containsText" dxfId="1985" priority="2674" operator="containsText" text="_">
      <formula>NOT(ISERROR(SEARCH("_",A31)))</formula>
    </cfRule>
  </conditionalFormatting>
  <conditionalFormatting sqref="AD31">
    <cfRule type="cellIs" dxfId="1984" priority="2664" operator="equal">
      <formula>1</formula>
    </cfRule>
    <cfRule type="cellIs" dxfId="1983" priority="2665" operator="equal">
      <formula>2</formula>
    </cfRule>
    <cfRule type="cellIs" dxfId="1982" priority="2666" operator="equal">
      <formula>3</formula>
    </cfRule>
    <cfRule type="cellIs" dxfId="1981" priority="2667" operator="equal">
      <formula>4</formula>
    </cfRule>
    <cfRule type="cellIs" dxfId="1980" priority="2675" operator="equal">
      <formula>5</formula>
    </cfRule>
  </conditionalFormatting>
  <conditionalFormatting sqref="F31:I31">
    <cfRule type="colorScale" priority="26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1:M31">
    <cfRule type="colorScale" priority="26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31">
    <cfRule type="cellIs" dxfId="1979" priority="2657" operator="equal">
      <formula>1</formula>
    </cfRule>
    <cfRule type="cellIs" dxfId="1978" priority="2658" operator="equal">
      <formula>2</formula>
    </cfRule>
    <cfRule type="cellIs" dxfId="1977" priority="2659" operator="equal">
      <formula>3</formula>
    </cfRule>
    <cfRule type="cellIs" dxfId="1976" priority="2660" operator="equal">
      <formula>4</formula>
    </cfRule>
    <cfRule type="cellIs" dxfId="1975" priority="2661" operator="equal">
      <formula>5</formula>
    </cfRule>
  </conditionalFormatting>
  <conditionalFormatting sqref="Y31:AC31 Y33:AC34">
    <cfRule type="cellIs" dxfId="1974" priority="2652" operator="equal">
      <formula>1</formula>
    </cfRule>
    <cfRule type="cellIs" dxfId="1973" priority="2653" operator="equal">
      <formula>2</formula>
    </cfRule>
    <cfRule type="cellIs" dxfId="1972" priority="2654" operator="equal">
      <formula>3</formula>
    </cfRule>
    <cfRule type="cellIs" dxfId="1971" priority="2655" operator="equal">
      <formula>4</formula>
    </cfRule>
    <cfRule type="cellIs" dxfId="1970" priority="2656" operator="equal">
      <formula>5</formula>
    </cfRule>
  </conditionalFormatting>
  <conditionalFormatting sqref="A32">
    <cfRule type="containsBlanks" priority="2646" stopIfTrue="1">
      <formula>LEN(TRIM(A32))=0</formula>
    </cfRule>
    <cfRule type="containsText" dxfId="1969" priority="2647" stopIfTrue="1" operator="containsText" text="fcd">
      <formula>NOT(ISERROR(SEARCH("fcd",A32)))</formula>
    </cfRule>
    <cfRule type="containsText" dxfId="1968" priority="2648" stopIfTrue="1" operator="containsText" text="server">
      <formula>NOT(ISERROR(SEARCH("server",A32)))</formula>
    </cfRule>
    <cfRule type="containsText" dxfId="1967" priority="2649" stopIfTrue="1" operator="containsText" text="ft">
      <formula>NOT(ISERROR(SEARCH("ft",A32)))</formula>
    </cfRule>
    <cfRule type="containsText" dxfId="1966" priority="2650" stopIfTrue="1" operator="containsText" text="lynxx_">
      <formula>NOT(ISERROR(SEARCH("lynxx_",A32)))</formula>
    </cfRule>
    <cfRule type="containsText" dxfId="1965" priority="2651" operator="containsText" text="_">
      <formula>NOT(ISERROR(SEARCH("_",A32)))</formula>
    </cfRule>
  </conditionalFormatting>
  <conditionalFormatting sqref="A32">
    <cfRule type="containsBlanks" priority="2640" stopIfTrue="1">
      <formula>LEN(TRIM(A32))=0</formula>
    </cfRule>
    <cfRule type="containsText" dxfId="1964" priority="2641" stopIfTrue="1" operator="containsText" text="fcd">
      <formula>NOT(ISERROR(SEARCH("fcd",A32)))</formula>
    </cfRule>
    <cfRule type="containsText" dxfId="1963" priority="2642" stopIfTrue="1" operator="containsText" text="server">
      <formula>NOT(ISERROR(SEARCH("server",A32)))</formula>
    </cfRule>
    <cfRule type="containsText" dxfId="1962" priority="2643" stopIfTrue="1" operator="containsText" text="ft">
      <formula>NOT(ISERROR(SEARCH("ft",A32)))</formula>
    </cfRule>
    <cfRule type="containsText" dxfId="1961" priority="2644" stopIfTrue="1" operator="containsText" text="lynxx_">
      <formula>NOT(ISERROR(SEARCH("lynxx_",A32)))</formula>
    </cfRule>
    <cfRule type="containsText" dxfId="1960" priority="2645" operator="containsText" text="_">
      <formula>NOT(ISERROR(SEARCH("_",A32)))</formula>
    </cfRule>
  </conditionalFormatting>
  <conditionalFormatting sqref="B33:M34">
    <cfRule type="colorScale" priority="263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33:A34">
    <cfRule type="containsBlanks" priority="2633" stopIfTrue="1">
      <formula>LEN(TRIM(A33))=0</formula>
    </cfRule>
    <cfRule type="containsText" dxfId="1959" priority="2634" stopIfTrue="1" operator="containsText" text="fcd">
      <formula>NOT(ISERROR(SEARCH("fcd",A33)))</formula>
    </cfRule>
    <cfRule type="containsText" dxfId="1958" priority="2635" stopIfTrue="1" operator="containsText" text="server">
      <formula>NOT(ISERROR(SEARCH("server",A33)))</formula>
    </cfRule>
    <cfRule type="containsText" dxfId="1957" priority="2636" stopIfTrue="1" operator="containsText" text="ft">
      <formula>NOT(ISERROR(SEARCH("ft",A33)))</formula>
    </cfRule>
    <cfRule type="containsText" dxfId="1956" priority="2637" stopIfTrue="1" operator="containsText" text="lynxx_">
      <formula>NOT(ISERROR(SEARCH("lynxx_",A33)))</formula>
    </cfRule>
    <cfRule type="containsText" dxfId="1955" priority="2638" operator="containsText" text="_">
      <formula>NOT(ISERROR(SEARCH("_",A33)))</formula>
    </cfRule>
  </conditionalFormatting>
  <conditionalFormatting sqref="A33:A34">
    <cfRule type="containsBlanks" priority="2627" stopIfTrue="1">
      <formula>LEN(TRIM(A33))=0</formula>
    </cfRule>
    <cfRule type="containsText" dxfId="1954" priority="2628" stopIfTrue="1" operator="containsText" text="fcd">
      <formula>NOT(ISERROR(SEARCH("fcd",A33)))</formula>
    </cfRule>
    <cfRule type="containsText" dxfId="1953" priority="2629" stopIfTrue="1" operator="containsText" text="server">
      <formula>NOT(ISERROR(SEARCH("server",A33)))</formula>
    </cfRule>
    <cfRule type="containsText" dxfId="1952" priority="2630" stopIfTrue="1" operator="containsText" text="ft">
      <formula>NOT(ISERROR(SEARCH("ft",A33)))</formula>
    </cfRule>
    <cfRule type="containsText" dxfId="1951" priority="2631" stopIfTrue="1" operator="containsText" text="lynxx_">
      <formula>NOT(ISERROR(SEARCH("lynxx_",A33)))</formula>
    </cfRule>
    <cfRule type="containsText" dxfId="1950" priority="2632" operator="containsText" text="_">
      <formula>NOT(ISERROR(SEARCH("_",A33)))</formula>
    </cfRule>
  </conditionalFormatting>
  <conditionalFormatting sqref="A33:A34">
    <cfRule type="containsBlanks" priority="2621" stopIfTrue="1">
      <formula>LEN(TRIM(A33))=0</formula>
    </cfRule>
    <cfRule type="containsText" dxfId="1949" priority="2622" stopIfTrue="1" operator="containsText" text="fcd">
      <formula>NOT(ISERROR(SEARCH("fcd",A33)))</formula>
    </cfRule>
    <cfRule type="containsText" dxfId="1948" priority="2623" stopIfTrue="1" operator="containsText" text="server">
      <formula>NOT(ISERROR(SEARCH("server",A33)))</formula>
    </cfRule>
    <cfRule type="containsText" dxfId="1947" priority="2624" stopIfTrue="1" operator="containsText" text="ft">
      <formula>NOT(ISERROR(SEARCH("ft",A33)))</formula>
    </cfRule>
    <cfRule type="containsText" dxfId="1946" priority="2625" stopIfTrue="1" operator="containsText" text="lynxx_">
      <formula>NOT(ISERROR(SEARCH("lynxx_",A33)))</formula>
    </cfRule>
    <cfRule type="containsText" dxfId="1945" priority="2626" operator="containsText" text="_">
      <formula>NOT(ISERROR(SEARCH("_",A33)))</formula>
    </cfRule>
  </conditionalFormatting>
  <conditionalFormatting sqref="J8:M8">
    <cfRule type="colorScale" priority="262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41 M241">
    <cfRule type="colorScale" priority="261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6:E26">
    <cfRule type="colorScale" priority="261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6">
    <cfRule type="containsBlanks" priority="2612" stopIfTrue="1">
      <formula>LEN(TRIM(A26))=0</formula>
    </cfRule>
    <cfRule type="containsText" dxfId="1944" priority="2614" stopIfTrue="1" operator="containsText" text="fcd">
      <formula>NOT(ISERROR(SEARCH("fcd",A26)))</formula>
    </cfRule>
    <cfRule type="containsText" dxfId="1943" priority="2615" stopIfTrue="1" operator="containsText" text="server">
      <formula>NOT(ISERROR(SEARCH("server",A26)))</formula>
    </cfRule>
    <cfRule type="containsText" dxfId="1942" priority="2616" stopIfTrue="1" operator="containsText" text="ft">
      <formula>NOT(ISERROR(SEARCH("ft",A26)))</formula>
    </cfRule>
    <cfRule type="containsText" dxfId="1941" priority="2617" stopIfTrue="1" operator="containsText" text="lynxx_">
      <formula>NOT(ISERROR(SEARCH("lynxx_",A26)))</formula>
    </cfRule>
    <cfRule type="containsText" dxfId="1940" priority="2618" operator="containsText" text="_">
      <formula>NOT(ISERROR(SEARCH("_",A26)))</formula>
    </cfRule>
  </conditionalFormatting>
  <conditionalFormatting sqref="F26">
    <cfRule type="colorScale" priority="261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6:M26">
    <cfRule type="colorScale" priority="261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50:M60">
    <cfRule type="colorScale" priority="260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41:AC41">
    <cfRule type="cellIs" dxfId="1939" priority="2604" operator="equal">
      <formula>1</formula>
    </cfRule>
    <cfRule type="cellIs" dxfId="1938" priority="2605" operator="equal">
      <formula>2</formula>
    </cfRule>
    <cfRule type="cellIs" dxfId="1937" priority="2606" operator="equal">
      <formula>3</formula>
    </cfRule>
    <cfRule type="cellIs" dxfId="1936" priority="2607" operator="equal">
      <formula>4</formula>
    </cfRule>
    <cfRule type="cellIs" dxfId="1935" priority="2608" operator="equal">
      <formula>5</formula>
    </cfRule>
  </conditionalFormatting>
  <conditionalFormatting sqref="Y42:AC42">
    <cfRule type="cellIs" dxfId="1934" priority="2599" operator="equal">
      <formula>1</formula>
    </cfRule>
    <cfRule type="cellIs" dxfId="1933" priority="2600" operator="equal">
      <formula>2</formula>
    </cfRule>
    <cfRule type="cellIs" dxfId="1932" priority="2601" operator="equal">
      <formula>3</formula>
    </cfRule>
    <cfRule type="cellIs" dxfId="1931" priority="2602" operator="equal">
      <formula>4</formula>
    </cfRule>
    <cfRule type="cellIs" dxfId="1930" priority="2603" operator="equal">
      <formula>5</formula>
    </cfRule>
  </conditionalFormatting>
  <conditionalFormatting sqref="Y43:AC43">
    <cfRule type="cellIs" dxfId="1929" priority="2594" operator="equal">
      <formula>1</formula>
    </cfRule>
    <cfRule type="cellIs" dxfId="1928" priority="2595" operator="equal">
      <formula>2</formula>
    </cfRule>
    <cfRule type="cellIs" dxfId="1927" priority="2596" operator="equal">
      <formula>3</formula>
    </cfRule>
    <cfRule type="cellIs" dxfId="1926" priority="2597" operator="equal">
      <formula>4</formula>
    </cfRule>
    <cfRule type="cellIs" dxfId="1925" priority="2598" operator="equal">
      <formula>5</formula>
    </cfRule>
  </conditionalFormatting>
  <conditionalFormatting sqref="B267:E267">
    <cfRule type="colorScale" priority="259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67:I267">
    <cfRule type="colorScale" priority="259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66:E266">
    <cfRule type="colorScale" priority="259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66:I266">
    <cfRule type="colorScale" priority="259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66:M266">
    <cfRule type="colorScale" priority="258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67:M267">
    <cfRule type="containsBlanks" priority="2583" stopIfTrue="1">
      <formula>LEN(TRIM(J267))=0</formula>
    </cfRule>
    <cfRule type="cellIs" dxfId="1924" priority="2584" operator="equal">
      <formula>"N/A"</formula>
    </cfRule>
    <cfRule type="cellIs" dxfId="1923" priority="2585" operator="equal">
      <formula>"OK"</formula>
    </cfRule>
    <cfRule type="containsText" dxfId="1922" priority="2586" operator="containsText" text="Unsure">
      <formula>NOT(ISERROR(SEARCH("Unsure",J267)))</formula>
    </cfRule>
    <cfRule type="containsText" dxfId="1921" priority="2587" operator="containsText" text="Can't See">
      <formula>NOT(ISERROR(SEARCH("Can't See",J267)))</formula>
    </cfRule>
    <cfRule type="notContainsText" dxfId="1920" priority="2588" operator="notContains" text="OK&amp;N/A">
      <formula>ISERROR(SEARCH("OK&amp;N/A",J267))</formula>
    </cfRule>
  </conditionalFormatting>
  <conditionalFormatting sqref="Y249:AC249">
    <cfRule type="cellIs" dxfId="1919" priority="2578" operator="equal">
      <formula>1</formula>
    </cfRule>
    <cfRule type="cellIs" dxfId="1918" priority="2579" operator="equal">
      <formula>2</formula>
    </cfRule>
    <cfRule type="cellIs" dxfId="1917" priority="2580" operator="equal">
      <formula>3</formula>
    </cfRule>
    <cfRule type="cellIs" dxfId="1916" priority="2581" operator="equal">
      <formula>4</formula>
    </cfRule>
    <cfRule type="cellIs" dxfId="1915" priority="2582" operator="equal">
      <formula>5</formula>
    </cfRule>
  </conditionalFormatting>
  <conditionalFormatting sqref="Y250:AC250">
    <cfRule type="cellIs" dxfId="1914" priority="2573" operator="equal">
      <formula>1</formula>
    </cfRule>
    <cfRule type="cellIs" dxfId="1913" priority="2574" operator="equal">
      <formula>2</formula>
    </cfRule>
    <cfRule type="cellIs" dxfId="1912" priority="2575" operator="equal">
      <formula>3</formula>
    </cfRule>
    <cfRule type="cellIs" dxfId="1911" priority="2576" operator="equal">
      <formula>4</formula>
    </cfRule>
    <cfRule type="cellIs" dxfId="1910" priority="2577" operator="equal">
      <formula>5</formula>
    </cfRule>
  </conditionalFormatting>
  <conditionalFormatting sqref="Y248:AC248">
    <cfRule type="cellIs" dxfId="1909" priority="2568" operator="equal">
      <formula>1</formula>
    </cfRule>
    <cfRule type="cellIs" dxfId="1908" priority="2569" operator="equal">
      <formula>2</formula>
    </cfRule>
    <cfRule type="cellIs" dxfId="1907" priority="2570" operator="equal">
      <formula>3</formula>
    </cfRule>
    <cfRule type="cellIs" dxfId="1906" priority="2571" operator="equal">
      <formula>4</formula>
    </cfRule>
    <cfRule type="cellIs" dxfId="1905" priority="2572" operator="equal">
      <formula>5</formula>
    </cfRule>
  </conditionalFormatting>
  <conditionalFormatting sqref="Y266:AC266">
    <cfRule type="cellIs" dxfId="1904" priority="2563" operator="equal">
      <formula>1</formula>
    </cfRule>
    <cfRule type="cellIs" dxfId="1903" priority="2564" operator="equal">
      <formula>2</formula>
    </cfRule>
    <cfRule type="cellIs" dxfId="1902" priority="2565" operator="equal">
      <formula>3</formula>
    </cfRule>
    <cfRule type="cellIs" dxfId="1901" priority="2566" operator="equal">
      <formula>4</formula>
    </cfRule>
    <cfRule type="cellIs" dxfId="1900" priority="2567" operator="equal">
      <formula>5</formula>
    </cfRule>
  </conditionalFormatting>
  <conditionalFormatting sqref="Y267:AC267">
    <cfRule type="cellIs" dxfId="1899" priority="2558" operator="equal">
      <formula>1</formula>
    </cfRule>
    <cfRule type="cellIs" dxfId="1898" priority="2559" operator="equal">
      <formula>2</formula>
    </cfRule>
    <cfRule type="cellIs" dxfId="1897" priority="2560" operator="equal">
      <formula>3</formula>
    </cfRule>
    <cfRule type="cellIs" dxfId="1896" priority="2561" operator="equal">
      <formula>4</formula>
    </cfRule>
    <cfRule type="cellIs" dxfId="1895" priority="2562" operator="equal">
      <formula>5</formula>
    </cfRule>
  </conditionalFormatting>
  <conditionalFormatting sqref="A268">
    <cfRule type="containsBlanks" priority="2552" stopIfTrue="1">
      <formula>LEN(TRIM(A268))=0</formula>
    </cfRule>
    <cfRule type="containsText" dxfId="1894" priority="2553" stopIfTrue="1" operator="containsText" text="fcd">
      <formula>NOT(ISERROR(SEARCH("fcd",A268)))</formula>
    </cfRule>
    <cfRule type="containsText" dxfId="1893" priority="2554" stopIfTrue="1" operator="containsText" text="server">
      <formula>NOT(ISERROR(SEARCH("server",A268)))</formula>
    </cfRule>
    <cfRule type="containsText" dxfId="1892" priority="2555" stopIfTrue="1" operator="containsText" text="ft">
      <formula>NOT(ISERROR(SEARCH("ft",A268)))</formula>
    </cfRule>
    <cfRule type="containsText" dxfId="1891" priority="2556" stopIfTrue="1" operator="containsText" text="lynxx_">
      <formula>NOT(ISERROR(SEARCH("lynxx_",A268)))</formula>
    </cfRule>
    <cfRule type="containsText" dxfId="1890" priority="2557" operator="containsText" text="_">
      <formula>NOT(ISERROR(SEARCH("_",A268)))</formula>
    </cfRule>
  </conditionalFormatting>
  <conditionalFormatting sqref="A269">
    <cfRule type="containsBlanks" priority="2545" stopIfTrue="1">
      <formula>LEN(TRIM(A269))=0</formula>
    </cfRule>
    <cfRule type="containsText" dxfId="1889" priority="2546" stopIfTrue="1" operator="containsText" text="fcd">
      <formula>NOT(ISERROR(SEARCH("fcd",A269)))</formula>
    </cfRule>
    <cfRule type="containsText" dxfId="1888" priority="2547" stopIfTrue="1" operator="containsText" text="server">
      <formula>NOT(ISERROR(SEARCH("server",A269)))</formula>
    </cfRule>
    <cfRule type="containsText" dxfId="1887" priority="2548" stopIfTrue="1" operator="containsText" text="ft">
      <formula>NOT(ISERROR(SEARCH("ft",A269)))</formula>
    </cfRule>
    <cfRule type="containsText" dxfId="1886" priority="2549" stopIfTrue="1" operator="containsText" text="lynxx_">
      <formula>NOT(ISERROR(SEARCH("lynxx_",A269)))</formula>
    </cfRule>
    <cfRule type="containsText" dxfId="1885" priority="2550" operator="containsText" text="_">
      <formula>NOT(ISERROR(SEARCH("_",A269)))</formula>
    </cfRule>
  </conditionalFormatting>
  <conditionalFormatting sqref="AD269">
    <cfRule type="cellIs" dxfId="1884" priority="2541" operator="equal">
      <formula>1</formula>
    </cfRule>
    <cfRule type="cellIs" dxfId="1883" priority="2542" operator="equal">
      <formula>2</formula>
    </cfRule>
    <cfRule type="cellIs" dxfId="1882" priority="2543" operator="equal">
      <formula>3</formula>
    </cfRule>
    <cfRule type="cellIs" dxfId="1881" priority="2544" operator="equal">
      <formula>4</formula>
    </cfRule>
    <cfRule type="cellIs" dxfId="1880" priority="2551" operator="equal">
      <formula>5</formula>
    </cfRule>
  </conditionalFormatting>
  <conditionalFormatting sqref="B269:E269">
    <cfRule type="colorScale" priority="254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69:I269">
    <cfRule type="colorScale" priority="253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69:M269">
    <cfRule type="colorScale" priority="253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69">
    <cfRule type="containsBlanks" priority="2532" stopIfTrue="1">
      <formula>LEN(TRIM(A269))=0</formula>
    </cfRule>
    <cfRule type="containsText" dxfId="1879" priority="2533" stopIfTrue="1" operator="containsText" text="fcd">
      <formula>NOT(ISERROR(SEARCH("fcd",A269)))</formula>
    </cfRule>
    <cfRule type="containsText" dxfId="1878" priority="2534" stopIfTrue="1" operator="containsText" text="server">
      <formula>NOT(ISERROR(SEARCH("server",A269)))</formula>
    </cfRule>
    <cfRule type="containsText" dxfId="1877" priority="2535" stopIfTrue="1" operator="containsText" text="ft">
      <formula>NOT(ISERROR(SEARCH("ft",A269)))</formula>
    </cfRule>
    <cfRule type="containsText" dxfId="1876" priority="2536" stopIfTrue="1" operator="containsText" text="lynxx_">
      <formula>NOT(ISERROR(SEARCH("lynxx_",A269)))</formula>
    </cfRule>
    <cfRule type="containsText" dxfId="1875" priority="2537" operator="containsText" text="_">
      <formula>NOT(ISERROR(SEARCH("_",A269)))</formula>
    </cfRule>
  </conditionalFormatting>
  <conditionalFormatting sqref="Y269:AC269">
    <cfRule type="cellIs" dxfId="1874" priority="2527" operator="equal">
      <formula>1</formula>
    </cfRule>
    <cfRule type="cellIs" dxfId="1873" priority="2528" operator="equal">
      <formula>2</formula>
    </cfRule>
    <cfRule type="cellIs" dxfId="1872" priority="2529" operator="equal">
      <formula>3</formula>
    </cfRule>
    <cfRule type="cellIs" dxfId="1871" priority="2530" operator="equal">
      <formula>4</formula>
    </cfRule>
    <cfRule type="cellIs" dxfId="1870" priority="2531" operator="equal">
      <formula>5</formula>
    </cfRule>
  </conditionalFormatting>
  <conditionalFormatting sqref="A270">
    <cfRule type="containsBlanks" priority="2520" stopIfTrue="1">
      <formula>LEN(TRIM(A270))=0</formula>
    </cfRule>
    <cfRule type="containsText" dxfId="1869" priority="2521" stopIfTrue="1" operator="containsText" text="fcd">
      <formula>NOT(ISERROR(SEARCH("fcd",A270)))</formula>
    </cfRule>
    <cfRule type="containsText" dxfId="1868" priority="2522" stopIfTrue="1" operator="containsText" text="server">
      <formula>NOT(ISERROR(SEARCH("server",A270)))</formula>
    </cfRule>
    <cfRule type="containsText" dxfId="1867" priority="2523" stopIfTrue="1" operator="containsText" text="ft">
      <formula>NOT(ISERROR(SEARCH("ft",A270)))</formula>
    </cfRule>
    <cfRule type="containsText" dxfId="1866" priority="2524" stopIfTrue="1" operator="containsText" text="lynxx_">
      <formula>NOT(ISERROR(SEARCH("lynxx_",A270)))</formula>
    </cfRule>
    <cfRule type="containsText" dxfId="1865" priority="2525" operator="containsText" text="_">
      <formula>NOT(ISERROR(SEARCH("_",A270)))</formula>
    </cfRule>
  </conditionalFormatting>
  <conditionalFormatting sqref="AD270">
    <cfRule type="cellIs" dxfId="1864" priority="2516" operator="equal">
      <formula>1</formula>
    </cfRule>
    <cfRule type="cellIs" dxfId="1863" priority="2517" operator="equal">
      <formula>2</formula>
    </cfRule>
    <cfRule type="cellIs" dxfId="1862" priority="2518" operator="equal">
      <formula>3</formula>
    </cfRule>
    <cfRule type="cellIs" dxfId="1861" priority="2519" operator="equal">
      <formula>4</formula>
    </cfRule>
    <cfRule type="cellIs" dxfId="1860" priority="2526" operator="equal">
      <formula>5</formula>
    </cfRule>
  </conditionalFormatting>
  <conditionalFormatting sqref="A270">
    <cfRule type="containsBlanks" priority="2510" stopIfTrue="1">
      <formula>LEN(TRIM(A270))=0</formula>
    </cfRule>
    <cfRule type="containsText" dxfId="1859" priority="2511" stopIfTrue="1" operator="containsText" text="fcd">
      <formula>NOT(ISERROR(SEARCH("fcd",A270)))</formula>
    </cfRule>
    <cfRule type="containsText" dxfId="1858" priority="2512" stopIfTrue="1" operator="containsText" text="server">
      <formula>NOT(ISERROR(SEARCH("server",A270)))</formula>
    </cfRule>
    <cfRule type="containsText" dxfId="1857" priority="2513" stopIfTrue="1" operator="containsText" text="ft">
      <formula>NOT(ISERROR(SEARCH("ft",A270)))</formula>
    </cfRule>
    <cfRule type="containsText" dxfId="1856" priority="2514" stopIfTrue="1" operator="containsText" text="lynxx_">
      <formula>NOT(ISERROR(SEARCH("lynxx_",A270)))</formula>
    </cfRule>
    <cfRule type="containsText" dxfId="1855" priority="2515" operator="containsText" text="_">
      <formula>NOT(ISERROR(SEARCH("_",A270)))</formula>
    </cfRule>
  </conditionalFormatting>
  <conditionalFormatting sqref="Y270:AC270">
    <cfRule type="cellIs" dxfId="1854" priority="2505" operator="equal">
      <formula>1</formula>
    </cfRule>
    <cfRule type="cellIs" dxfId="1853" priority="2506" operator="equal">
      <formula>2</formula>
    </cfRule>
    <cfRule type="cellIs" dxfId="1852" priority="2507" operator="equal">
      <formula>3</formula>
    </cfRule>
    <cfRule type="cellIs" dxfId="1851" priority="2508" operator="equal">
      <formula>4</formula>
    </cfRule>
    <cfRule type="cellIs" dxfId="1850" priority="2509" operator="equal">
      <formula>5</formula>
    </cfRule>
  </conditionalFormatting>
  <conditionalFormatting sqref="B270:E270">
    <cfRule type="colorScale" priority="250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0:I270">
    <cfRule type="colorScale" priority="250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0:M270">
    <cfRule type="colorScale" priority="250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74 A277:A278">
    <cfRule type="containsBlanks" priority="2495" stopIfTrue="1">
      <formula>LEN(TRIM(A274))=0</formula>
    </cfRule>
    <cfRule type="containsText" dxfId="1849" priority="2496" stopIfTrue="1" operator="containsText" text="fcd">
      <formula>NOT(ISERROR(SEARCH("fcd",A274)))</formula>
    </cfRule>
    <cfRule type="containsText" dxfId="1848" priority="2497" stopIfTrue="1" operator="containsText" text="server">
      <formula>NOT(ISERROR(SEARCH("server",A274)))</formula>
    </cfRule>
    <cfRule type="containsText" dxfId="1847" priority="2498" stopIfTrue="1" operator="containsText" text="ft">
      <formula>NOT(ISERROR(SEARCH("ft",A274)))</formula>
    </cfRule>
    <cfRule type="containsText" dxfId="1846" priority="2499" stopIfTrue="1" operator="containsText" text="lynxx_">
      <formula>NOT(ISERROR(SEARCH("lynxx_",A274)))</formula>
    </cfRule>
    <cfRule type="containsText" dxfId="1845" priority="2500" operator="containsText" text="_">
      <formula>NOT(ISERROR(SEARCH("_",A274)))</formula>
    </cfRule>
  </conditionalFormatting>
  <conditionalFormatting sqref="AD274 AD276:AD278">
    <cfRule type="cellIs" dxfId="1844" priority="2491" operator="equal">
      <formula>1</formula>
    </cfRule>
    <cfRule type="cellIs" dxfId="1843" priority="2492" operator="equal">
      <formula>2</formula>
    </cfRule>
    <cfRule type="cellIs" dxfId="1842" priority="2493" operator="equal">
      <formula>3</formula>
    </cfRule>
    <cfRule type="cellIs" dxfId="1841" priority="2494" operator="equal">
      <formula>4</formula>
    </cfRule>
    <cfRule type="cellIs" dxfId="1840" priority="2501" operator="equal">
      <formula>5</formula>
    </cfRule>
  </conditionalFormatting>
  <conditionalFormatting sqref="B274:E274">
    <cfRule type="colorScale" priority="249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4:I274">
    <cfRule type="colorScale" priority="248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4:M274">
    <cfRule type="containsBlanks" priority="2483" stopIfTrue="1">
      <formula>LEN(TRIM(J274))=0</formula>
    </cfRule>
    <cfRule type="cellIs" dxfId="1839" priority="2484" operator="equal">
      <formula>"N/A"</formula>
    </cfRule>
    <cfRule type="cellIs" dxfId="1838" priority="2485" operator="equal">
      <formula>"OK"</formula>
    </cfRule>
    <cfRule type="containsText" dxfId="1837" priority="2486" operator="containsText" text="Unsure">
      <formula>NOT(ISERROR(SEARCH("Unsure",J274)))</formula>
    </cfRule>
    <cfRule type="containsText" dxfId="1836" priority="2487" operator="containsText" text="Can't See">
      <formula>NOT(ISERROR(SEARCH("Can't See",J274)))</formula>
    </cfRule>
    <cfRule type="notContainsText" dxfId="1835" priority="2488" operator="notContains" text="OK&amp;N/A">
      <formula>ISERROR(SEARCH("OK&amp;N/A",J274))</formula>
    </cfRule>
  </conditionalFormatting>
  <conditionalFormatting sqref="Y274:AC274 Y276:AC278">
    <cfRule type="cellIs" dxfId="1834" priority="2478" operator="equal">
      <formula>1</formula>
    </cfRule>
    <cfRule type="cellIs" dxfId="1833" priority="2479" operator="equal">
      <formula>2</formula>
    </cfRule>
    <cfRule type="cellIs" dxfId="1832" priority="2480" operator="equal">
      <formula>3</formula>
    </cfRule>
    <cfRule type="cellIs" dxfId="1831" priority="2481" operator="equal">
      <formula>4</formula>
    </cfRule>
    <cfRule type="cellIs" dxfId="1830" priority="2482" operator="equal">
      <formula>5</formula>
    </cfRule>
  </conditionalFormatting>
  <conditionalFormatting sqref="Y289:AC289">
    <cfRule type="cellIs" dxfId="1829" priority="2393" operator="equal">
      <formula>1</formula>
    </cfRule>
    <cfRule type="cellIs" dxfId="1828" priority="2394" operator="equal">
      <formula>2</formula>
    </cfRule>
    <cfRule type="cellIs" dxfId="1827" priority="2395" operator="equal">
      <formula>3</formula>
    </cfRule>
    <cfRule type="cellIs" dxfId="1826" priority="2396" operator="equal">
      <formula>4</formula>
    </cfRule>
    <cfRule type="cellIs" dxfId="1825" priority="2397" operator="equal">
      <formula>5</formula>
    </cfRule>
  </conditionalFormatting>
  <conditionalFormatting sqref="Y279:AD279">
    <cfRule type="cellIs" dxfId="1824" priority="2473" operator="equal">
      <formula>1</formula>
    </cfRule>
    <cfRule type="cellIs" dxfId="1823" priority="2474" operator="equal">
      <formula>2</formula>
    </cfRule>
    <cfRule type="cellIs" dxfId="1822" priority="2475" operator="equal">
      <formula>3</formula>
    </cfRule>
    <cfRule type="cellIs" dxfId="1821" priority="2476" operator="equal">
      <formula>4</formula>
    </cfRule>
    <cfRule type="cellIs" dxfId="1820" priority="2477" operator="equal">
      <formula>5</formula>
    </cfRule>
  </conditionalFormatting>
  <conditionalFormatting sqref="A279">
    <cfRule type="containsBlanks" priority="2467" stopIfTrue="1">
      <formula>LEN(TRIM(A279))=0</formula>
    </cfRule>
    <cfRule type="containsText" dxfId="1819" priority="2468" stopIfTrue="1" operator="containsText" text="fcd">
      <formula>NOT(ISERROR(SEARCH("fcd",A279)))</formula>
    </cfRule>
    <cfRule type="containsText" dxfId="1818" priority="2469" stopIfTrue="1" operator="containsText" text="server">
      <formula>NOT(ISERROR(SEARCH("server",A279)))</formula>
    </cfRule>
    <cfRule type="containsText" dxfId="1817" priority="2470" stopIfTrue="1" operator="containsText" text="ft">
      <formula>NOT(ISERROR(SEARCH("ft",A279)))</formula>
    </cfRule>
    <cfRule type="containsText" dxfId="1816" priority="2471" stopIfTrue="1" operator="containsText" text="lynxx_">
      <formula>NOT(ISERROR(SEARCH("lynxx_",A279)))</formula>
    </cfRule>
    <cfRule type="containsText" dxfId="1815" priority="2472" operator="containsText" text="_">
      <formula>NOT(ISERROR(SEARCH("_",A279)))</formula>
    </cfRule>
  </conditionalFormatting>
  <conditionalFormatting sqref="A280">
    <cfRule type="containsBlanks" priority="2460" stopIfTrue="1">
      <formula>LEN(TRIM(A280))=0</formula>
    </cfRule>
    <cfRule type="containsText" dxfId="1814" priority="2461" stopIfTrue="1" operator="containsText" text="fcd">
      <formula>NOT(ISERROR(SEARCH("fcd",A280)))</formula>
    </cfRule>
    <cfRule type="containsText" dxfId="1813" priority="2462" stopIfTrue="1" operator="containsText" text="server">
      <formula>NOT(ISERROR(SEARCH("server",A280)))</formula>
    </cfRule>
    <cfRule type="containsText" dxfId="1812" priority="2463" stopIfTrue="1" operator="containsText" text="ft">
      <formula>NOT(ISERROR(SEARCH("ft",A280)))</formula>
    </cfRule>
    <cfRule type="containsText" dxfId="1811" priority="2464" stopIfTrue="1" operator="containsText" text="lynxx_">
      <formula>NOT(ISERROR(SEARCH("lynxx_",A280)))</formula>
    </cfRule>
    <cfRule type="containsText" dxfId="1810" priority="2465" operator="containsText" text="_">
      <formula>NOT(ISERROR(SEARCH("_",A280)))</formula>
    </cfRule>
  </conditionalFormatting>
  <conditionalFormatting sqref="AD280">
    <cfRule type="cellIs" dxfId="1809" priority="2456" operator="equal">
      <formula>1</formula>
    </cfRule>
    <cfRule type="cellIs" dxfId="1808" priority="2457" operator="equal">
      <formula>2</formula>
    </cfRule>
    <cfRule type="cellIs" dxfId="1807" priority="2458" operator="equal">
      <formula>3</formula>
    </cfRule>
    <cfRule type="cellIs" dxfId="1806" priority="2459" operator="equal">
      <formula>4</formula>
    </cfRule>
    <cfRule type="cellIs" dxfId="1805" priority="2466" operator="equal">
      <formula>5</formula>
    </cfRule>
  </conditionalFormatting>
  <conditionalFormatting sqref="B280:E280">
    <cfRule type="colorScale" priority="245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0:I280">
    <cfRule type="colorScale" priority="24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0:M280">
    <cfRule type="colorScale" priority="245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0">
    <cfRule type="containsBlanks" priority="2447" stopIfTrue="1">
      <formula>LEN(TRIM(A280))=0</formula>
    </cfRule>
    <cfRule type="containsText" dxfId="1804" priority="2448" stopIfTrue="1" operator="containsText" text="fcd">
      <formula>NOT(ISERROR(SEARCH("fcd",A280)))</formula>
    </cfRule>
    <cfRule type="containsText" dxfId="1803" priority="2449" stopIfTrue="1" operator="containsText" text="server">
      <formula>NOT(ISERROR(SEARCH("server",A280)))</formula>
    </cfRule>
    <cfRule type="containsText" dxfId="1802" priority="2450" stopIfTrue="1" operator="containsText" text="ft">
      <formula>NOT(ISERROR(SEARCH("ft",A280)))</formula>
    </cfRule>
    <cfRule type="containsText" dxfId="1801" priority="2451" stopIfTrue="1" operator="containsText" text="lynxx_">
      <formula>NOT(ISERROR(SEARCH("lynxx_",A280)))</formula>
    </cfRule>
    <cfRule type="containsText" dxfId="1800" priority="2452" operator="containsText" text="_">
      <formula>NOT(ISERROR(SEARCH("_",A280)))</formula>
    </cfRule>
  </conditionalFormatting>
  <conditionalFormatting sqref="Y280:AC280">
    <cfRule type="cellIs" dxfId="1799" priority="2442" operator="equal">
      <formula>1</formula>
    </cfRule>
    <cfRule type="cellIs" dxfId="1798" priority="2443" operator="equal">
      <formula>2</formula>
    </cfRule>
    <cfRule type="cellIs" dxfId="1797" priority="2444" operator="equal">
      <formula>3</formula>
    </cfRule>
    <cfRule type="cellIs" dxfId="1796" priority="2445" operator="equal">
      <formula>4</formula>
    </cfRule>
    <cfRule type="cellIs" dxfId="1795" priority="2446" operator="equal">
      <formula>5</formula>
    </cfRule>
  </conditionalFormatting>
  <conditionalFormatting sqref="A288">
    <cfRule type="containsBlanks" priority="2435" stopIfTrue="1">
      <formula>LEN(TRIM(A288))=0</formula>
    </cfRule>
    <cfRule type="containsText" dxfId="1794" priority="2436" stopIfTrue="1" operator="containsText" text="fcd">
      <formula>NOT(ISERROR(SEARCH("fcd",A288)))</formula>
    </cfRule>
    <cfRule type="containsText" dxfId="1793" priority="2437" stopIfTrue="1" operator="containsText" text="server">
      <formula>NOT(ISERROR(SEARCH("server",A288)))</formula>
    </cfRule>
    <cfRule type="containsText" dxfId="1792" priority="2438" stopIfTrue="1" operator="containsText" text="ft">
      <formula>NOT(ISERROR(SEARCH("ft",A288)))</formula>
    </cfRule>
    <cfRule type="containsText" dxfId="1791" priority="2439" stopIfTrue="1" operator="containsText" text="lynxx_">
      <formula>NOT(ISERROR(SEARCH("lynxx_",A288)))</formula>
    </cfRule>
    <cfRule type="containsText" dxfId="1790" priority="2440" operator="containsText" text="_">
      <formula>NOT(ISERROR(SEARCH("_",A288)))</formula>
    </cfRule>
  </conditionalFormatting>
  <conditionalFormatting sqref="AD288">
    <cfRule type="cellIs" dxfId="1789" priority="2431" operator="equal">
      <formula>1</formula>
    </cfRule>
    <cfRule type="cellIs" dxfId="1788" priority="2432" operator="equal">
      <formula>2</formula>
    </cfRule>
    <cfRule type="cellIs" dxfId="1787" priority="2433" operator="equal">
      <formula>3</formula>
    </cfRule>
    <cfRule type="cellIs" dxfId="1786" priority="2434" operator="equal">
      <formula>4</formula>
    </cfRule>
    <cfRule type="cellIs" dxfId="1785" priority="2441" operator="equal">
      <formula>5</formula>
    </cfRule>
  </conditionalFormatting>
  <conditionalFormatting sqref="A288">
    <cfRule type="containsBlanks" priority="2425" stopIfTrue="1">
      <formula>LEN(TRIM(A288))=0</formula>
    </cfRule>
    <cfRule type="containsText" dxfId="1784" priority="2426" stopIfTrue="1" operator="containsText" text="fcd">
      <formula>NOT(ISERROR(SEARCH("fcd",A288)))</formula>
    </cfRule>
    <cfRule type="containsText" dxfId="1783" priority="2427" stopIfTrue="1" operator="containsText" text="server">
      <formula>NOT(ISERROR(SEARCH("server",A288)))</formula>
    </cfRule>
    <cfRule type="containsText" dxfId="1782" priority="2428" stopIfTrue="1" operator="containsText" text="ft">
      <formula>NOT(ISERROR(SEARCH("ft",A288)))</formula>
    </cfRule>
    <cfRule type="containsText" dxfId="1781" priority="2429" stopIfTrue="1" operator="containsText" text="lynxx_">
      <formula>NOT(ISERROR(SEARCH("lynxx_",A288)))</formula>
    </cfRule>
    <cfRule type="containsText" dxfId="1780" priority="2430" operator="containsText" text="_">
      <formula>NOT(ISERROR(SEARCH("_",A288)))</formula>
    </cfRule>
  </conditionalFormatting>
  <conditionalFormatting sqref="Y288:AC288">
    <cfRule type="cellIs" dxfId="1779" priority="2420" operator="equal">
      <formula>1</formula>
    </cfRule>
    <cfRule type="cellIs" dxfId="1778" priority="2421" operator="equal">
      <formula>2</formula>
    </cfRule>
    <cfRule type="cellIs" dxfId="1777" priority="2422" operator="equal">
      <formula>3</formula>
    </cfRule>
    <cfRule type="cellIs" dxfId="1776" priority="2423" operator="equal">
      <formula>4</formula>
    </cfRule>
    <cfRule type="cellIs" dxfId="1775" priority="2424" operator="equal">
      <formula>5</formula>
    </cfRule>
  </conditionalFormatting>
  <conditionalFormatting sqref="B288:E288">
    <cfRule type="colorScale" priority="241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8:I288">
    <cfRule type="colorScale" priority="241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8:M288">
    <cfRule type="colorScale" priority="241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9">
    <cfRule type="containsBlanks" priority="2410" stopIfTrue="1">
      <formula>LEN(TRIM(A289))=0</formula>
    </cfRule>
    <cfRule type="containsText" dxfId="1774" priority="2411" stopIfTrue="1" operator="containsText" text="fcd">
      <formula>NOT(ISERROR(SEARCH("fcd",A289)))</formula>
    </cfRule>
    <cfRule type="containsText" dxfId="1773" priority="2412" stopIfTrue="1" operator="containsText" text="server">
      <formula>NOT(ISERROR(SEARCH("server",A289)))</formula>
    </cfRule>
    <cfRule type="containsText" dxfId="1772" priority="2413" stopIfTrue="1" operator="containsText" text="ft">
      <formula>NOT(ISERROR(SEARCH("ft",A289)))</formula>
    </cfRule>
    <cfRule type="containsText" dxfId="1771" priority="2414" stopIfTrue="1" operator="containsText" text="lynxx_">
      <formula>NOT(ISERROR(SEARCH("lynxx_",A289)))</formula>
    </cfRule>
    <cfRule type="containsText" dxfId="1770" priority="2415" operator="containsText" text="_">
      <formula>NOT(ISERROR(SEARCH("_",A289)))</formula>
    </cfRule>
  </conditionalFormatting>
  <conditionalFormatting sqref="AD289">
    <cfRule type="cellIs" dxfId="1769" priority="2406" operator="equal">
      <formula>1</formula>
    </cfRule>
    <cfRule type="cellIs" dxfId="1768" priority="2407" operator="equal">
      <formula>2</formula>
    </cfRule>
    <cfRule type="cellIs" dxfId="1767" priority="2408" operator="equal">
      <formula>3</formula>
    </cfRule>
    <cfRule type="cellIs" dxfId="1766" priority="2409" operator="equal">
      <formula>4</formula>
    </cfRule>
    <cfRule type="cellIs" dxfId="1765" priority="2416" operator="equal">
      <formula>5</formula>
    </cfRule>
  </conditionalFormatting>
  <conditionalFormatting sqref="B289:E289">
    <cfRule type="colorScale" priority="240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9:I289">
    <cfRule type="colorScale" priority="240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9:M289">
    <cfRule type="containsBlanks" priority="2398" stopIfTrue="1">
      <formula>LEN(TRIM(J289))=0</formula>
    </cfRule>
    <cfRule type="cellIs" dxfId="1764" priority="2399" operator="equal">
      <formula>"N/A"</formula>
    </cfRule>
    <cfRule type="cellIs" dxfId="1763" priority="2400" operator="equal">
      <formula>"OK"</formula>
    </cfRule>
    <cfRule type="containsText" dxfId="1762" priority="2401" operator="containsText" text="Unsure">
      <formula>NOT(ISERROR(SEARCH("Unsure",J289)))</formula>
    </cfRule>
    <cfRule type="containsText" dxfId="1761" priority="2402" operator="containsText" text="Can't See">
      <formula>NOT(ISERROR(SEARCH("Can't See",J289)))</formula>
    </cfRule>
    <cfRule type="notContainsText" dxfId="1760" priority="2403" operator="notContains" text="OK&amp;N/A">
      <formula>ISERROR(SEARCH("OK&amp;N/A",J289))</formula>
    </cfRule>
  </conditionalFormatting>
  <conditionalFormatting sqref="A282">
    <cfRule type="containsBlanks" priority="2386" stopIfTrue="1">
      <formula>LEN(TRIM(A282))=0</formula>
    </cfRule>
    <cfRule type="containsText" dxfId="1759" priority="2387" stopIfTrue="1" operator="containsText" text="fcd">
      <formula>NOT(ISERROR(SEARCH("fcd",A282)))</formula>
    </cfRule>
    <cfRule type="containsText" dxfId="1758" priority="2388" stopIfTrue="1" operator="containsText" text="server">
      <formula>NOT(ISERROR(SEARCH("server",A282)))</formula>
    </cfRule>
    <cfRule type="containsText" dxfId="1757" priority="2389" stopIfTrue="1" operator="containsText" text="ft">
      <formula>NOT(ISERROR(SEARCH("ft",A282)))</formula>
    </cfRule>
    <cfRule type="containsText" dxfId="1756" priority="2390" stopIfTrue="1" operator="containsText" text="lynxx_">
      <formula>NOT(ISERROR(SEARCH("lynxx_",A282)))</formula>
    </cfRule>
    <cfRule type="containsText" dxfId="1755" priority="2391" operator="containsText" text="_">
      <formula>NOT(ISERROR(SEARCH("_",A282)))</formula>
    </cfRule>
  </conditionalFormatting>
  <conditionalFormatting sqref="AD282">
    <cfRule type="cellIs" dxfId="1754" priority="2382" operator="equal">
      <formula>1</formula>
    </cfRule>
    <cfRule type="cellIs" dxfId="1753" priority="2383" operator="equal">
      <formula>2</formula>
    </cfRule>
    <cfRule type="cellIs" dxfId="1752" priority="2384" operator="equal">
      <formula>3</formula>
    </cfRule>
    <cfRule type="cellIs" dxfId="1751" priority="2385" operator="equal">
      <formula>4</formula>
    </cfRule>
    <cfRule type="cellIs" dxfId="1750" priority="2392" operator="equal">
      <formula>5</formula>
    </cfRule>
  </conditionalFormatting>
  <conditionalFormatting sqref="B282:E282">
    <cfRule type="colorScale" priority="238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2:I282">
    <cfRule type="colorScale" priority="238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2:M282">
    <cfRule type="colorScale" priority="237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2">
    <cfRule type="containsBlanks" priority="2373" stopIfTrue="1">
      <formula>LEN(TRIM(A282))=0</formula>
    </cfRule>
    <cfRule type="containsText" dxfId="1749" priority="2374" stopIfTrue="1" operator="containsText" text="fcd">
      <formula>NOT(ISERROR(SEARCH("fcd",A282)))</formula>
    </cfRule>
    <cfRule type="containsText" dxfId="1748" priority="2375" stopIfTrue="1" operator="containsText" text="server">
      <formula>NOT(ISERROR(SEARCH("server",A282)))</formula>
    </cfRule>
    <cfRule type="containsText" dxfId="1747" priority="2376" stopIfTrue="1" operator="containsText" text="ft">
      <formula>NOT(ISERROR(SEARCH("ft",A282)))</formula>
    </cfRule>
    <cfRule type="containsText" dxfId="1746" priority="2377" stopIfTrue="1" operator="containsText" text="lynxx_">
      <formula>NOT(ISERROR(SEARCH("lynxx_",A282)))</formula>
    </cfRule>
    <cfRule type="containsText" dxfId="1745" priority="2378" operator="containsText" text="_">
      <formula>NOT(ISERROR(SEARCH("_",A282)))</formula>
    </cfRule>
  </conditionalFormatting>
  <conditionalFormatting sqref="Y282:AC282">
    <cfRule type="cellIs" dxfId="1744" priority="2368" operator="equal">
      <formula>1</formula>
    </cfRule>
    <cfRule type="cellIs" dxfId="1743" priority="2369" operator="equal">
      <formula>2</formula>
    </cfRule>
    <cfRule type="cellIs" dxfId="1742" priority="2370" operator="equal">
      <formula>3</formula>
    </cfRule>
    <cfRule type="cellIs" dxfId="1741" priority="2371" operator="equal">
      <formula>4</formula>
    </cfRule>
    <cfRule type="cellIs" dxfId="1740" priority="2372" operator="equal">
      <formula>5</formula>
    </cfRule>
  </conditionalFormatting>
  <conditionalFormatting sqref="Y177:AE183">
    <cfRule type="cellIs" dxfId="1739" priority="2363" operator="equal">
      <formula>1</formula>
    </cfRule>
    <cfRule type="cellIs" dxfId="1738" priority="2364" operator="equal">
      <formula>2</formula>
    </cfRule>
    <cfRule type="cellIs" dxfId="1737" priority="2365" operator="equal">
      <formula>3</formula>
    </cfRule>
    <cfRule type="cellIs" dxfId="1736" priority="2366" operator="equal">
      <formula>4</formula>
    </cfRule>
    <cfRule type="cellIs" dxfId="1735" priority="2367" operator="equal">
      <formula>5</formula>
    </cfRule>
  </conditionalFormatting>
  <conditionalFormatting sqref="A164">
    <cfRule type="containsBlanks" priority="2356" stopIfTrue="1">
      <formula>LEN(TRIM(A164))=0</formula>
    </cfRule>
    <cfRule type="containsText" dxfId="1734" priority="2357" stopIfTrue="1" operator="containsText" text="fcd">
      <formula>NOT(ISERROR(SEARCH("fcd",A164)))</formula>
    </cfRule>
    <cfRule type="containsText" dxfId="1733" priority="2358" stopIfTrue="1" operator="containsText" text="server">
      <formula>NOT(ISERROR(SEARCH("server",A164)))</formula>
    </cfRule>
    <cfRule type="containsText" dxfId="1732" priority="2359" stopIfTrue="1" operator="containsText" text="ft">
      <formula>NOT(ISERROR(SEARCH("ft",A164)))</formula>
    </cfRule>
    <cfRule type="containsText" dxfId="1731" priority="2360" stopIfTrue="1" operator="containsText" text="lynxx_">
      <formula>NOT(ISERROR(SEARCH("lynxx_",A164)))</formula>
    </cfRule>
    <cfRule type="containsText" dxfId="1730" priority="2361" operator="containsText" text="_">
      <formula>NOT(ISERROR(SEARCH("_",A164)))</formula>
    </cfRule>
  </conditionalFormatting>
  <conditionalFormatting sqref="Y164:AE164">
    <cfRule type="cellIs" dxfId="1729" priority="2352" operator="equal">
      <formula>1</formula>
    </cfRule>
    <cfRule type="cellIs" dxfId="1728" priority="2353" operator="equal">
      <formula>2</formula>
    </cfRule>
    <cfRule type="cellIs" dxfId="1727" priority="2354" operator="equal">
      <formula>3</formula>
    </cfRule>
    <cfRule type="cellIs" dxfId="1726" priority="2355" operator="equal">
      <formula>4</formula>
    </cfRule>
    <cfRule type="cellIs" dxfId="1725" priority="2362" operator="equal">
      <formula>5</formula>
    </cfRule>
  </conditionalFormatting>
  <conditionalFormatting sqref="A165">
    <cfRule type="containsBlanks" priority="2345" stopIfTrue="1">
      <formula>LEN(TRIM(A165))=0</formula>
    </cfRule>
    <cfRule type="containsText" dxfId="1724" priority="2346" stopIfTrue="1" operator="containsText" text="fcd">
      <formula>NOT(ISERROR(SEARCH("fcd",A165)))</formula>
    </cfRule>
    <cfRule type="containsText" dxfId="1723" priority="2347" stopIfTrue="1" operator="containsText" text="server">
      <formula>NOT(ISERROR(SEARCH("server",A165)))</formula>
    </cfRule>
    <cfRule type="containsText" dxfId="1722" priority="2348" stopIfTrue="1" operator="containsText" text="ft">
      <formula>NOT(ISERROR(SEARCH("ft",A165)))</formula>
    </cfRule>
    <cfRule type="containsText" dxfId="1721" priority="2349" stopIfTrue="1" operator="containsText" text="lynxx_">
      <formula>NOT(ISERROR(SEARCH("lynxx_",A165)))</formula>
    </cfRule>
    <cfRule type="containsText" dxfId="1720" priority="2350" operator="containsText" text="_">
      <formula>NOT(ISERROR(SEARCH("_",A165)))</formula>
    </cfRule>
  </conditionalFormatting>
  <conditionalFormatting sqref="Y165:AE165">
    <cfRule type="cellIs" dxfId="1719" priority="2341" operator="equal">
      <formula>1</formula>
    </cfRule>
    <cfRule type="cellIs" dxfId="1718" priority="2342" operator="equal">
      <formula>2</formula>
    </cfRule>
    <cfRule type="cellIs" dxfId="1717" priority="2343" operator="equal">
      <formula>3</formula>
    </cfRule>
    <cfRule type="cellIs" dxfId="1716" priority="2344" operator="equal">
      <formula>4</formula>
    </cfRule>
    <cfRule type="cellIs" dxfId="1715" priority="2351" operator="equal">
      <formula>5</formula>
    </cfRule>
  </conditionalFormatting>
  <conditionalFormatting sqref="A166">
    <cfRule type="containsBlanks" priority="2334" stopIfTrue="1">
      <formula>LEN(TRIM(A166))=0</formula>
    </cfRule>
    <cfRule type="containsText" dxfId="1714" priority="2335" stopIfTrue="1" operator="containsText" text="fcd">
      <formula>NOT(ISERROR(SEARCH("fcd",A166)))</formula>
    </cfRule>
    <cfRule type="containsText" dxfId="1713" priority="2336" stopIfTrue="1" operator="containsText" text="server">
      <formula>NOT(ISERROR(SEARCH("server",A166)))</formula>
    </cfRule>
    <cfRule type="containsText" dxfId="1712" priority="2337" stopIfTrue="1" operator="containsText" text="ft">
      <formula>NOT(ISERROR(SEARCH("ft",A166)))</formula>
    </cfRule>
    <cfRule type="containsText" dxfId="1711" priority="2338" stopIfTrue="1" operator="containsText" text="lynxx_">
      <formula>NOT(ISERROR(SEARCH("lynxx_",A166)))</formula>
    </cfRule>
    <cfRule type="containsText" dxfId="1710" priority="2339" operator="containsText" text="_">
      <formula>NOT(ISERROR(SEARCH("_",A166)))</formula>
    </cfRule>
  </conditionalFormatting>
  <conditionalFormatting sqref="Y166:AE166">
    <cfRule type="cellIs" dxfId="1709" priority="2330" operator="equal">
      <formula>1</formula>
    </cfRule>
    <cfRule type="cellIs" dxfId="1708" priority="2331" operator="equal">
      <formula>2</formula>
    </cfRule>
    <cfRule type="cellIs" dxfId="1707" priority="2332" operator="equal">
      <formula>3</formula>
    </cfRule>
    <cfRule type="cellIs" dxfId="1706" priority="2333" operator="equal">
      <formula>4</formula>
    </cfRule>
    <cfRule type="cellIs" dxfId="1705" priority="2340" operator="equal">
      <formula>5</formula>
    </cfRule>
  </conditionalFormatting>
  <conditionalFormatting sqref="A167">
    <cfRule type="containsBlanks" priority="2323" stopIfTrue="1">
      <formula>LEN(TRIM(A167))=0</formula>
    </cfRule>
    <cfRule type="containsText" dxfId="1704" priority="2324" stopIfTrue="1" operator="containsText" text="fcd">
      <formula>NOT(ISERROR(SEARCH("fcd",A167)))</formula>
    </cfRule>
    <cfRule type="containsText" dxfId="1703" priority="2325" stopIfTrue="1" operator="containsText" text="server">
      <formula>NOT(ISERROR(SEARCH("server",A167)))</formula>
    </cfRule>
    <cfRule type="containsText" dxfId="1702" priority="2326" stopIfTrue="1" operator="containsText" text="ft">
      <formula>NOT(ISERROR(SEARCH("ft",A167)))</formula>
    </cfRule>
    <cfRule type="containsText" dxfId="1701" priority="2327" stopIfTrue="1" operator="containsText" text="lynxx_">
      <formula>NOT(ISERROR(SEARCH("lynxx_",A167)))</formula>
    </cfRule>
    <cfRule type="containsText" dxfId="1700" priority="2328" operator="containsText" text="_">
      <formula>NOT(ISERROR(SEARCH("_",A167)))</formula>
    </cfRule>
  </conditionalFormatting>
  <conditionalFormatting sqref="Y167:AE167">
    <cfRule type="cellIs" dxfId="1699" priority="2319" operator="equal">
      <formula>1</formula>
    </cfRule>
    <cfRule type="cellIs" dxfId="1698" priority="2320" operator="equal">
      <formula>2</formula>
    </cfRule>
    <cfRule type="cellIs" dxfId="1697" priority="2321" operator="equal">
      <formula>3</formula>
    </cfRule>
    <cfRule type="cellIs" dxfId="1696" priority="2322" operator="equal">
      <formula>4</formula>
    </cfRule>
    <cfRule type="cellIs" dxfId="1695" priority="2329" operator="equal">
      <formula>5</formula>
    </cfRule>
  </conditionalFormatting>
  <conditionalFormatting sqref="W14">
    <cfRule type="containsBlanks" priority="2313" stopIfTrue="1">
      <formula>LEN(TRIM(W14))=0</formula>
    </cfRule>
    <cfRule type="cellIs" dxfId="1694" priority="2314" operator="equal">
      <formula>"N/A"</formula>
    </cfRule>
    <cfRule type="cellIs" dxfId="1693" priority="2315" operator="equal">
      <formula>"OK"</formula>
    </cfRule>
    <cfRule type="containsText" dxfId="1692" priority="2316" operator="containsText" text="Unsure">
      <formula>NOT(ISERROR(SEARCH("Unsure",W14)))</formula>
    </cfRule>
    <cfRule type="containsText" dxfId="1691" priority="2317" operator="containsText" text="Can't See">
      <formula>NOT(ISERROR(SEARCH("Can't See",W14)))</formula>
    </cfRule>
    <cfRule type="notContainsText" dxfId="1690" priority="2318" operator="notContains" text="OK&amp;N/A">
      <formula>ISERROR(SEARCH("OK&amp;N/A",W14))</formula>
    </cfRule>
  </conditionalFormatting>
  <conditionalFormatting sqref="W116:W120">
    <cfRule type="containsBlanks" priority="2307" stopIfTrue="1">
      <formula>LEN(TRIM(W116))=0</formula>
    </cfRule>
    <cfRule type="containsText" dxfId="1689" priority="2308" stopIfTrue="1" operator="containsText" text="fcd">
      <formula>NOT(ISERROR(SEARCH("fcd",W116)))</formula>
    </cfRule>
    <cfRule type="containsText" dxfId="1688" priority="2309" stopIfTrue="1" operator="containsText" text="server">
      <formula>NOT(ISERROR(SEARCH("server",W116)))</formula>
    </cfRule>
    <cfRule type="containsText" dxfId="1687" priority="2310" stopIfTrue="1" operator="containsText" text="ft">
      <formula>NOT(ISERROR(SEARCH("ft",W116)))</formula>
    </cfRule>
    <cfRule type="containsText" dxfId="1686" priority="2311" stopIfTrue="1" operator="containsText" text="lynxx_">
      <formula>NOT(ISERROR(SEARCH("lynxx_",W116)))</formula>
    </cfRule>
    <cfRule type="containsText" dxfId="1685" priority="2312" operator="containsText" text="_">
      <formula>NOT(ISERROR(SEARCH("_",W116)))</formula>
    </cfRule>
  </conditionalFormatting>
  <conditionalFormatting sqref="W112">
    <cfRule type="containsBlanks" priority="2301" stopIfTrue="1">
      <formula>LEN(TRIM(W112))=0</formula>
    </cfRule>
    <cfRule type="containsText" dxfId="1684" priority="2302" stopIfTrue="1" operator="containsText" text="fcd">
      <formula>NOT(ISERROR(SEARCH("fcd",W112)))</formula>
    </cfRule>
    <cfRule type="containsText" dxfId="1683" priority="2303" stopIfTrue="1" operator="containsText" text="server">
      <formula>NOT(ISERROR(SEARCH("server",W112)))</formula>
    </cfRule>
    <cfRule type="containsText" dxfId="1682" priority="2304" stopIfTrue="1" operator="containsText" text="ft">
      <formula>NOT(ISERROR(SEARCH("ft",W112)))</formula>
    </cfRule>
    <cfRule type="containsText" dxfId="1681" priority="2305" stopIfTrue="1" operator="containsText" text="lynxx_">
      <formula>NOT(ISERROR(SEARCH("lynxx_",W112)))</formula>
    </cfRule>
    <cfRule type="containsText" dxfId="1680" priority="2306" operator="containsText" text="_">
      <formula>NOT(ISERROR(SEARCH("_",W112)))</formula>
    </cfRule>
  </conditionalFormatting>
  <conditionalFormatting sqref="U156">
    <cfRule type="containsBlanks" priority="2295" stopIfTrue="1">
      <formula>LEN(TRIM(U156))=0</formula>
    </cfRule>
    <cfRule type="containsText" dxfId="1679" priority="2296" stopIfTrue="1" operator="containsText" text="fcd">
      <formula>NOT(ISERROR(SEARCH("fcd",U156)))</formula>
    </cfRule>
    <cfRule type="containsText" dxfId="1678" priority="2297" stopIfTrue="1" operator="containsText" text="server">
      <formula>NOT(ISERROR(SEARCH("server",U156)))</formula>
    </cfRule>
    <cfRule type="containsText" dxfId="1677" priority="2298" stopIfTrue="1" operator="containsText" text="ft">
      <formula>NOT(ISERROR(SEARCH("ft",U156)))</formula>
    </cfRule>
    <cfRule type="containsText" dxfId="1676" priority="2299" stopIfTrue="1" operator="containsText" text="lynxx_">
      <formula>NOT(ISERROR(SEARCH("lynxx_",U156)))</formula>
    </cfRule>
    <cfRule type="containsText" dxfId="1675" priority="2300" operator="containsText" text="_">
      <formula>NOT(ISERROR(SEARCH("_",U156)))</formula>
    </cfRule>
  </conditionalFormatting>
  <conditionalFormatting sqref="W151">
    <cfRule type="containsBlanks" priority="2289" stopIfTrue="1">
      <formula>LEN(TRIM(W151))=0</formula>
    </cfRule>
    <cfRule type="containsText" dxfId="1674" priority="2290" stopIfTrue="1" operator="containsText" text="fcd">
      <formula>NOT(ISERROR(SEARCH("fcd",W151)))</formula>
    </cfRule>
    <cfRule type="containsText" dxfId="1673" priority="2291" stopIfTrue="1" operator="containsText" text="server">
      <formula>NOT(ISERROR(SEARCH("server",W151)))</formula>
    </cfRule>
    <cfRule type="containsText" dxfId="1672" priority="2292" stopIfTrue="1" operator="containsText" text="ft">
      <formula>NOT(ISERROR(SEARCH("ft",W151)))</formula>
    </cfRule>
    <cfRule type="containsText" dxfId="1671" priority="2293" stopIfTrue="1" operator="containsText" text="lynxx_">
      <formula>NOT(ISERROR(SEARCH("lynxx_",W151)))</formula>
    </cfRule>
    <cfRule type="containsText" dxfId="1670" priority="2294" operator="containsText" text="_">
      <formula>NOT(ISERROR(SEARCH("_",W151)))</formula>
    </cfRule>
  </conditionalFormatting>
  <conditionalFormatting sqref="W128:W129">
    <cfRule type="containsBlanks" priority="2283" stopIfTrue="1">
      <formula>LEN(TRIM(W128))=0</formula>
    </cfRule>
    <cfRule type="containsText" dxfId="1669" priority="2284" stopIfTrue="1" operator="containsText" text="fcd">
      <formula>NOT(ISERROR(SEARCH("fcd",W128)))</formula>
    </cfRule>
    <cfRule type="containsText" dxfId="1668" priority="2285" stopIfTrue="1" operator="containsText" text="server">
      <formula>NOT(ISERROR(SEARCH("server",W128)))</formula>
    </cfRule>
    <cfRule type="containsText" dxfId="1667" priority="2286" stopIfTrue="1" operator="containsText" text="ft">
      <formula>NOT(ISERROR(SEARCH("ft",W128)))</formula>
    </cfRule>
    <cfRule type="containsText" dxfId="1666" priority="2287" stopIfTrue="1" operator="containsText" text="lynxx_">
      <formula>NOT(ISERROR(SEARCH("lynxx_",W128)))</formula>
    </cfRule>
    <cfRule type="containsText" dxfId="1665" priority="2288" operator="containsText" text="_">
      <formula>NOT(ISERROR(SEARCH("_",W128)))</formula>
    </cfRule>
  </conditionalFormatting>
  <conditionalFormatting sqref="W149">
    <cfRule type="containsBlanks" priority="2277" stopIfTrue="1">
      <formula>LEN(TRIM(W149))=0</formula>
    </cfRule>
    <cfRule type="containsText" dxfId="1664" priority="2278" stopIfTrue="1" operator="containsText" text="fcd">
      <formula>NOT(ISERROR(SEARCH("fcd",W149)))</formula>
    </cfRule>
    <cfRule type="containsText" dxfId="1663" priority="2279" stopIfTrue="1" operator="containsText" text="server">
      <formula>NOT(ISERROR(SEARCH("server",W149)))</formula>
    </cfRule>
    <cfRule type="containsText" dxfId="1662" priority="2280" stopIfTrue="1" operator="containsText" text="ft">
      <formula>NOT(ISERROR(SEARCH("ft",W149)))</formula>
    </cfRule>
    <cfRule type="containsText" dxfId="1661" priority="2281" stopIfTrue="1" operator="containsText" text="lynxx_">
      <formula>NOT(ISERROR(SEARCH("lynxx_",W149)))</formula>
    </cfRule>
    <cfRule type="containsText" dxfId="1660" priority="2282" operator="containsText" text="_">
      <formula>NOT(ISERROR(SEARCH("_",W149)))</formula>
    </cfRule>
  </conditionalFormatting>
  <conditionalFormatting sqref="W150">
    <cfRule type="containsBlanks" priority="2271" stopIfTrue="1">
      <formula>LEN(TRIM(W150))=0</formula>
    </cfRule>
    <cfRule type="containsText" dxfId="1659" priority="2272" stopIfTrue="1" operator="containsText" text="fcd">
      <formula>NOT(ISERROR(SEARCH("fcd",W150)))</formula>
    </cfRule>
    <cfRule type="containsText" dxfId="1658" priority="2273" stopIfTrue="1" operator="containsText" text="server">
      <formula>NOT(ISERROR(SEARCH("server",W150)))</formula>
    </cfRule>
    <cfRule type="containsText" dxfId="1657" priority="2274" stopIfTrue="1" operator="containsText" text="ft">
      <formula>NOT(ISERROR(SEARCH("ft",W150)))</formula>
    </cfRule>
    <cfRule type="containsText" dxfId="1656" priority="2275" stopIfTrue="1" operator="containsText" text="lynxx_">
      <formula>NOT(ISERROR(SEARCH("lynxx_",W150)))</formula>
    </cfRule>
    <cfRule type="containsText" dxfId="1655" priority="2276" operator="containsText" text="_">
      <formula>NOT(ISERROR(SEARCH("_",W150)))</formula>
    </cfRule>
  </conditionalFormatting>
  <conditionalFormatting sqref="B169:D169">
    <cfRule type="colorScale" priority="226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169">
    <cfRule type="containsBlanks" priority="2263" stopIfTrue="1">
      <formula>LEN(TRIM(A169))=0</formula>
    </cfRule>
    <cfRule type="containsText" dxfId="1654" priority="2265" stopIfTrue="1" operator="containsText" text="fcd">
      <formula>NOT(ISERROR(SEARCH("fcd",A169)))</formula>
    </cfRule>
    <cfRule type="containsText" dxfId="1653" priority="2266" stopIfTrue="1" operator="containsText" text="server">
      <formula>NOT(ISERROR(SEARCH("server",A169)))</formula>
    </cfRule>
    <cfRule type="containsText" dxfId="1652" priority="2267" stopIfTrue="1" operator="containsText" text="ft">
      <formula>NOT(ISERROR(SEARCH("ft",A169)))</formula>
    </cfRule>
    <cfRule type="containsText" dxfId="1651" priority="2268" stopIfTrue="1" operator="containsText" text="lynxx_">
      <formula>NOT(ISERROR(SEARCH("lynxx_",A169)))</formula>
    </cfRule>
    <cfRule type="containsText" dxfId="1650" priority="2269" operator="containsText" text="_">
      <formula>NOT(ISERROR(SEARCH("_",A169)))</formula>
    </cfRule>
  </conditionalFormatting>
  <conditionalFormatting sqref="Y169:AE169">
    <cfRule type="cellIs" dxfId="1649" priority="2259" operator="equal">
      <formula>1</formula>
    </cfRule>
    <cfRule type="cellIs" dxfId="1648" priority="2260" operator="equal">
      <formula>2</formula>
    </cfRule>
    <cfRule type="cellIs" dxfId="1647" priority="2261" operator="equal">
      <formula>3</formula>
    </cfRule>
    <cfRule type="cellIs" dxfId="1646" priority="2262" operator="equal">
      <formula>4</formula>
    </cfRule>
    <cfRule type="cellIs" dxfId="1645" priority="2270" operator="equal">
      <formula>5</formula>
    </cfRule>
  </conditionalFormatting>
  <conditionalFormatting sqref="U169:X169">
    <cfRule type="containsBlanks" priority="2253" stopIfTrue="1">
      <formula>LEN(TRIM(U169))=0</formula>
    </cfRule>
    <cfRule type="cellIs" dxfId="1644" priority="2254" operator="equal">
      <formula>"N/A"</formula>
    </cfRule>
    <cfRule type="cellIs" dxfId="1643" priority="2255" operator="equal">
      <formula>"OK"</formula>
    </cfRule>
    <cfRule type="containsText" dxfId="1642" priority="2256" operator="containsText" text="Unsure">
      <formula>NOT(ISERROR(SEARCH("Unsure",U169)))</formula>
    </cfRule>
    <cfRule type="containsText" dxfId="1641" priority="2257" operator="containsText" text="Can't See">
      <formula>NOT(ISERROR(SEARCH("Can't See",U169)))</formula>
    </cfRule>
    <cfRule type="notContainsText" dxfId="1640" priority="2258" operator="notContains" text="OK&amp;N/A">
      <formula>ISERROR(SEARCH("OK&amp;N/A",U169))</formula>
    </cfRule>
  </conditionalFormatting>
  <conditionalFormatting sqref="F169:I169">
    <cfRule type="colorScale" priority="22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69:M169">
    <cfRule type="colorScale" priority="225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W142">
    <cfRule type="containsBlanks" priority="2245" stopIfTrue="1">
      <formula>LEN(TRIM(W142))=0</formula>
    </cfRule>
    <cfRule type="containsText" dxfId="1639" priority="2246" stopIfTrue="1" operator="containsText" text="fcd">
      <formula>NOT(ISERROR(SEARCH("fcd",W142)))</formula>
    </cfRule>
    <cfRule type="containsText" dxfId="1638" priority="2247" stopIfTrue="1" operator="containsText" text="server">
      <formula>NOT(ISERROR(SEARCH("server",W142)))</formula>
    </cfRule>
    <cfRule type="containsText" dxfId="1637" priority="2248" stopIfTrue="1" operator="containsText" text="ft">
      <formula>NOT(ISERROR(SEARCH("ft",W142)))</formula>
    </cfRule>
    <cfRule type="containsText" dxfId="1636" priority="2249" stopIfTrue="1" operator="containsText" text="lynxx_">
      <formula>NOT(ISERROR(SEARCH("lynxx_",W142)))</formula>
    </cfRule>
    <cfRule type="containsText" dxfId="1635" priority="2250" operator="containsText" text="_">
      <formula>NOT(ISERROR(SEARCH("_",W142)))</formula>
    </cfRule>
  </conditionalFormatting>
  <conditionalFormatting sqref="V111">
    <cfRule type="containsBlanks" priority="2239" stopIfTrue="1">
      <formula>LEN(TRIM(V111))=0</formula>
    </cfRule>
    <cfRule type="containsText" dxfId="1634" priority="2240" stopIfTrue="1" operator="containsText" text="fcd">
      <formula>NOT(ISERROR(SEARCH("fcd",V111)))</formula>
    </cfRule>
    <cfRule type="containsText" dxfId="1633" priority="2241" stopIfTrue="1" operator="containsText" text="server">
      <formula>NOT(ISERROR(SEARCH("server",V111)))</formula>
    </cfRule>
    <cfRule type="containsText" dxfId="1632" priority="2242" stopIfTrue="1" operator="containsText" text="ft">
      <formula>NOT(ISERROR(SEARCH("ft",V111)))</formula>
    </cfRule>
    <cfRule type="containsText" dxfId="1631" priority="2243" stopIfTrue="1" operator="containsText" text="lynxx_">
      <formula>NOT(ISERROR(SEARCH("lynxx_",V111)))</formula>
    </cfRule>
    <cfRule type="containsText" dxfId="1630" priority="2244" operator="containsText" text="_">
      <formula>NOT(ISERROR(SEARCH("_",V111)))</formula>
    </cfRule>
  </conditionalFormatting>
  <conditionalFormatting sqref="V113">
    <cfRule type="containsBlanks" priority="2233" stopIfTrue="1">
      <formula>LEN(TRIM(V113))=0</formula>
    </cfRule>
    <cfRule type="containsText" dxfId="1629" priority="2234" stopIfTrue="1" operator="containsText" text="fcd">
      <formula>NOT(ISERROR(SEARCH("fcd",V113)))</formula>
    </cfRule>
    <cfRule type="containsText" dxfId="1628" priority="2235" stopIfTrue="1" operator="containsText" text="server">
      <formula>NOT(ISERROR(SEARCH("server",V113)))</formula>
    </cfRule>
    <cfRule type="containsText" dxfId="1627" priority="2236" stopIfTrue="1" operator="containsText" text="ft">
      <formula>NOT(ISERROR(SEARCH("ft",V113)))</formula>
    </cfRule>
    <cfRule type="containsText" dxfId="1626" priority="2237" stopIfTrue="1" operator="containsText" text="lynxx_">
      <formula>NOT(ISERROR(SEARCH("lynxx_",V113)))</formula>
    </cfRule>
    <cfRule type="containsText" dxfId="1625" priority="2238" operator="containsText" text="_">
      <formula>NOT(ISERROR(SEARCH("_",V113)))</formula>
    </cfRule>
  </conditionalFormatting>
  <conditionalFormatting sqref="U133">
    <cfRule type="containsBlanks" priority="2227" stopIfTrue="1">
      <formula>LEN(TRIM(U133))=0</formula>
    </cfRule>
    <cfRule type="containsText" dxfId="1624" priority="2228" stopIfTrue="1" operator="containsText" text="fcd">
      <formula>NOT(ISERROR(SEARCH("fcd",U133)))</formula>
    </cfRule>
    <cfRule type="containsText" dxfId="1623" priority="2229" stopIfTrue="1" operator="containsText" text="server">
      <formula>NOT(ISERROR(SEARCH("server",U133)))</formula>
    </cfRule>
    <cfRule type="containsText" dxfId="1622" priority="2230" stopIfTrue="1" operator="containsText" text="ft">
      <formula>NOT(ISERROR(SEARCH("ft",U133)))</formula>
    </cfRule>
    <cfRule type="containsText" dxfId="1621" priority="2231" stopIfTrue="1" operator="containsText" text="lynxx_">
      <formula>NOT(ISERROR(SEARCH("lynxx_",U133)))</formula>
    </cfRule>
    <cfRule type="containsText" dxfId="1620" priority="2232" operator="containsText" text="_">
      <formula>NOT(ISERROR(SEARCH("_",U133)))</formula>
    </cfRule>
  </conditionalFormatting>
  <conditionalFormatting sqref="V47">
    <cfRule type="containsBlanks" priority="2221" stopIfTrue="1">
      <formula>LEN(TRIM(V47))=0</formula>
    </cfRule>
    <cfRule type="containsText" dxfId="1619" priority="2222" stopIfTrue="1" operator="containsText" text="fcd">
      <formula>NOT(ISERROR(SEARCH("fcd",V47)))</formula>
    </cfRule>
    <cfRule type="containsText" dxfId="1618" priority="2223" stopIfTrue="1" operator="containsText" text="server">
      <formula>NOT(ISERROR(SEARCH("server",V47)))</formula>
    </cfRule>
    <cfRule type="containsText" dxfId="1617" priority="2224" stopIfTrue="1" operator="containsText" text="ft">
      <formula>NOT(ISERROR(SEARCH("ft",V47)))</formula>
    </cfRule>
    <cfRule type="containsText" dxfId="1616" priority="2225" stopIfTrue="1" operator="containsText" text="lynxx_">
      <formula>NOT(ISERROR(SEARCH("lynxx_",V47)))</formula>
    </cfRule>
    <cfRule type="containsText" dxfId="1615" priority="2226" operator="containsText" text="_">
      <formula>NOT(ISERROR(SEARCH("_",V47)))</formula>
    </cfRule>
  </conditionalFormatting>
  <conditionalFormatting sqref="V49">
    <cfRule type="containsBlanks" priority="2215" stopIfTrue="1">
      <formula>LEN(TRIM(V49))=0</formula>
    </cfRule>
    <cfRule type="containsText" dxfId="1614" priority="2216" stopIfTrue="1" operator="containsText" text="fcd">
      <formula>NOT(ISERROR(SEARCH("fcd",V49)))</formula>
    </cfRule>
    <cfRule type="containsText" dxfId="1613" priority="2217" stopIfTrue="1" operator="containsText" text="server">
      <formula>NOT(ISERROR(SEARCH("server",V49)))</formula>
    </cfRule>
    <cfRule type="containsText" dxfId="1612" priority="2218" stopIfTrue="1" operator="containsText" text="ft">
      <formula>NOT(ISERROR(SEARCH("ft",V49)))</formula>
    </cfRule>
    <cfRule type="containsText" dxfId="1611" priority="2219" stopIfTrue="1" operator="containsText" text="lynxx_">
      <formula>NOT(ISERROR(SEARCH("lynxx_",V49)))</formula>
    </cfRule>
    <cfRule type="containsText" dxfId="1610" priority="2220" operator="containsText" text="_">
      <formula>NOT(ISERROR(SEARCH("_",V49)))</formula>
    </cfRule>
  </conditionalFormatting>
  <conditionalFormatting sqref="W130:W131">
    <cfRule type="containsBlanks" priority="2209" stopIfTrue="1">
      <formula>LEN(TRIM(W130))=0</formula>
    </cfRule>
    <cfRule type="containsText" dxfId="1609" priority="2210" stopIfTrue="1" operator="containsText" text="fcd">
      <formula>NOT(ISERROR(SEARCH("fcd",W130)))</formula>
    </cfRule>
    <cfRule type="containsText" dxfId="1608" priority="2211" stopIfTrue="1" operator="containsText" text="server">
      <formula>NOT(ISERROR(SEARCH("server",W130)))</formula>
    </cfRule>
    <cfRule type="containsText" dxfId="1607" priority="2212" stopIfTrue="1" operator="containsText" text="ft">
      <formula>NOT(ISERROR(SEARCH("ft",W130)))</formula>
    </cfRule>
    <cfRule type="containsText" dxfId="1606" priority="2213" stopIfTrue="1" operator="containsText" text="lynxx_">
      <formula>NOT(ISERROR(SEARCH("lynxx_",W130)))</formula>
    </cfRule>
    <cfRule type="containsText" dxfId="1605" priority="2214" operator="containsText" text="_">
      <formula>NOT(ISERROR(SEARCH("_",W130)))</formula>
    </cfRule>
  </conditionalFormatting>
  <conditionalFormatting sqref="W18">
    <cfRule type="containsBlanks" priority="2203" stopIfTrue="1">
      <formula>LEN(TRIM(W18))=0</formula>
    </cfRule>
    <cfRule type="containsText" dxfId="1604" priority="2204" stopIfTrue="1" operator="containsText" text="fcd">
      <formula>NOT(ISERROR(SEARCH("fcd",W18)))</formula>
    </cfRule>
    <cfRule type="containsText" dxfId="1603" priority="2205" stopIfTrue="1" operator="containsText" text="server">
      <formula>NOT(ISERROR(SEARCH("server",W18)))</formula>
    </cfRule>
    <cfRule type="containsText" dxfId="1602" priority="2206" stopIfTrue="1" operator="containsText" text="ft">
      <formula>NOT(ISERROR(SEARCH("ft",W18)))</formula>
    </cfRule>
    <cfRule type="containsText" dxfId="1601" priority="2207" stopIfTrue="1" operator="containsText" text="lynxx_">
      <formula>NOT(ISERROR(SEARCH("lynxx_",W18)))</formula>
    </cfRule>
    <cfRule type="containsText" dxfId="1600" priority="2208" operator="containsText" text="_">
      <formula>NOT(ISERROR(SEARCH("_",W18)))</formula>
    </cfRule>
  </conditionalFormatting>
  <conditionalFormatting sqref="B203:E203">
    <cfRule type="colorScale" priority="219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3">
    <cfRule type="containsBlanks" priority="2195" stopIfTrue="1">
      <formula>LEN(TRIM(A203))=0</formula>
    </cfRule>
    <cfRule type="containsText" dxfId="1599" priority="2197" stopIfTrue="1" operator="containsText" text="fcd">
      <formula>NOT(ISERROR(SEARCH("fcd",A203)))</formula>
    </cfRule>
    <cfRule type="containsText" dxfId="1598" priority="2198" stopIfTrue="1" operator="containsText" text="server">
      <formula>NOT(ISERROR(SEARCH("server",A203)))</formula>
    </cfRule>
    <cfRule type="containsText" dxfId="1597" priority="2199" stopIfTrue="1" operator="containsText" text="ft">
      <formula>NOT(ISERROR(SEARCH("ft",A203)))</formula>
    </cfRule>
    <cfRule type="containsText" dxfId="1596" priority="2200" stopIfTrue="1" operator="containsText" text="lynxx_">
      <formula>NOT(ISERROR(SEARCH("lynxx_",A203)))</formula>
    </cfRule>
    <cfRule type="containsText" dxfId="1595" priority="2201" operator="containsText" text="_">
      <formula>NOT(ISERROR(SEARCH("_",A203)))</formula>
    </cfRule>
  </conditionalFormatting>
  <conditionalFormatting sqref="Y203:AE203">
    <cfRule type="cellIs" dxfId="1594" priority="2191" operator="equal">
      <formula>1</formula>
    </cfRule>
    <cfRule type="cellIs" dxfId="1593" priority="2192" operator="equal">
      <formula>2</formula>
    </cfRule>
    <cfRule type="cellIs" dxfId="1592" priority="2193" operator="equal">
      <formula>3</formula>
    </cfRule>
    <cfRule type="cellIs" dxfId="1591" priority="2194" operator="equal">
      <formula>4</formula>
    </cfRule>
    <cfRule type="cellIs" dxfId="1590" priority="2202" operator="equal">
      <formula>5</formula>
    </cfRule>
  </conditionalFormatting>
  <conditionalFormatting sqref="U203:X203">
    <cfRule type="containsBlanks" priority="2185" stopIfTrue="1">
      <formula>LEN(TRIM(U203))=0</formula>
    </cfRule>
    <cfRule type="cellIs" dxfId="1589" priority="2186" operator="equal">
      <formula>"N/A"</formula>
    </cfRule>
    <cfRule type="cellIs" dxfId="1588" priority="2187" operator="equal">
      <formula>"OK"</formula>
    </cfRule>
    <cfRule type="containsText" dxfId="1587" priority="2188" operator="containsText" text="Unsure">
      <formula>NOT(ISERROR(SEARCH("Unsure",U203)))</formula>
    </cfRule>
    <cfRule type="containsText" dxfId="1586" priority="2189" operator="containsText" text="Can't See">
      <formula>NOT(ISERROR(SEARCH("Can't See",U203)))</formula>
    </cfRule>
    <cfRule type="notContainsText" dxfId="1585" priority="2190" operator="notContains" text="OK&amp;N/A">
      <formula>ISERROR(SEARCH("OK&amp;N/A",U203))</formula>
    </cfRule>
  </conditionalFormatting>
  <conditionalFormatting sqref="F203:I203">
    <cfRule type="colorScale" priority="218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3:M203">
    <cfRule type="colorScale" priority="218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04:E204">
    <cfRule type="colorScale" priority="217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4">
    <cfRule type="containsBlanks" priority="2175" stopIfTrue="1">
      <formula>LEN(TRIM(A204))=0</formula>
    </cfRule>
    <cfRule type="containsText" dxfId="1584" priority="2177" stopIfTrue="1" operator="containsText" text="fcd">
      <formula>NOT(ISERROR(SEARCH("fcd",A204)))</formula>
    </cfRule>
    <cfRule type="containsText" dxfId="1583" priority="2178" stopIfTrue="1" operator="containsText" text="server">
      <formula>NOT(ISERROR(SEARCH("server",A204)))</formula>
    </cfRule>
    <cfRule type="containsText" dxfId="1582" priority="2179" stopIfTrue="1" operator="containsText" text="ft">
      <formula>NOT(ISERROR(SEARCH("ft",A204)))</formula>
    </cfRule>
    <cfRule type="containsText" dxfId="1581" priority="2180" stopIfTrue="1" operator="containsText" text="lynxx_">
      <formula>NOT(ISERROR(SEARCH("lynxx_",A204)))</formula>
    </cfRule>
    <cfRule type="containsText" dxfId="1580" priority="2181" operator="containsText" text="_">
      <formula>NOT(ISERROR(SEARCH("_",A204)))</formula>
    </cfRule>
  </conditionalFormatting>
  <conditionalFormatting sqref="Y204:AE204">
    <cfRule type="cellIs" dxfId="1579" priority="2171" operator="equal">
      <formula>1</formula>
    </cfRule>
    <cfRule type="cellIs" dxfId="1578" priority="2172" operator="equal">
      <formula>2</formula>
    </cfRule>
    <cfRule type="cellIs" dxfId="1577" priority="2173" operator="equal">
      <formula>3</formula>
    </cfRule>
    <cfRule type="cellIs" dxfId="1576" priority="2174" operator="equal">
      <formula>4</formula>
    </cfRule>
    <cfRule type="cellIs" dxfId="1575" priority="2182" operator="equal">
      <formula>5</formula>
    </cfRule>
  </conditionalFormatting>
  <conditionalFormatting sqref="U204:X204">
    <cfRule type="containsBlanks" priority="2165" stopIfTrue="1">
      <formula>LEN(TRIM(U204))=0</formula>
    </cfRule>
    <cfRule type="cellIs" dxfId="1574" priority="2166" operator="equal">
      <formula>"N/A"</formula>
    </cfRule>
    <cfRule type="cellIs" dxfId="1573" priority="2167" operator="equal">
      <formula>"OK"</formula>
    </cfRule>
    <cfRule type="containsText" dxfId="1572" priority="2168" operator="containsText" text="Unsure">
      <formula>NOT(ISERROR(SEARCH("Unsure",U204)))</formula>
    </cfRule>
    <cfRule type="containsText" dxfId="1571" priority="2169" operator="containsText" text="Can't See">
      <formula>NOT(ISERROR(SEARCH("Can't See",U204)))</formula>
    </cfRule>
    <cfRule type="notContainsText" dxfId="1570" priority="2170" operator="notContains" text="OK&amp;N/A">
      <formula>ISERROR(SEARCH("OK&amp;N/A",U204))</formula>
    </cfRule>
  </conditionalFormatting>
  <conditionalFormatting sqref="F204:I204">
    <cfRule type="colorScale" priority="216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4:M204">
    <cfRule type="colorScale" priority="21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05:E205">
    <cfRule type="colorScale" priority="21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5">
    <cfRule type="containsBlanks" priority="2155" stopIfTrue="1">
      <formula>LEN(TRIM(A205))=0</formula>
    </cfRule>
    <cfRule type="containsText" dxfId="1569" priority="2157" stopIfTrue="1" operator="containsText" text="fcd">
      <formula>NOT(ISERROR(SEARCH("fcd",A205)))</formula>
    </cfRule>
    <cfRule type="containsText" dxfId="1568" priority="2158" stopIfTrue="1" operator="containsText" text="server">
      <formula>NOT(ISERROR(SEARCH("server",A205)))</formula>
    </cfRule>
    <cfRule type="containsText" dxfId="1567" priority="2159" stopIfTrue="1" operator="containsText" text="ft">
      <formula>NOT(ISERROR(SEARCH("ft",A205)))</formula>
    </cfRule>
    <cfRule type="containsText" dxfId="1566" priority="2160" stopIfTrue="1" operator="containsText" text="lynxx_">
      <formula>NOT(ISERROR(SEARCH("lynxx_",A205)))</formula>
    </cfRule>
    <cfRule type="containsText" dxfId="1565" priority="2161" operator="containsText" text="_">
      <formula>NOT(ISERROR(SEARCH("_",A205)))</formula>
    </cfRule>
  </conditionalFormatting>
  <conditionalFormatting sqref="Y205:AE205">
    <cfRule type="cellIs" dxfId="1564" priority="2151" operator="equal">
      <formula>1</formula>
    </cfRule>
    <cfRule type="cellIs" dxfId="1563" priority="2152" operator="equal">
      <formula>2</formula>
    </cfRule>
    <cfRule type="cellIs" dxfId="1562" priority="2153" operator="equal">
      <formula>3</formula>
    </cfRule>
    <cfRule type="cellIs" dxfId="1561" priority="2154" operator="equal">
      <formula>4</formula>
    </cfRule>
    <cfRule type="cellIs" dxfId="1560" priority="2162" operator="equal">
      <formula>5</formula>
    </cfRule>
  </conditionalFormatting>
  <conditionalFormatting sqref="U205:X205">
    <cfRule type="containsBlanks" priority="2145" stopIfTrue="1">
      <formula>LEN(TRIM(U205))=0</formula>
    </cfRule>
    <cfRule type="cellIs" dxfId="1559" priority="2146" operator="equal">
      <formula>"N/A"</formula>
    </cfRule>
    <cfRule type="cellIs" dxfId="1558" priority="2147" operator="equal">
      <formula>"OK"</formula>
    </cfRule>
    <cfRule type="containsText" dxfId="1557" priority="2148" operator="containsText" text="Unsure">
      <formula>NOT(ISERROR(SEARCH("Unsure",U205)))</formula>
    </cfRule>
    <cfRule type="containsText" dxfId="1556" priority="2149" operator="containsText" text="Can't See">
      <formula>NOT(ISERROR(SEARCH("Can't See",U205)))</formula>
    </cfRule>
    <cfRule type="notContainsText" dxfId="1555" priority="2150" operator="notContains" text="OK&amp;N/A">
      <formula>ISERROR(SEARCH("OK&amp;N/A",U205))</formula>
    </cfRule>
  </conditionalFormatting>
  <conditionalFormatting sqref="F205:I205">
    <cfRule type="colorScale" priority="214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5:M205">
    <cfRule type="colorScale" priority="214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9">
    <cfRule type="containsBlanks" priority="2136" stopIfTrue="1">
      <formula>LEN(TRIM(A209))=0</formula>
    </cfRule>
    <cfRule type="containsText" dxfId="1554" priority="2137" stopIfTrue="1" operator="containsText" text="fcd">
      <formula>NOT(ISERROR(SEARCH("fcd",A209)))</formula>
    </cfRule>
    <cfRule type="containsText" dxfId="1553" priority="2138" stopIfTrue="1" operator="containsText" text="server">
      <formula>NOT(ISERROR(SEARCH("server",A209)))</formula>
    </cfRule>
    <cfRule type="containsText" dxfId="1552" priority="2139" stopIfTrue="1" operator="containsText" text="ft">
      <formula>NOT(ISERROR(SEARCH("ft",A209)))</formula>
    </cfRule>
    <cfRule type="containsText" dxfId="1551" priority="2140" stopIfTrue="1" operator="containsText" text="lynxx_">
      <formula>NOT(ISERROR(SEARCH("lynxx_",A209)))</formula>
    </cfRule>
    <cfRule type="containsText" dxfId="1550" priority="2141" operator="containsText" text="_">
      <formula>NOT(ISERROR(SEARCH("_",A209)))</formula>
    </cfRule>
  </conditionalFormatting>
  <conditionalFormatting sqref="Y209:AE209">
    <cfRule type="cellIs" dxfId="1549" priority="2132" operator="equal">
      <formula>1</formula>
    </cfRule>
    <cfRule type="cellIs" dxfId="1548" priority="2133" operator="equal">
      <formula>2</formula>
    </cfRule>
    <cfRule type="cellIs" dxfId="1547" priority="2134" operator="equal">
      <formula>3</formula>
    </cfRule>
    <cfRule type="cellIs" dxfId="1546" priority="2135" operator="equal">
      <formula>4</formula>
    </cfRule>
    <cfRule type="cellIs" dxfId="1545" priority="2142" operator="equal">
      <formula>5</formula>
    </cfRule>
  </conditionalFormatting>
  <conditionalFormatting sqref="U209:X209">
    <cfRule type="containsBlanks" priority="2126" stopIfTrue="1">
      <formula>LEN(TRIM(U209))=0</formula>
    </cfRule>
    <cfRule type="cellIs" dxfId="1544" priority="2127" operator="equal">
      <formula>"N/A"</formula>
    </cfRule>
    <cfRule type="cellIs" dxfId="1543" priority="2128" operator="equal">
      <formula>"OK"</formula>
    </cfRule>
    <cfRule type="containsText" dxfId="1542" priority="2129" operator="containsText" text="Unsure">
      <formula>NOT(ISERROR(SEARCH("Unsure",U209)))</formula>
    </cfRule>
    <cfRule type="containsText" dxfId="1541" priority="2130" operator="containsText" text="Can't See">
      <formula>NOT(ISERROR(SEARCH("Can't See",U209)))</formula>
    </cfRule>
    <cfRule type="notContainsText" dxfId="1540" priority="2131" operator="notContains" text="OK&amp;N/A">
      <formula>ISERROR(SEARCH("OK&amp;N/A",U209))</formula>
    </cfRule>
  </conditionalFormatting>
  <conditionalFormatting sqref="B209:E209">
    <cfRule type="colorScale" priority="212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09:I209">
    <cfRule type="colorScale" priority="212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7">
    <cfRule type="containsBlanks" priority="2117" stopIfTrue="1">
      <formula>LEN(TRIM(A207))=0</formula>
    </cfRule>
    <cfRule type="containsText" dxfId="1539" priority="2118" stopIfTrue="1" operator="containsText" text="fcd">
      <formula>NOT(ISERROR(SEARCH("fcd",A207)))</formula>
    </cfRule>
    <cfRule type="containsText" dxfId="1538" priority="2119" stopIfTrue="1" operator="containsText" text="server">
      <formula>NOT(ISERROR(SEARCH("server",A207)))</formula>
    </cfRule>
    <cfRule type="containsText" dxfId="1537" priority="2120" stopIfTrue="1" operator="containsText" text="ft">
      <formula>NOT(ISERROR(SEARCH("ft",A207)))</formula>
    </cfRule>
    <cfRule type="containsText" dxfId="1536" priority="2121" stopIfTrue="1" operator="containsText" text="lynxx_">
      <formula>NOT(ISERROR(SEARCH("lynxx_",A207)))</formula>
    </cfRule>
    <cfRule type="containsText" dxfId="1535" priority="2122" operator="containsText" text="_">
      <formula>NOT(ISERROR(SEARCH("_",A207)))</formula>
    </cfRule>
  </conditionalFormatting>
  <conditionalFormatting sqref="Y207:AE207">
    <cfRule type="cellIs" dxfId="1534" priority="2113" operator="equal">
      <formula>1</formula>
    </cfRule>
    <cfRule type="cellIs" dxfId="1533" priority="2114" operator="equal">
      <formula>2</formula>
    </cfRule>
    <cfRule type="cellIs" dxfId="1532" priority="2115" operator="equal">
      <formula>3</formula>
    </cfRule>
    <cfRule type="cellIs" dxfId="1531" priority="2116" operator="equal">
      <formula>4</formula>
    </cfRule>
    <cfRule type="cellIs" dxfId="1530" priority="2123" operator="equal">
      <formula>5</formula>
    </cfRule>
  </conditionalFormatting>
  <conditionalFormatting sqref="U207:X207">
    <cfRule type="containsBlanks" priority="2107" stopIfTrue="1">
      <formula>LEN(TRIM(U207))=0</formula>
    </cfRule>
    <cfRule type="cellIs" dxfId="1529" priority="2108" operator="equal">
      <formula>"N/A"</formula>
    </cfRule>
    <cfRule type="cellIs" dxfId="1528" priority="2109" operator="equal">
      <formula>"OK"</formula>
    </cfRule>
    <cfRule type="containsText" dxfId="1527" priority="2110" operator="containsText" text="Unsure">
      <formula>NOT(ISERROR(SEARCH("Unsure",U207)))</formula>
    </cfRule>
    <cfRule type="containsText" dxfId="1526" priority="2111" operator="containsText" text="Can't See">
      <formula>NOT(ISERROR(SEARCH("Can't See",U207)))</formula>
    </cfRule>
    <cfRule type="notContainsText" dxfId="1525" priority="2112" operator="notContains" text="OK&amp;N/A">
      <formula>ISERROR(SEARCH("OK&amp;N/A",U207))</formula>
    </cfRule>
  </conditionalFormatting>
  <conditionalFormatting sqref="B207:E207">
    <cfRule type="colorScale" priority="210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07:I207">
    <cfRule type="colorScale" priority="210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8">
    <cfRule type="containsBlanks" priority="2098" stopIfTrue="1">
      <formula>LEN(TRIM(A208))=0</formula>
    </cfRule>
    <cfRule type="containsText" dxfId="1524" priority="2099" stopIfTrue="1" operator="containsText" text="fcd">
      <formula>NOT(ISERROR(SEARCH("fcd",A208)))</formula>
    </cfRule>
    <cfRule type="containsText" dxfId="1523" priority="2100" stopIfTrue="1" operator="containsText" text="server">
      <formula>NOT(ISERROR(SEARCH("server",A208)))</formula>
    </cfRule>
    <cfRule type="containsText" dxfId="1522" priority="2101" stopIfTrue="1" operator="containsText" text="ft">
      <formula>NOT(ISERROR(SEARCH("ft",A208)))</formula>
    </cfRule>
    <cfRule type="containsText" dxfId="1521" priority="2102" stopIfTrue="1" operator="containsText" text="lynxx_">
      <formula>NOT(ISERROR(SEARCH("lynxx_",A208)))</formula>
    </cfRule>
    <cfRule type="containsText" dxfId="1520" priority="2103" operator="containsText" text="_">
      <formula>NOT(ISERROR(SEARCH("_",A208)))</formula>
    </cfRule>
  </conditionalFormatting>
  <conditionalFormatting sqref="Y208:AE208">
    <cfRule type="cellIs" dxfId="1519" priority="2094" operator="equal">
      <formula>1</formula>
    </cfRule>
    <cfRule type="cellIs" dxfId="1518" priority="2095" operator="equal">
      <formula>2</formula>
    </cfRule>
    <cfRule type="cellIs" dxfId="1517" priority="2096" operator="equal">
      <formula>3</formula>
    </cfRule>
    <cfRule type="cellIs" dxfId="1516" priority="2097" operator="equal">
      <formula>4</formula>
    </cfRule>
    <cfRule type="cellIs" dxfId="1515" priority="2104" operator="equal">
      <formula>5</formula>
    </cfRule>
  </conditionalFormatting>
  <conditionalFormatting sqref="U208:X208">
    <cfRule type="containsBlanks" priority="2088" stopIfTrue="1">
      <formula>LEN(TRIM(U208))=0</formula>
    </cfRule>
    <cfRule type="cellIs" dxfId="1514" priority="2089" operator="equal">
      <formula>"N/A"</formula>
    </cfRule>
    <cfRule type="cellIs" dxfId="1513" priority="2090" operator="equal">
      <formula>"OK"</formula>
    </cfRule>
    <cfRule type="containsText" dxfId="1512" priority="2091" operator="containsText" text="Unsure">
      <formula>NOT(ISERROR(SEARCH("Unsure",U208)))</formula>
    </cfRule>
    <cfRule type="containsText" dxfId="1511" priority="2092" operator="containsText" text="Can't See">
      <formula>NOT(ISERROR(SEARCH("Can't See",U208)))</formula>
    </cfRule>
    <cfRule type="notContainsText" dxfId="1510" priority="2093" operator="notContains" text="OK&amp;N/A">
      <formula>ISERROR(SEARCH("OK&amp;N/A",U208))</formula>
    </cfRule>
  </conditionalFormatting>
  <conditionalFormatting sqref="B208:E208">
    <cfRule type="colorScale" priority="208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08:I208">
    <cfRule type="colorScale" priority="208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40:X240">
    <cfRule type="containsBlanks" priority="2080" stopIfTrue="1">
      <formula>LEN(TRIM(U240))=0</formula>
    </cfRule>
    <cfRule type="cellIs" dxfId="1509" priority="2081" operator="equal">
      <formula>"N/A"</formula>
    </cfRule>
    <cfRule type="cellIs" dxfId="1508" priority="2082" operator="equal">
      <formula>"OK"</formula>
    </cfRule>
    <cfRule type="containsText" dxfId="1507" priority="2083" operator="containsText" text="Unsure">
      <formula>NOT(ISERROR(SEARCH("Unsure",U240)))</formula>
    </cfRule>
    <cfRule type="containsText" dxfId="1506" priority="2084" operator="containsText" text="Can't See">
      <formula>NOT(ISERROR(SEARCH("Can't See",U240)))</formula>
    </cfRule>
    <cfRule type="notContainsText" dxfId="1505" priority="2085" operator="notContains" text="OK&amp;N/A">
      <formula>ISERROR(SEARCH("OK&amp;N/A",U240))</formula>
    </cfRule>
  </conditionalFormatting>
  <conditionalFormatting sqref="AD240">
    <cfRule type="cellIs" dxfId="1504" priority="2075" operator="equal">
      <formula>1</formula>
    </cfRule>
    <cfRule type="cellIs" dxfId="1503" priority="2076" operator="equal">
      <formula>2</formula>
    </cfRule>
    <cfRule type="cellIs" dxfId="1502" priority="2077" operator="equal">
      <formula>3</formula>
    </cfRule>
    <cfRule type="cellIs" dxfId="1501" priority="2078" operator="equal">
      <formula>4</formula>
    </cfRule>
    <cfRule type="cellIs" dxfId="1500" priority="2079" operator="equal">
      <formula>5</formula>
    </cfRule>
  </conditionalFormatting>
  <conditionalFormatting sqref="B240:E240">
    <cfRule type="colorScale" priority="206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40">
    <cfRule type="containsBlanks" priority="2068" stopIfTrue="1">
      <formula>LEN(TRIM(A240))=0</formula>
    </cfRule>
    <cfRule type="containsText" dxfId="1499" priority="2070" stopIfTrue="1" operator="containsText" text="fcd">
      <formula>NOT(ISERROR(SEARCH("fcd",A240)))</formula>
    </cfRule>
    <cfRule type="containsText" dxfId="1498" priority="2071" stopIfTrue="1" operator="containsText" text="server">
      <formula>NOT(ISERROR(SEARCH("server",A240)))</formula>
    </cfRule>
    <cfRule type="containsText" dxfId="1497" priority="2072" stopIfTrue="1" operator="containsText" text="ft">
      <formula>NOT(ISERROR(SEARCH("ft",A240)))</formula>
    </cfRule>
    <cfRule type="containsText" dxfId="1496" priority="2073" stopIfTrue="1" operator="containsText" text="lynxx_">
      <formula>NOT(ISERROR(SEARCH("lynxx_",A240)))</formula>
    </cfRule>
    <cfRule type="containsText" dxfId="1495" priority="2074" operator="containsText" text="_">
      <formula>NOT(ISERROR(SEARCH("_",A240)))</formula>
    </cfRule>
  </conditionalFormatting>
  <conditionalFormatting sqref="F240:I240">
    <cfRule type="colorScale" priority="206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240">
    <cfRule type="cellIs" dxfId="1494" priority="2062" operator="equal">
      <formula>1</formula>
    </cfRule>
    <cfRule type="cellIs" dxfId="1493" priority="2063" operator="equal">
      <formula>2</formula>
    </cfRule>
    <cfRule type="cellIs" dxfId="1492" priority="2064" operator="equal">
      <formula>3</formula>
    </cfRule>
    <cfRule type="cellIs" dxfId="1491" priority="2065" operator="equal">
      <formula>4</formula>
    </cfRule>
    <cfRule type="cellIs" dxfId="1490" priority="2066" operator="equal">
      <formula>5</formula>
    </cfRule>
  </conditionalFormatting>
  <conditionalFormatting sqref="Y240:AC240">
    <cfRule type="cellIs" dxfId="1489" priority="2057" operator="equal">
      <formula>1</formula>
    </cfRule>
    <cfRule type="cellIs" dxfId="1488" priority="2058" operator="equal">
      <formula>2</formula>
    </cfRule>
    <cfRule type="cellIs" dxfId="1487" priority="2059" operator="equal">
      <formula>3</formula>
    </cfRule>
    <cfRule type="cellIs" dxfId="1486" priority="2060" operator="equal">
      <formula>4</formula>
    </cfRule>
    <cfRule type="cellIs" dxfId="1485" priority="2061" operator="equal">
      <formula>5</formula>
    </cfRule>
  </conditionalFormatting>
  <conditionalFormatting sqref="K240:M240">
    <cfRule type="colorScale" priority="20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1">
    <cfRule type="notContainsBlanks" dxfId="1484" priority="3005">
      <formula>LEN(TRIM(#REF!))&gt;0</formula>
    </cfRule>
  </conditionalFormatting>
  <conditionalFormatting sqref="AD25:AE25">
    <cfRule type="cellIs" dxfId="1483" priority="2051" operator="equal">
      <formula>1</formula>
    </cfRule>
    <cfRule type="cellIs" dxfId="1482" priority="2052" operator="equal">
      <formula>2</formula>
    </cfRule>
    <cfRule type="cellIs" dxfId="1481" priority="2053" operator="equal">
      <formula>3</formula>
    </cfRule>
    <cfRule type="cellIs" dxfId="1480" priority="2054" operator="equal">
      <formula>4</formula>
    </cfRule>
    <cfRule type="cellIs" dxfId="1479" priority="2055" operator="equal">
      <formula>5</formula>
    </cfRule>
  </conditionalFormatting>
  <conditionalFormatting sqref="U25:X25">
    <cfRule type="containsBlanks" priority="2045" stopIfTrue="1">
      <formula>LEN(TRIM(U25))=0</formula>
    </cfRule>
    <cfRule type="cellIs" dxfId="1478" priority="2046" operator="equal">
      <formula>"N/A"</formula>
    </cfRule>
    <cfRule type="cellIs" dxfId="1477" priority="2047" operator="equal">
      <formula>"OK"</formula>
    </cfRule>
    <cfRule type="containsText" dxfId="1476" priority="2048" operator="containsText" text="Unsure">
      <formula>NOT(ISERROR(SEARCH("Unsure",U25)))</formula>
    </cfRule>
    <cfRule type="containsText" dxfId="1475" priority="2049" operator="containsText" text="Can't See">
      <formula>NOT(ISERROR(SEARCH("Can't See",U25)))</formula>
    </cfRule>
    <cfRule type="notContainsText" dxfId="1474" priority="2050" operator="notContains" text="OK&amp;N/A">
      <formula>ISERROR(SEARCH("OK&amp;N/A",U25))</formula>
    </cfRule>
  </conditionalFormatting>
  <conditionalFormatting sqref="B25:E25">
    <cfRule type="colorScale" priority="203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5">
    <cfRule type="containsBlanks" priority="2038" stopIfTrue="1">
      <formula>LEN(TRIM(A25))=0</formula>
    </cfRule>
    <cfRule type="containsText" dxfId="1473" priority="2040" stopIfTrue="1" operator="containsText" text="fcd">
      <formula>NOT(ISERROR(SEARCH("fcd",A25)))</formula>
    </cfRule>
    <cfRule type="containsText" dxfId="1472" priority="2041" stopIfTrue="1" operator="containsText" text="server">
      <formula>NOT(ISERROR(SEARCH("server",A25)))</formula>
    </cfRule>
    <cfRule type="containsText" dxfId="1471" priority="2042" stopIfTrue="1" operator="containsText" text="ft">
      <formula>NOT(ISERROR(SEARCH("ft",A25)))</formula>
    </cfRule>
    <cfRule type="containsText" dxfId="1470" priority="2043" stopIfTrue="1" operator="containsText" text="lynxx_">
      <formula>NOT(ISERROR(SEARCH("lynxx_",A25)))</formula>
    </cfRule>
    <cfRule type="containsText" dxfId="1469" priority="2044" operator="containsText" text="_">
      <formula>NOT(ISERROR(SEARCH("_",A25)))</formula>
    </cfRule>
  </conditionalFormatting>
  <conditionalFormatting sqref="F25:I25">
    <cfRule type="colorScale" priority="20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5:M25">
    <cfRule type="colorScale" priority="203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7">
    <cfRule type="colorScale" priority="203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08">
    <cfRule type="colorScale" priority="203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207:M209 K208:K209 K207:L207 L209">
    <cfRule type="colorScale" priority="203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8">
    <cfRule type="colorScale" priority="203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9">
    <cfRule type="colorScale" priority="203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42:X242">
    <cfRule type="containsBlanks" priority="2025" stopIfTrue="1">
      <formula>LEN(TRIM(U242))=0</formula>
    </cfRule>
    <cfRule type="cellIs" dxfId="1468" priority="2026" operator="equal">
      <formula>"N/A"</formula>
    </cfRule>
    <cfRule type="cellIs" dxfId="1467" priority="2027" operator="equal">
      <formula>"OK"</formula>
    </cfRule>
    <cfRule type="containsText" dxfId="1466" priority="2028" operator="containsText" text="Unsure">
      <formula>NOT(ISERROR(SEARCH("Unsure",U242)))</formula>
    </cfRule>
    <cfRule type="containsText" dxfId="1465" priority="2029" operator="containsText" text="Can't See">
      <formula>NOT(ISERROR(SEARCH("Can't See",U242)))</formula>
    </cfRule>
    <cfRule type="notContainsText" dxfId="1464" priority="2030" operator="notContains" text="OK&amp;N/A">
      <formula>ISERROR(SEARCH("OK&amp;N/A",U242))</formula>
    </cfRule>
  </conditionalFormatting>
  <conditionalFormatting sqref="AD242">
    <cfRule type="cellIs" dxfId="1463" priority="2020" operator="equal">
      <formula>1</formula>
    </cfRule>
    <cfRule type="cellIs" dxfId="1462" priority="2021" operator="equal">
      <formula>2</formula>
    </cfRule>
    <cfRule type="cellIs" dxfId="1461" priority="2022" operator="equal">
      <formula>3</formula>
    </cfRule>
    <cfRule type="cellIs" dxfId="1460" priority="2023" operator="equal">
      <formula>4</formula>
    </cfRule>
    <cfRule type="cellIs" dxfId="1459" priority="2024" operator="equal">
      <formula>5</formula>
    </cfRule>
  </conditionalFormatting>
  <conditionalFormatting sqref="B242:D242">
    <cfRule type="colorScale" priority="201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42">
    <cfRule type="containsBlanks" priority="2013" stopIfTrue="1">
      <formula>LEN(TRIM(A242))=0</formula>
    </cfRule>
    <cfRule type="containsText" dxfId="1458" priority="2015" stopIfTrue="1" operator="containsText" text="fcd">
      <formula>NOT(ISERROR(SEARCH("fcd",A242)))</formula>
    </cfRule>
    <cfRule type="containsText" dxfId="1457" priority="2016" stopIfTrue="1" operator="containsText" text="server">
      <formula>NOT(ISERROR(SEARCH("server",A242)))</formula>
    </cfRule>
    <cfRule type="containsText" dxfId="1456" priority="2017" stopIfTrue="1" operator="containsText" text="ft">
      <formula>NOT(ISERROR(SEARCH("ft",A242)))</formula>
    </cfRule>
    <cfRule type="containsText" dxfId="1455" priority="2018" stopIfTrue="1" operator="containsText" text="lynxx_">
      <formula>NOT(ISERROR(SEARCH("lynxx_",A242)))</formula>
    </cfRule>
    <cfRule type="containsText" dxfId="1454" priority="2019" operator="containsText" text="_">
      <formula>NOT(ISERROR(SEARCH("_",A242)))</formula>
    </cfRule>
  </conditionalFormatting>
  <conditionalFormatting sqref="E242:I242">
    <cfRule type="colorScale" priority="201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242">
    <cfRule type="cellIs" dxfId="1453" priority="2007" operator="equal">
      <formula>1</formula>
    </cfRule>
    <cfRule type="cellIs" dxfId="1452" priority="2008" operator="equal">
      <formula>2</formula>
    </cfRule>
    <cfRule type="cellIs" dxfId="1451" priority="2009" operator="equal">
      <formula>3</formula>
    </cfRule>
    <cfRule type="cellIs" dxfId="1450" priority="2010" operator="equal">
      <formula>4</formula>
    </cfRule>
    <cfRule type="cellIs" dxfId="1449" priority="2011" operator="equal">
      <formula>5</formula>
    </cfRule>
  </conditionalFormatting>
  <conditionalFormatting sqref="Y242:AC242">
    <cfRule type="cellIs" dxfId="1448" priority="2002" operator="equal">
      <formula>1</formula>
    </cfRule>
    <cfRule type="cellIs" dxfId="1447" priority="2003" operator="equal">
      <formula>2</formula>
    </cfRule>
    <cfRule type="cellIs" dxfId="1446" priority="2004" operator="equal">
      <formula>3</formula>
    </cfRule>
    <cfRule type="cellIs" dxfId="1445" priority="2005" operator="equal">
      <formula>4</formula>
    </cfRule>
    <cfRule type="cellIs" dxfId="1444" priority="2006" operator="equal">
      <formula>5</formula>
    </cfRule>
  </conditionalFormatting>
  <conditionalFormatting sqref="J242:M242">
    <cfRule type="containsBlanks" priority="1996" stopIfTrue="1">
      <formula>LEN(TRIM(J242))=0</formula>
    </cfRule>
    <cfRule type="cellIs" dxfId="1443" priority="1997" operator="equal">
      <formula>"N/A"</formula>
    </cfRule>
    <cfRule type="cellIs" dxfId="1442" priority="1998" operator="equal">
      <formula>"OK"</formula>
    </cfRule>
    <cfRule type="containsText" dxfId="1441" priority="1999" operator="containsText" text="Unsure">
      <formula>NOT(ISERROR(SEARCH("Unsure",J242)))</formula>
    </cfRule>
    <cfRule type="containsText" dxfId="1440" priority="2000" operator="containsText" text="Can't See">
      <formula>NOT(ISERROR(SEARCH("Can't See",J242)))</formula>
    </cfRule>
    <cfRule type="notContainsText" dxfId="1439" priority="2001" operator="notContains" text="OK&amp;N/A">
      <formula>ISERROR(SEARCH("OK&amp;N/A",J242))</formula>
    </cfRule>
  </conditionalFormatting>
  <conditionalFormatting sqref="G63">
    <cfRule type="colorScale" priority="199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81:X281">
    <cfRule type="containsBlanks" priority="1989" stopIfTrue="1">
      <formula>LEN(TRIM(U281))=0</formula>
    </cfRule>
    <cfRule type="cellIs" dxfId="1438" priority="1990" operator="equal">
      <formula>"N/A"</formula>
    </cfRule>
    <cfRule type="cellIs" dxfId="1437" priority="1991" operator="equal">
      <formula>"OK"</formula>
    </cfRule>
    <cfRule type="containsText" dxfId="1436" priority="1992" operator="containsText" text="Unsure">
      <formula>NOT(ISERROR(SEARCH("Unsure",U281)))</formula>
    </cfRule>
    <cfRule type="containsText" dxfId="1435" priority="1993" operator="containsText" text="Can't See">
      <formula>NOT(ISERROR(SEARCH("Can't See",U281)))</formula>
    </cfRule>
    <cfRule type="notContainsText" dxfId="1434" priority="1994" operator="notContains" text="OK&amp;N/A">
      <formula>ISERROR(SEARCH("OK&amp;N/A",U281))</formula>
    </cfRule>
  </conditionalFormatting>
  <conditionalFormatting sqref="A281">
    <cfRule type="containsBlanks" priority="1982" stopIfTrue="1">
      <formula>LEN(TRIM(A281))=0</formula>
    </cfRule>
    <cfRule type="containsText" dxfId="1433" priority="1983" stopIfTrue="1" operator="containsText" text="fcd">
      <formula>NOT(ISERROR(SEARCH("fcd",A281)))</formula>
    </cfRule>
    <cfRule type="containsText" dxfId="1432" priority="1984" stopIfTrue="1" operator="containsText" text="server">
      <formula>NOT(ISERROR(SEARCH("server",A281)))</formula>
    </cfRule>
    <cfRule type="containsText" dxfId="1431" priority="1985" stopIfTrue="1" operator="containsText" text="ft">
      <formula>NOT(ISERROR(SEARCH("ft",A281)))</formula>
    </cfRule>
    <cfRule type="containsText" dxfId="1430" priority="1986" stopIfTrue="1" operator="containsText" text="lynxx_">
      <formula>NOT(ISERROR(SEARCH("lynxx_",A281)))</formula>
    </cfRule>
    <cfRule type="containsText" dxfId="1429" priority="1987" operator="containsText" text="_">
      <formula>NOT(ISERROR(SEARCH("_",A281)))</formula>
    </cfRule>
  </conditionalFormatting>
  <conditionalFormatting sqref="AD281">
    <cfRule type="cellIs" dxfId="1428" priority="1978" operator="equal">
      <formula>1</formula>
    </cfRule>
    <cfRule type="cellIs" dxfId="1427" priority="1979" operator="equal">
      <formula>2</formula>
    </cfRule>
    <cfRule type="cellIs" dxfId="1426" priority="1980" operator="equal">
      <formula>3</formula>
    </cfRule>
    <cfRule type="cellIs" dxfId="1425" priority="1981" operator="equal">
      <formula>4</formula>
    </cfRule>
    <cfRule type="cellIs" dxfId="1424" priority="1988" operator="equal">
      <formula>5</formula>
    </cfRule>
  </conditionalFormatting>
  <conditionalFormatting sqref="B281:E281">
    <cfRule type="colorScale" priority="197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1:I281">
    <cfRule type="colorScale" priority="197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1:M281">
    <cfRule type="colorScale" priority="197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1">
    <cfRule type="containsBlanks" priority="1969" stopIfTrue="1">
      <formula>LEN(TRIM(A281))=0</formula>
    </cfRule>
    <cfRule type="containsText" dxfId="1423" priority="1970" stopIfTrue="1" operator="containsText" text="fcd">
      <formula>NOT(ISERROR(SEARCH("fcd",A281)))</formula>
    </cfRule>
    <cfRule type="containsText" dxfId="1422" priority="1971" stopIfTrue="1" operator="containsText" text="server">
      <formula>NOT(ISERROR(SEARCH("server",A281)))</formula>
    </cfRule>
    <cfRule type="containsText" dxfId="1421" priority="1972" stopIfTrue="1" operator="containsText" text="ft">
      <formula>NOT(ISERROR(SEARCH("ft",A281)))</formula>
    </cfRule>
    <cfRule type="containsText" dxfId="1420" priority="1973" stopIfTrue="1" operator="containsText" text="lynxx_">
      <formula>NOT(ISERROR(SEARCH("lynxx_",A281)))</formula>
    </cfRule>
    <cfRule type="containsText" dxfId="1419" priority="1974" operator="containsText" text="_">
      <formula>NOT(ISERROR(SEARCH("_",A281)))</formula>
    </cfRule>
  </conditionalFormatting>
  <conditionalFormatting sqref="Y281:AC281">
    <cfRule type="cellIs" dxfId="1418" priority="1964" operator="equal">
      <formula>1</formula>
    </cfRule>
    <cfRule type="cellIs" dxfId="1417" priority="1965" operator="equal">
      <formula>2</formula>
    </cfRule>
    <cfRule type="cellIs" dxfId="1416" priority="1966" operator="equal">
      <formula>3</formula>
    </cfRule>
    <cfRule type="cellIs" dxfId="1415" priority="1967" operator="equal">
      <formula>4</formula>
    </cfRule>
    <cfRule type="cellIs" dxfId="1414" priority="1968" operator="equal">
      <formula>5</formula>
    </cfRule>
  </conditionalFormatting>
  <conditionalFormatting sqref="U285:X285">
    <cfRule type="containsBlanks" priority="1958" stopIfTrue="1">
      <formula>LEN(TRIM(U285))=0</formula>
    </cfRule>
    <cfRule type="cellIs" dxfId="1413" priority="1959" operator="equal">
      <formula>"N/A"</formula>
    </cfRule>
    <cfRule type="cellIs" dxfId="1412" priority="1960" operator="equal">
      <formula>"OK"</formula>
    </cfRule>
    <cfRule type="containsText" dxfId="1411" priority="1961" operator="containsText" text="Unsure">
      <formula>NOT(ISERROR(SEARCH("Unsure",U285)))</formula>
    </cfRule>
    <cfRule type="containsText" dxfId="1410" priority="1962" operator="containsText" text="Can't See">
      <formula>NOT(ISERROR(SEARCH("Can't See",U285)))</formula>
    </cfRule>
    <cfRule type="notContainsText" dxfId="1409" priority="1963" operator="notContains" text="OK&amp;N/A">
      <formula>ISERROR(SEARCH("OK&amp;N/A",U285))</formula>
    </cfRule>
  </conditionalFormatting>
  <conditionalFormatting sqref="A285">
    <cfRule type="containsBlanks" priority="1951" stopIfTrue="1">
      <formula>LEN(TRIM(A285))=0</formula>
    </cfRule>
    <cfRule type="containsText" dxfId="1408" priority="1952" stopIfTrue="1" operator="containsText" text="fcd">
      <formula>NOT(ISERROR(SEARCH("fcd",A285)))</formula>
    </cfRule>
    <cfRule type="containsText" dxfId="1407" priority="1953" stopIfTrue="1" operator="containsText" text="server">
      <formula>NOT(ISERROR(SEARCH("server",A285)))</formula>
    </cfRule>
    <cfRule type="containsText" dxfId="1406" priority="1954" stopIfTrue="1" operator="containsText" text="ft">
      <formula>NOT(ISERROR(SEARCH("ft",A285)))</formula>
    </cfRule>
    <cfRule type="containsText" dxfId="1405" priority="1955" stopIfTrue="1" operator="containsText" text="lynxx_">
      <formula>NOT(ISERROR(SEARCH("lynxx_",A285)))</formula>
    </cfRule>
    <cfRule type="containsText" dxfId="1404" priority="1956" operator="containsText" text="_">
      <formula>NOT(ISERROR(SEARCH("_",A285)))</formula>
    </cfRule>
  </conditionalFormatting>
  <conditionalFormatting sqref="AD285">
    <cfRule type="cellIs" dxfId="1403" priority="1947" operator="equal">
      <formula>1</formula>
    </cfRule>
    <cfRule type="cellIs" dxfId="1402" priority="1948" operator="equal">
      <formula>2</formula>
    </cfRule>
    <cfRule type="cellIs" dxfId="1401" priority="1949" operator="equal">
      <formula>3</formula>
    </cfRule>
    <cfRule type="cellIs" dxfId="1400" priority="1950" operator="equal">
      <formula>4</formula>
    </cfRule>
    <cfRule type="cellIs" dxfId="1399" priority="1957" operator="equal">
      <formula>5</formula>
    </cfRule>
  </conditionalFormatting>
  <conditionalFormatting sqref="B285:E285">
    <cfRule type="colorScale" priority="194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5:I285">
    <cfRule type="colorScale" priority="194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5:M285">
    <cfRule type="colorScale" priority="194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5">
    <cfRule type="containsBlanks" priority="1938" stopIfTrue="1">
      <formula>LEN(TRIM(A285))=0</formula>
    </cfRule>
    <cfRule type="containsText" dxfId="1398" priority="1939" stopIfTrue="1" operator="containsText" text="fcd">
      <formula>NOT(ISERROR(SEARCH("fcd",A285)))</formula>
    </cfRule>
    <cfRule type="containsText" dxfId="1397" priority="1940" stopIfTrue="1" operator="containsText" text="server">
      <formula>NOT(ISERROR(SEARCH("server",A285)))</formula>
    </cfRule>
    <cfRule type="containsText" dxfId="1396" priority="1941" stopIfTrue="1" operator="containsText" text="ft">
      <formula>NOT(ISERROR(SEARCH("ft",A285)))</formula>
    </cfRule>
    <cfRule type="containsText" dxfId="1395" priority="1942" stopIfTrue="1" operator="containsText" text="lynxx_">
      <formula>NOT(ISERROR(SEARCH("lynxx_",A285)))</formula>
    </cfRule>
    <cfRule type="containsText" dxfId="1394" priority="1943" operator="containsText" text="_">
      <formula>NOT(ISERROR(SEARCH("_",A285)))</formula>
    </cfRule>
  </conditionalFormatting>
  <conditionalFormatting sqref="Y285:AC285">
    <cfRule type="cellIs" dxfId="1393" priority="1933" operator="equal">
      <formula>1</formula>
    </cfRule>
    <cfRule type="cellIs" dxfId="1392" priority="1934" operator="equal">
      <formula>2</formula>
    </cfRule>
    <cfRule type="cellIs" dxfId="1391" priority="1935" operator="equal">
      <formula>3</formula>
    </cfRule>
    <cfRule type="cellIs" dxfId="1390" priority="1936" operator="equal">
      <formula>4</formula>
    </cfRule>
    <cfRule type="cellIs" dxfId="1389" priority="1937" operator="equal">
      <formula>5</formula>
    </cfRule>
  </conditionalFormatting>
  <conditionalFormatting sqref="U286:X286">
    <cfRule type="containsBlanks" priority="1927" stopIfTrue="1">
      <formula>LEN(TRIM(U286))=0</formula>
    </cfRule>
    <cfRule type="cellIs" dxfId="1388" priority="1928" operator="equal">
      <formula>"N/A"</formula>
    </cfRule>
    <cfRule type="cellIs" dxfId="1387" priority="1929" operator="equal">
      <formula>"OK"</formula>
    </cfRule>
    <cfRule type="containsText" dxfId="1386" priority="1930" operator="containsText" text="Unsure">
      <formula>NOT(ISERROR(SEARCH("Unsure",U286)))</formula>
    </cfRule>
    <cfRule type="containsText" dxfId="1385" priority="1931" operator="containsText" text="Can't See">
      <formula>NOT(ISERROR(SEARCH("Can't See",U286)))</formula>
    </cfRule>
    <cfRule type="notContainsText" dxfId="1384" priority="1932" operator="notContains" text="OK&amp;N/A">
      <formula>ISERROR(SEARCH("OK&amp;N/A",U286))</formula>
    </cfRule>
  </conditionalFormatting>
  <conditionalFormatting sqref="A286">
    <cfRule type="containsBlanks" priority="1920" stopIfTrue="1">
      <formula>LEN(TRIM(A286))=0</formula>
    </cfRule>
    <cfRule type="containsText" dxfId="1383" priority="1921" stopIfTrue="1" operator="containsText" text="fcd">
      <formula>NOT(ISERROR(SEARCH("fcd",A286)))</formula>
    </cfRule>
    <cfRule type="containsText" dxfId="1382" priority="1922" stopIfTrue="1" operator="containsText" text="server">
      <formula>NOT(ISERROR(SEARCH("server",A286)))</formula>
    </cfRule>
    <cfRule type="containsText" dxfId="1381" priority="1923" stopIfTrue="1" operator="containsText" text="ft">
      <formula>NOT(ISERROR(SEARCH("ft",A286)))</formula>
    </cfRule>
    <cfRule type="containsText" dxfId="1380" priority="1924" stopIfTrue="1" operator="containsText" text="lynxx_">
      <formula>NOT(ISERROR(SEARCH("lynxx_",A286)))</formula>
    </cfRule>
    <cfRule type="containsText" dxfId="1379" priority="1925" operator="containsText" text="_">
      <formula>NOT(ISERROR(SEARCH("_",A286)))</formula>
    </cfRule>
  </conditionalFormatting>
  <conditionalFormatting sqref="AD286">
    <cfRule type="cellIs" dxfId="1378" priority="1916" operator="equal">
      <formula>1</formula>
    </cfRule>
    <cfRule type="cellIs" dxfId="1377" priority="1917" operator="equal">
      <formula>2</formula>
    </cfRule>
    <cfRule type="cellIs" dxfId="1376" priority="1918" operator="equal">
      <formula>3</formula>
    </cfRule>
    <cfRule type="cellIs" dxfId="1375" priority="1919" operator="equal">
      <formula>4</formula>
    </cfRule>
    <cfRule type="cellIs" dxfId="1374" priority="1926" operator="equal">
      <formula>5</formula>
    </cfRule>
  </conditionalFormatting>
  <conditionalFormatting sqref="B286:E286">
    <cfRule type="colorScale" priority="191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6:I286">
    <cfRule type="colorScale" priority="191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6:M286">
    <cfRule type="colorScale" priority="191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6">
    <cfRule type="containsBlanks" priority="1907" stopIfTrue="1">
      <formula>LEN(TRIM(A286))=0</formula>
    </cfRule>
    <cfRule type="containsText" dxfId="1373" priority="1908" stopIfTrue="1" operator="containsText" text="fcd">
      <formula>NOT(ISERROR(SEARCH("fcd",A286)))</formula>
    </cfRule>
    <cfRule type="containsText" dxfId="1372" priority="1909" stopIfTrue="1" operator="containsText" text="server">
      <formula>NOT(ISERROR(SEARCH("server",A286)))</formula>
    </cfRule>
    <cfRule type="containsText" dxfId="1371" priority="1910" stopIfTrue="1" operator="containsText" text="ft">
      <formula>NOT(ISERROR(SEARCH("ft",A286)))</formula>
    </cfRule>
    <cfRule type="containsText" dxfId="1370" priority="1911" stopIfTrue="1" operator="containsText" text="lynxx_">
      <formula>NOT(ISERROR(SEARCH("lynxx_",A286)))</formula>
    </cfRule>
    <cfRule type="containsText" dxfId="1369" priority="1912" operator="containsText" text="_">
      <formula>NOT(ISERROR(SEARCH("_",A286)))</formula>
    </cfRule>
  </conditionalFormatting>
  <conditionalFormatting sqref="Y286:AC286">
    <cfRule type="cellIs" dxfId="1368" priority="1902" operator="equal">
      <formula>1</formula>
    </cfRule>
    <cfRule type="cellIs" dxfId="1367" priority="1903" operator="equal">
      <formula>2</formula>
    </cfRule>
    <cfRule type="cellIs" dxfId="1366" priority="1904" operator="equal">
      <formula>3</formula>
    </cfRule>
    <cfRule type="cellIs" dxfId="1365" priority="1905" operator="equal">
      <formula>4</formula>
    </cfRule>
    <cfRule type="cellIs" dxfId="1364" priority="1906" operator="equal">
      <formula>5</formula>
    </cfRule>
  </conditionalFormatting>
  <conditionalFormatting sqref="U283:X283">
    <cfRule type="containsBlanks" priority="1896" stopIfTrue="1">
      <formula>LEN(TRIM(U283))=0</formula>
    </cfRule>
    <cfRule type="cellIs" dxfId="1363" priority="1897" operator="equal">
      <formula>"N/A"</formula>
    </cfRule>
    <cfRule type="cellIs" dxfId="1362" priority="1898" operator="equal">
      <formula>"OK"</formula>
    </cfRule>
    <cfRule type="containsText" dxfId="1361" priority="1899" operator="containsText" text="Unsure">
      <formula>NOT(ISERROR(SEARCH("Unsure",U283)))</formula>
    </cfRule>
    <cfRule type="containsText" dxfId="1360" priority="1900" operator="containsText" text="Can't See">
      <formula>NOT(ISERROR(SEARCH("Can't See",U283)))</formula>
    </cfRule>
    <cfRule type="notContainsText" dxfId="1359" priority="1901" operator="notContains" text="OK&amp;N/A">
      <formula>ISERROR(SEARCH("OK&amp;N/A",U283))</formula>
    </cfRule>
  </conditionalFormatting>
  <conditionalFormatting sqref="A283">
    <cfRule type="containsBlanks" priority="1889" stopIfTrue="1">
      <formula>LEN(TRIM(A283))=0</formula>
    </cfRule>
    <cfRule type="containsText" dxfId="1358" priority="1890" stopIfTrue="1" operator="containsText" text="fcd">
      <formula>NOT(ISERROR(SEARCH("fcd",A283)))</formula>
    </cfRule>
    <cfRule type="containsText" dxfId="1357" priority="1891" stopIfTrue="1" operator="containsText" text="server">
      <formula>NOT(ISERROR(SEARCH("server",A283)))</formula>
    </cfRule>
    <cfRule type="containsText" dxfId="1356" priority="1892" stopIfTrue="1" operator="containsText" text="ft">
      <formula>NOT(ISERROR(SEARCH("ft",A283)))</formula>
    </cfRule>
    <cfRule type="containsText" dxfId="1355" priority="1893" stopIfTrue="1" operator="containsText" text="lynxx_">
      <formula>NOT(ISERROR(SEARCH("lynxx_",A283)))</formula>
    </cfRule>
    <cfRule type="containsText" dxfId="1354" priority="1894" operator="containsText" text="_">
      <formula>NOT(ISERROR(SEARCH("_",A283)))</formula>
    </cfRule>
  </conditionalFormatting>
  <conditionalFormatting sqref="AD283">
    <cfRule type="cellIs" dxfId="1353" priority="1885" operator="equal">
      <formula>1</formula>
    </cfRule>
    <cfRule type="cellIs" dxfId="1352" priority="1886" operator="equal">
      <formula>2</formula>
    </cfRule>
    <cfRule type="cellIs" dxfId="1351" priority="1887" operator="equal">
      <formula>3</formula>
    </cfRule>
    <cfRule type="cellIs" dxfId="1350" priority="1888" operator="equal">
      <formula>4</formula>
    </cfRule>
    <cfRule type="cellIs" dxfId="1349" priority="1895" operator="equal">
      <formula>5</formula>
    </cfRule>
  </conditionalFormatting>
  <conditionalFormatting sqref="B283:E283">
    <cfRule type="colorScale" priority="188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3:I283">
    <cfRule type="colorScale" priority="188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3:M283">
    <cfRule type="colorScale" priority="188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3">
    <cfRule type="containsBlanks" priority="1876" stopIfTrue="1">
      <formula>LEN(TRIM(A283))=0</formula>
    </cfRule>
    <cfRule type="containsText" dxfId="1348" priority="1877" stopIfTrue="1" operator="containsText" text="fcd">
      <formula>NOT(ISERROR(SEARCH("fcd",A283)))</formula>
    </cfRule>
    <cfRule type="containsText" dxfId="1347" priority="1878" stopIfTrue="1" operator="containsText" text="server">
      <formula>NOT(ISERROR(SEARCH("server",A283)))</formula>
    </cfRule>
    <cfRule type="containsText" dxfId="1346" priority="1879" stopIfTrue="1" operator="containsText" text="ft">
      <formula>NOT(ISERROR(SEARCH("ft",A283)))</formula>
    </cfRule>
    <cfRule type="containsText" dxfId="1345" priority="1880" stopIfTrue="1" operator="containsText" text="lynxx_">
      <formula>NOT(ISERROR(SEARCH("lynxx_",A283)))</formula>
    </cfRule>
    <cfRule type="containsText" dxfId="1344" priority="1881" operator="containsText" text="_">
      <formula>NOT(ISERROR(SEARCH("_",A283)))</formula>
    </cfRule>
  </conditionalFormatting>
  <conditionalFormatting sqref="Y283:AC283">
    <cfRule type="cellIs" dxfId="1343" priority="1871" operator="equal">
      <formula>1</formula>
    </cfRule>
    <cfRule type="cellIs" dxfId="1342" priority="1872" operator="equal">
      <formula>2</formula>
    </cfRule>
    <cfRule type="cellIs" dxfId="1341" priority="1873" operator="equal">
      <formula>3</formula>
    </cfRule>
    <cfRule type="cellIs" dxfId="1340" priority="1874" operator="equal">
      <formula>4</formula>
    </cfRule>
    <cfRule type="cellIs" dxfId="1339" priority="1875" operator="equal">
      <formula>5</formula>
    </cfRule>
  </conditionalFormatting>
  <conditionalFormatting sqref="U284:X284">
    <cfRule type="containsBlanks" priority="1865" stopIfTrue="1">
      <formula>LEN(TRIM(U284))=0</formula>
    </cfRule>
    <cfRule type="cellIs" dxfId="1338" priority="1866" operator="equal">
      <formula>"N/A"</formula>
    </cfRule>
    <cfRule type="cellIs" dxfId="1337" priority="1867" operator="equal">
      <formula>"OK"</formula>
    </cfRule>
    <cfRule type="containsText" dxfId="1336" priority="1868" operator="containsText" text="Unsure">
      <formula>NOT(ISERROR(SEARCH("Unsure",U284)))</formula>
    </cfRule>
    <cfRule type="containsText" dxfId="1335" priority="1869" operator="containsText" text="Can't See">
      <formula>NOT(ISERROR(SEARCH("Can't See",U284)))</formula>
    </cfRule>
    <cfRule type="notContainsText" dxfId="1334" priority="1870" operator="notContains" text="OK&amp;N/A">
      <formula>ISERROR(SEARCH("OK&amp;N/A",U284))</formula>
    </cfRule>
  </conditionalFormatting>
  <conditionalFormatting sqref="A284">
    <cfRule type="containsBlanks" priority="1858" stopIfTrue="1">
      <formula>LEN(TRIM(A284))=0</formula>
    </cfRule>
    <cfRule type="containsText" dxfId="1333" priority="1859" stopIfTrue="1" operator="containsText" text="fcd">
      <formula>NOT(ISERROR(SEARCH("fcd",A284)))</formula>
    </cfRule>
    <cfRule type="containsText" dxfId="1332" priority="1860" stopIfTrue="1" operator="containsText" text="server">
      <formula>NOT(ISERROR(SEARCH("server",A284)))</formula>
    </cfRule>
    <cfRule type="containsText" dxfId="1331" priority="1861" stopIfTrue="1" operator="containsText" text="ft">
      <formula>NOT(ISERROR(SEARCH("ft",A284)))</formula>
    </cfRule>
    <cfRule type="containsText" dxfId="1330" priority="1862" stopIfTrue="1" operator="containsText" text="lynxx_">
      <formula>NOT(ISERROR(SEARCH("lynxx_",A284)))</formula>
    </cfRule>
    <cfRule type="containsText" dxfId="1329" priority="1863" operator="containsText" text="_">
      <formula>NOT(ISERROR(SEARCH("_",A284)))</formula>
    </cfRule>
  </conditionalFormatting>
  <conditionalFormatting sqref="AD284">
    <cfRule type="cellIs" dxfId="1328" priority="1854" operator="equal">
      <formula>1</formula>
    </cfRule>
    <cfRule type="cellIs" dxfId="1327" priority="1855" operator="equal">
      <formula>2</formula>
    </cfRule>
    <cfRule type="cellIs" dxfId="1326" priority="1856" operator="equal">
      <formula>3</formula>
    </cfRule>
    <cfRule type="cellIs" dxfId="1325" priority="1857" operator="equal">
      <formula>4</formula>
    </cfRule>
    <cfRule type="cellIs" dxfId="1324" priority="1864" operator="equal">
      <formula>5</formula>
    </cfRule>
  </conditionalFormatting>
  <conditionalFormatting sqref="B284:E284">
    <cfRule type="colorScale" priority="185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4">
    <cfRule type="colorScale" priority="18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4">
    <cfRule type="containsBlanks" priority="1846" stopIfTrue="1">
      <formula>LEN(TRIM(A284))=0</formula>
    </cfRule>
    <cfRule type="containsText" dxfId="1323" priority="1847" stopIfTrue="1" operator="containsText" text="fcd">
      <formula>NOT(ISERROR(SEARCH("fcd",A284)))</formula>
    </cfRule>
    <cfRule type="containsText" dxfId="1322" priority="1848" stopIfTrue="1" operator="containsText" text="server">
      <formula>NOT(ISERROR(SEARCH("server",A284)))</formula>
    </cfRule>
    <cfRule type="containsText" dxfId="1321" priority="1849" stopIfTrue="1" operator="containsText" text="ft">
      <formula>NOT(ISERROR(SEARCH("ft",A284)))</formula>
    </cfRule>
    <cfRule type="containsText" dxfId="1320" priority="1850" stopIfTrue="1" operator="containsText" text="lynxx_">
      <formula>NOT(ISERROR(SEARCH("lynxx_",A284)))</formula>
    </cfRule>
    <cfRule type="containsText" dxfId="1319" priority="1851" operator="containsText" text="_">
      <formula>NOT(ISERROR(SEARCH("_",A284)))</formula>
    </cfRule>
  </conditionalFormatting>
  <conditionalFormatting sqref="Y284:AC284">
    <cfRule type="cellIs" dxfId="1318" priority="1841" operator="equal">
      <formula>1</formula>
    </cfRule>
    <cfRule type="cellIs" dxfId="1317" priority="1842" operator="equal">
      <formula>2</formula>
    </cfRule>
    <cfRule type="cellIs" dxfId="1316" priority="1843" operator="equal">
      <formula>3</formula>
    </cfRule>
    <cfRule type="cellIs" dxfId="1315" priority="1844" operator="equal">
      <formula>4</formula>
    </cfRule>
    <cfRule type="cellIs" dxfId="1314" priority="1845" operator="equal">
      <formula>5</formula>
    </cfRule>
  </conditionalFormatting>
  <conditionalFormatting sqref="I63">
    <cfRule type="colorScale" priority="184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63">
    <cfRule type="colorScale" priority="183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63">
    <cfRule type="colorScale" priority="183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63">
    <cfRule type="colorScale" priority="18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63">
    <cfRule type="colorScale" priority="183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1">
    <cfRule type="colorScale" priority="183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46">
    <cfRule type="colorScale" priority="183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6">
    <cfRule type="colorScale" priority="183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26">
    <cfRule type="colorScale" priority="183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26">
    <cfRule type="colorScale" priority="183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40">
    <cfRule type="colorScale" priority="183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241">
    <cfRule type="colorScale" priority="182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41">
    <cfRule type="colorScale" priority="182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10">
    <cfRule type="colorScale" priority="182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210">
    <cfRule type="colorScale" priority="182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E210">
    <cfRule type="colorScale" priority="182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0">
    <cfRule type="colorScale" priority="182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76:X276">
    <cfRule type="containsBlanks" priority="1818" stopIfTrue="1">
      <formula>LEN(TRIM(U276))=0</formula>
    </cfRule>
    <cfRule type="cellIs" dxfId="1313" priority="1819" operator="equal">
      <formula>"N/A"</formula>
    </cfRule>
    <cfRule type="cellIs" dxfId="1312" priority="1820" operator="equal">
      <formula>"OK"</formula>
    </cfRule>
    <cfRule type="containsText" dxfId="1311" priority="1821" operator="containsText" text="Unsure">
      <formula>NOT(ISERROR(SEARCH("Unsure",U276)))</formula>
    </cfRule>
    <cfRule type="containsText" dxfId="1310" priority="1822" operator="containsText" text="Can't See">
      <formula>NOT(ISERROR(SEARCH("Can't See",U276)))</formula>
    </cfRule>
    <cfRule type="notContainsText" dxfId="1309" priority="1823" operator="notContains" text="OK&amp;N/A">
      <formula>ISERROR(SEARCH("OK&amp;N/A",U276))</formula>
    </cfRule>
  </conditionalFormatting>
  <conditionalFormatting sqref="A276">
    <cfRule type="containsBlanks" priority="1812" stopIfTrue="1">
      <formula>LEN(TRIM(A276))=0</formula>
    </cfRule>
    <cfRule type="containsText" dxfId="1308" priority="1813" stopIfTrue="1" operator="containsText" text="fcd">
      <formula>NOT(ISERROR(SEARCH("fcd",A276)))</formula>
    </cfRule>
    <cfRule type="containsText" dxfId="1307" priority="1814" stopIfTrue="1" operator="containsText" text="server">
      <formula>NOT(ISERROR(SEARCH("server",A276)))</formula>
    </cfRule>
    <cfRule type="containsText" dxfId="1306" priority="1815" stopIfTrue="1" operator="containsText" text="ft">
      <formula>NOT(ISERROR(SEARCH("ft",A276)))</formula>
    </cfRule>
    <cfRule type="containsText" dxfId="1305" priority="1816" stopIfTrue="1" operator="containsText" text="lynxx_">
      <formula>NOT(ISERROR(SEARCH("lynxx_",A276)))</formula>
    </cfRule>
    <cfRule type="containsText" dxfId="1304" priority="1817" operator="containsText" text="_">
      <formula>NOT(ISERROR(SEARCH("_",A276)))</formula>
    </cfRule>
  </conditionalFormatting>
  <conditionalFormatting sqref="A265">
    <cfRule type="containsBlanks" priority="1795" stopIfTrue="1">
      <formula>LEN(TRIM(A265))=0</formula>
    </cfRule>
    <cfRule type="containsText" dxfId="1303" priority="1796" stopIfTrue="1" operator="containsText" text="fcd">
      <formula>NOT(ISERROR(SEARCH("fcd",A265)))</formula>
    </cfRule>
    <cfRule type="containsText" dxfId="1302" priority="1797" stopIfTrue="1" operator="containsText" text="server">
      <formula>NOT(ISERROR(SEARCH("server",A265)))</formula>
    </cfRule>
    <cfRule type="containsText" dxfId="1301" priority="1798" stopIfTrue="1" operator="containsText" text="ft">
      <formula>NOT(ISERROR(SEARCH("ft",A265)))</formula>
    </cfRule>
    <cfRule type="containsText" dxfId="1300" priority="1799" stopIfTrue="1" operator="containsText" text="lynxx_">
      <formula>NOT(ISERROR(SEARCH("lynxx_",A265)))</formula>
    </cfRule>
    <cfRule type="containsText" dxfId="1299" priority="1800" operator="containsText" text="_">
      <formula>NOT(ISERROR(SEARCH("_",A265)))</formula>
    </cfRule>
  </conditionalFormatting>
  <conditionalFormatting sqref="Y265:AD265">
    <cfRule type="cellIs" dxfId="1298" priority="1807" operator="equal">
      <formula>1</formula>
    </cfRule>
    <cfRule type="cellIs" dxfId="1297" priority="1808" operator="equal">
      <formula>2</formula>
    </cfRule>
    <cfRule type="cellIs" dxfId="1296" priority="1809" operator="equal">
      <formula>3</formula>
    </cfRule>
    <cfRule type="cellIs" dxfId="1295" priority="1810" operator="equal">
      <formula>4</formula>
    </cfRule>
    <cfRule type="cellIs" dxfId="1294" priority="1811" operator="equal">
      <formula>5</formula>
    </cfRule>
  </conditionalFormatting>
  <conditionalFormatting sqref="U265:X265">
    <cfRule type="containsBlanks" priority="1801" stopIfTrue="1">
      <formula>LEN(TRIM(U265))=0</formula>
    </cfRule>
    <cfRule type="cellIs" dxfId="1293" priority="1802" operator="equal">
      <formula>"N/A"</formula>
    </cfRule>
    <cfRule type="cellIs" dxfId="1292" priority="1803" operator="equal">
      <formula>"OK"</formula>
    </cfRule>
    <cfRule type="containsText" dxfId="1291" priority="1804" operator="containsText" text="Unsure">
      <formula>NOT(ISERROR(SEARCH("Unsure",U265)))</formula>
    </cfRule>
    <cfRule type="containsText" dxfId="1290" priority="1805" operator="containsText" text="Can't See">
      <formula>NOT(ISERROR(SEARCH("Can't See",U265)))</formula>
    </cfRule>
    <cfRule type="notContainsText" dxfId="1289" priority="1806" operator="notContains" text="OK&amp;N/A">
      <formula>ISERROR(SEARCH("OK&amp;N/A",U265))</formula>
    </cfRule>
  </conditionalFormatting>
  <conditionalFormatting sqref="M284">
    <cfRule type="colorScale" priority="179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84">
    <cfRule type="colorScale" priority="179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284">
    <cfRule type="colorScale" priority="179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4">
    <cfRule type="colorScale" priority="179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84">
    <cfRule type="colorScale" priority="179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284">
    <cfRule type="colorScale" priority="178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284">
    <cfRule type="colorScale" priority="178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1">
    <cfRule type="colorScale" priority="178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2">
    <cfRule type="colorScale" priority="178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3:C254">
    <cfRule type="colorScale" priority="178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4">
    <cfRule type="colorScale" priority="178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123:V123 X123 U124 W124:X124 U122:X122 W126:X126 U126 U125:V125 X125">
    <cfRule type="containsBlanks" priority="1778" stopIfTrue="1">
      <formula>LEN(TRIM(U122))=0</formula>
    </cfRule>
    <cfRule type="cellIs" dxfId="1288" priority="1779" operator="equal">
      <formula>"N/A"</formula>
    </cfRule>
    <cfRule type="cellIs" dxfId="1287" priority="1780" operator="equal">
      <formula>"OK"</formula>
    </cfRule>
    <cfRule type="containsText" dxfId="1286" priority="1781" operator="containsText" text="Unsure">
      <formula>NOT(ISERROR(SEARCH("Unsure",U122)))</formula>
    </cfRule>
    <cfRule type="containsText" dxfId="1285" priority="1782" operator="containsText" text="Can't See">
      <formula>NOT(ISERROR(SEARCH("Can't See",U122)))</formula>
    </cfRule>
    <cfRule type="notContainsText" dxfId="1284" priority="1783" operator="notContains" text="OK&amp;N/A">
      <formula>ISERROR(SEARCH("OK&amp;N/A",U122))</formula>
    </cfRule>
  </conditionalFormatting>
  <conditionalFormatting sqref="AH122">
    <cfRule type="containsBlanks" priority="1772" stopIfTrue="1">
      <formula>LEN(TRIM(AH122))=0</formula>
    </cfRule>
    <cfRule type="containsText" dxfId="1283" priority="1773" stopIfTrue="1" operator="containsText" text="fcd">
      <formula>NOT(ISERROR(SEARCH("fcd",AH122)))</formula>
    </cfRule>
    <cfRule type="containsText" dxfId="1282" priority="1774" stopIfTrue="1" operator="containsText" text="server">
      <formula>NOT(ISERROR(SEARCH("server",AH122)))</formula>
    </cfRule>
    <cfRule type="containsText" dxfId="1281" priority="1775" stopIfTrue="1" operator="containsText" text="ft">
      <formula>NOT(ISERROR(SEARCH("ft",AH122)))</formula>
    </cfRule>
    <cfRule type="containsText" dxfId="1280" priority="1776" stopIfTrue="1" operator="containsText" text="lynxx_">
      <formula>NOT(ISERROR(SEARCH("lynxx_",AH122)))</formula>
    </cfRule>
    <cfRule type="containsText" dxfId="1279" priority="1777" operator="containsText" text="_">
      <formula>NOT(ISERROR(SEARCH("_",AH122)))</formula>
    </cfRule>
  </conditionalFormatting>
  <conditionalFormatting sqref="AF122">
    <cfRule type="containsBlanks" priority="1766" stopIfTrue="1">
      <formula>LEN(TRIM(AF122))=0</formula>
    </cfRule>
    <cfRule type="containsText" dxfId="1278" priority="1767" stopIfTrue="1" operator="containsText" text="fcd">
      <formula>NOT(ISERROR(SEARCH("fcd",AF122)))</formula>
    </cfRule>
    <cfRule type="containsText" dxfId="1277" priority="1768" stopIfTrue="1" operator="containsText" text="server">
      <formula>NOT(ISERROR(SEARCH("server",AF122)))</formula>
    </cfRule>
    <cfRule type="containsText" dxfId="1276" priority="1769" stopIfTrue="1" operator="containsText" text="ft">
      <formula>NOT(ISERROR(SEARCH("ft",AF122)))</formula>
    </cfRule>
    <cfRule type="containsText" dxfId="1275" priority="1770" stopIfTrue="1" operator="containsText" text="lynxx_">
      <formula>NOT(ISERROR(SEARCH("lynxx_",AF122)))</formula>
    </cfRule>
    <cfRule type="containsText" dxfId="1274" priority="1771" operator="containsText" text="_">
      <formula>NOT(ISERROR(SEARCH("_",AF122)))</formula>
    </cfRule>
  </conditionalFormatting>
  <conditionalFormatting sqref="W123">
    <cfRule type="containsBlanks" priority="1760" stopIfTrue="1">
      <formula>LEN(TRIM(W123))=0</formula>
    </cfRule>
    <cfRule type="containsText" dxfId="1273" priority="1761" stopIfTrue="1" operator="containsText" text="fcd">
      <formula>NOT(ISERROR(SEARCH("fcd",W123)))</formula>
    </cfRule>
    <cfRule type="containsText" dxfId="1272" priority="1762" stopIfTrue="1" operator="containsText" text="server">
      <formula>NOT(ISERROR(SEARCH("server",W123)))</formula>
    </cfRule>
    <cfRule type="containsText" dxfId="1271" priority="1763" stopIfTrue="1" operator="containsText" text="ft">
      <formula>NOT(ISERROR(SEARCH("ft",W123)))</formula>
    </cfRule>
    <cfRule type="containsText" dxfId="1270" priority="1764" stopIfTrue="1" operator="containsText" text="lynxx_">
      <formula>NOT(ISERROR(SEARCH("lynxx_",W123)))</formula>
    </cfRule>
    <cfRule type="containsText" dxfId="1269" priority="1765" operator="containsText" text="_">
      <formula>NOT(ISERROR(SEARCH("_",W123)))</formula>
    </cfRule>
  </conditionalFormatting>
  <conditionalFormatting sqref="V126">
    <cfRule type="containsBlanks" priority="1754" stopIfTrue="1">
      <formula>LEN(TRIM(V126))=0</formula>
    </cfRule>
    <cfRule type="containsText" dxfId="1268" priority="1755" stopIfTrue="1" operator="containsText" text="fcd">
      <formula>NOT(ISERROR(SEARCH("fcd",V126)))</formula>
    </cfRule>
    <cfRule type="containsText" dxfId="1267" priority="1756" stopIfTrue="1" operator="containsText" text="server">
      <formula>NOT(ISERROR(SEARCH("server",V126)))</formula>
    </cfRule>
    <cfRule type="containsText" dxfId="1266" priority="1757" stopIfTrue="1" operator="containsText" text="ft">
      <formula>NOT(ISERROR(SEARCH("ft",V126)))</formula>
    </cfRule>
    <cfRule type="containsText" dxfId="1265" priority="1758" stopIfTrue="1" operator="containsText" text="lynxx_">
      <formula>NOT(ISERROR(SEARCH("lynxx_",V126)))</formula>
    </cfRule>
    <cfRule type="containsText" dxfId="1264" priority="1759" operator="containsText" text="_">
      <formula>NOT(ISERROR(SEARCH("_",V126)))</formula>
    </cfRule>
  </conditionalFormatting>
  <conditionalFormatting sqref="V124 V126">
    <cfRule type="containsBlanks" priority="1748" stopIfTrue="1">
      <formula>LEN(TRIM(V124))=0</formula>
    </cfRule>
    <cfRule type="containsText" dxfId="1263" priority="1749" stopIfTrue="1" operator="containsText" text="fcd">
      <formula>NOT(ISERROR(SEARCH("fcd",V124)))</formula>
    </cfRule>
    <cfRule type="containsText" dxfId="1262" priority="1750" stopIfTrue="1" operator="containsText" text="server">
      <formula>NOT(ISERROR(SEARCH("server",V124)))</formula>
    </cfRule>
    <cfRule type="containsText" dxfId="1261" priority="1751" stopIfTrue="1" operator="containsText" text="ft">
      <formula>NOT(ISERROR(SEARCH("ft",V124)))</formula>
    </cfRule>
    <cfRule type="containsText" dxfId="1260" priority="1752" stopIfTrue="1" operator="containsText" text="lynxx_">
      <formula>NOT(ISERROR(SEARCH("lynxx_",V124)))</formula>
    </cfRule>
    <cfRule type="containsText" dxfId="1259" priority="1753" operator="containsText" text="_">
      <formula>NOT(ISERROR(SEARCH("_",V124)))</formula>
    </cfRule>
  </conditionalFormatting>
  <conditionalFormatting sqref="B277:E277">
    <cfRule type="colorScale" priority="174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7:I277">
    <cfRule type="colorScale" priority="174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7:M277">
    <cfRule type="colorScale" priority="174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161:E161 B160:D160">
    <cfRule type="colorScale" priority="173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160:A161">
    <cfRule type="containsBlanks" priority="1737" stopIfTrue="1">
      <formula>LEN(TRIM(A160))=0</formula>
    </cfRule>
    <cfRule type="containsText" dxfId="1258" priority="1739" stopIfTrue="1" operator="containsText" text="fcd">
      <formula>NOT(ISERROR(SEARCH("fcd",A160)))</formula>
    </cfRule>
    <cfRule type="containsText" dxfId="1257" priority="1740" stopIfTrue="1" operator="containsText" text="server">
      <formula>NOT(ISERROR(SEARCH("server",A160)))</formula>
    </cfRule>
    <cfRule type="containsText" dxfId="1256" priority="1741" stopIfTrue="1" operator="containsText" text="ft">
      <formula>NOT(ISERROR(SEARCH("ft",A160)))</formula>
    </cfRule>
    <cfRule type="containsText" dxfId="1255" priority="1742" stopIfTrue="1" operator="containsText" text="lynxx_">
      <formula>NOT(ISERROR(SEARCH("lynxx_",A160)))</formula>
    </cfRule>
    <cfRule type="containsText" dxfId="1254" priority="1743" operator="containsText" text="_">
      <formula>NOT(ISERROR(SEARCH("_",A160)))</formula>
    </cfRule>
  </conditionalFormatting>
  <conditionalFormatting sqref="Y160:AE161">
    <cfRule type="cellIs" dxfId="1253" priority="1733" operator="equal">
      <formula>1</formula>
    </cfRule>
    <cfRule type="cellIs" dxfId="1252" priority="1734" operator="equal">
      <formula>2</formula>
    </cfRule>
    <cfRule type="cellIs" dxfId="1251" priority="1735" operator="equal">
      <formula>3</formula>
    </cfRule>
    <cfRule type="cellIs" dxfId="1250" priority="1736" operator="equal">
      <formula>4</formula>
    </cfRule>
    <cfRule type="cellIs" dxfId="1249" priority="1744" operator="equal">
      <formula>5</formula>
    </cfRule>
  </conditionalFormatting>
  <conditionalFormatting sqref="U160:X161">
    <cfRule type="containsBlanks" priority="1727" stopIfTrue="1">
      <formula>LEN(TRIM(U160))=0</formula>
    </cfRule>
    <cfRule type="cellIs" dxfId="1248" priority="1728" operator="equal">
      <formula>"N/A"</formula>
    </cfRule>
    <cfRule type="cellIs" dxfId="1247" priority="1729" operator="equal">
      <formula>"OK"</formula>
    </cfRule>
    <cfRule type="containsText" dxfId="1246" priority="1730" operator="containsText" text="Unsure">
      <formula>NOT(ISERROR(SEARCH("Unsure",U160)))</formula>
    </cfRule>
    <cfRule type="containsText" dxfId="1245" priority="1731" operator="containsText" text="Can't See">
      <formula>NOT(ISERROR(SEARCH("Can't See",U160)))</formula>
    </cfRule>
    <cfRule type="notContainsText" dxfId="1244" priority="1732" operator="notContains" text="OK&amp;N/A">
      <formula>ISERROR(SEARCH("OK&amp;N/A",U160))</formula>
    </cfRule>
  </conditionalFormatting>
  <conditionalFormatting sqref="F160:I161">
    <cfRule type="colorScale" priority="172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60:M161">
    <cfRule type="colorScale" priority="172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11:AE211 AD213:AE221">
    <cfRule type="cellIs" dxfId="1243" priority="1720" operator="equal">
      <formula>1</formula>
    </cfRule>
    <cfRule type="cellIs" dxfId="1242" priority="1721" operator="equal">
      <formula>2</formula>
    </cfRule>
    <cfRule type="cellIs" dxfId="1241" priority="1722" operator="equal">
      <formula>3</formula>
    </cfRule>
    <cfRule type="cellIs" dxfId="1240" priority="1723" operator="equal">
      <formula>4</formula>
    </cfRule>
    <cfRule type="cellIs" dxfId="1239" priority="1724" operator="equal">
      <formula>5</formula>
    </cfRule>
  </conditionalFormatting>
  <conditionalFormatting sqref="U211:X211">
    <cfRule type="containsBlanks" priority="1714" stopIfTrue="1">
      <formula>LEN(TRIM(U211))=0</formula>
    </cfRule>
    <cfRule type="cellIs" dxfId="1238" priority="1715" operator="equal">
      <formula>"N/A"</formula>
    </cfRule>
    <cfRule type="cellIs" dxfId="1237" priority="1716" operator="equal">
      <formula>"OK"</formula>
    </cfRule>
    <cfRule type="containsText" dxfId="1236" priority="1717" operator="containsText" text="Unsure">
      <formula>NOT(ISERROR(SEARCH("Unsure",U211)))</formula>
    </cfRule>
    <cfRule type="containsText" dxfId="1235" priority="1718" operator="containsText" text="Can't See">
      <formula>NOT(ISERROR(SEARCH("Can't See",U211)))</formula>
    </cfRule>
    <cfRule type="notContainsText" dxfId="1234" priority="1719" operator="notContains" text="OK&amp;N/A">
      <formula>ISERROR(SEARCH("OK&amp;N/A",U211))</formula>
    </cfRule>
  </conditionalFormatting>
  <conditionalFormatting sqref="J211:M211 J221:M221">
    <cfRule type="containsBlanks" priority="1708" stopIfTrue="1">
      <formula>LEN(TRIM(J211))=0</formula>
    </cfRule>
    <cfRule type="cellIs" dxfId="1233" priority="1709" operator="equal">
      <formula>"N/A"</formula>
    </cfRule>
    <cfRule type="cellIs" dxfId="1232" priority="1710" operator="equal">
      <formula>"OK"</formula>
    </cfRule>
    <cfRule type="containsText" dxfId="1231" priority="1711" operator="containsText" text="Unsure">
      <formula>NOT(ISERROR(SEARCH("Unsure",J211)))</formula>
    </cfRule>
    <cfRule type="containsText" dxfId="1230" priority="1712" operator="containsText" text="Can't See">
      <formula>NOT(ISERROR(SEARCH("Can't See",J211)))</formula>
    </cfRule>
    <cfRule type="notContainsText" dxfId="1229" priority="1713" operator="notContains" text="OK&amp;N/A">
      <formula>ISERROR(SEARCH("OK&amp;N/A",J211))</formula>
    </cfRule>
  </conditionalFormatting>
  <conditionalFormatting sqref="F211:I211 F221:I221">
    <cfRule type="colorScale" priority="170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11 C221">
    <cfRule type="colorScale" priority="170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211 D221">
    <cfRule type="colorScale" priority="170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E211 E221">
    <cfRule type="colorScale" priority="170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1 B221">
    <cfRule type="colorScale" priority="170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11 A213:A221">
    <cfRule type="containsBlanks" priority="1697" stopIfTrue="1">
      <formula>LEN(TRIM(A211))=0</formula>
    </cfRule>
    <cfRule type="containsText" dxfId="1228" priority="1698" stopIfTrue="1" operator="containsText" text="fcd">
      <formula>NOT(ISERROR(SEARCH("fcd",A211)))</formula>
    </cfRule>
    <cfRule type="containsText" dxfId="1227" priority="1699" stopIfTrue="1" operator="containsText" text="server">
      <formula>NOT(ISERROR(SEARCH("server",A211)))</formula>
    </cfRule>
    <cfRule type="containsText" dxfId="1226" priority="1700" stopIfTrue="1" operator="containsText" text="ft">
      <formula>NOT(ISERROR(SEARCH("ft",A211)))</formula>
    </cfRule>
    <cfRule type="containsText" dxfId="1225" priority="1701" stopIfTrue="1" operator="containsText" text="lynxx_">
      <formula>NOT(ISERROR(SEARCH("lynxx_",A211)))</formula>
    </cfRule>
    <cfRule type="containsText" dxfId="1224" priority="1702" operator="containsText" text="_">
      <formula>NOT(ISERROR(SEARCH("_",A211)))</formula>
    </cfRule>
  </conditionalFormatting>
  <conditionalFormatting sqref="B278">
    <cfRule type="containsBlanks" priority="1691" stopIfTrue="1">
      <formula>LEN(TRIM(B278))=0</formula>
    </cfRule>
    <cfRule type="cellIs" dxfId="1223" priority="1692" operator="equal">
      <formula>"N/A"</formula>
    </cfRule>
    <cfRule type="cellIs" dxfId="1222" priority="1693" operator="equal">
      <formula>"OK"</formula>
    </cfRule>
    <cfRule type="containsText" dxfId="1221" priority="1694" operator="containsText" text="Unsure">
      <formula>NOT(ISERROR(SEARCH("Unsure",B278)))</formula>
    </cfRule>
    <cfRule type="containsText" dxfId="1220" priority="1695" operator="containsText" text="Can't See">
      <formula>NOT(ISERROR(SEARCH("Can't See",B278)))</formula>
    </cfRule>
    <cfRule type="notContainsText" dxfId="1219" priority="1696" operator="notContains" text="OK&amp;N/A">
      <formula>ISERROR(SEARCH("OK&amp;N/A",B278))</formula>
    </cfRule>
  </conditionalFormatting>
  <conditionalFormatting sqref="A64">
    <cfRule type="containsBlanks" priority="1684" stopIfTrue="1">
      <formula>LEN(TRIM(A64))=0</formula>
    </cfRule>
    <cfRule type="containsText" dxfId="1218" priority="1685" stopIfTrue="1" operator="containsText" text="fcd">
      <formula>NOT(ISERROR(SEARCH("fcd",A64)))</formula>
    </cfRule>
    <cfRule type="containsText" dxfId="1217" priority="1686" stopIfTrue="1" operator="containsText" text="server">
      <formula>NOT(ISERROR(SEARCH("server",A64)))</formula>
    </cfRule>
    <cfRule type="containsText" dxfId="1216" priority="1687" stopIfTrue="1" operator="containsText" text="ft">
      <formula>NOT(ISERROR(SEARCH("ft",A64)))</formula>
    </cfRule>
    <cfRule type="containsText" dxfId="1215" priority="1688" stopIfTrue="1" operator="containsText" text="lynxx_">
      <formula>NOT(ISERROR(SEARCH("lynxx_",A64)))</formula>
    </cfRule>
    <cfRule type="containsText" dxfId="1214" priority="1689" operator="containsText" text="_">
      <formula>NOT(ISERROR(SEARCH("_",A64)))</formula>
    </cfRule>
  </conditionalFormatting>
  <conditionalFormatting sqref="Y64:AE64">
    <cfRule type="cellIs" dxfId="1213" priority="1680" operator="equal">
      <formula>1</formula>
    </cfRule>
    <cfRule type="cellIs" dxfId="1212" priority="1681" operator="equal">
      <formula>2</formula>
    </cfRule>
    <cfRule type="cellIs" dxfId="1211" priority="1682" operator="equal">
      <formula>3</formula>
    </cfRule>
    <cfRule type="cellIs" dxfId="1210" priority="1683" operator="equal">
      <formula>4</formula>
    </cfRule>
    <cfRule type="cellIs" dxfId="1209" priority="1690" operator="equal">
      <formula>5</formula>
    </cfRule>
  </conditionalFormatting>
  <conditionalFormatting sqref="U64:X64">
    <cfRule type="containsBlanks" priority="1674" stopIfTrue="1">
      <formula>LEN(TRIM(U64))=0</formula>
    </cfRule>
    <cfRule type="cellIs" dxfId="1208" priority="1675" operator="equal">
      <formula>"N/A"</formula>
    </cfRule>
    <cfRule type="cellIs" dxfId="1207" priority="1676" operator="equal">
      <formula>"OK"</formula>
    </cfRule>
    <cfRule type="containsText" dxfId="1206" priority="1677" operator="containsText" text="Unsure">
      <formula>NOT(ISERROR(SEARCH("Unsure",U64)))</formula>
    </cfRule>
    <cfRule type="containsText" dxfId="1205" priority="1678" operator="containsText" text="Can't See">
      <formula>NOT(ISERROR(SEARCH("Can't See",U64)))</formula>
    </cfRule>
    <cfRule type="notContainsText" dxfId="1204" priority="1679" operator="notContains" text="OK&amp;N/A">
      <formula>ISERROR(SEARCH("OK&amp;N/A",U64))</formula>
    </cfRule>
  </conditionalFormatting>
  <conditionalFormatting sqref="AH64">
    <cfRule type="containsBlanks" priority="1668" stopIfTrue="1">
      <formula>LEN(TRIM(AH64))=0</formula>
    </cfRule>
    <cfRule type="containsText" dxfId="1203" priority="1669" stopIfTrue="1" operator="containsText" text="fcd">
      <formula>NOT(ISERROR(SEARCH("fcd",AH64)))</formula>
    </cfRule>
    <cfRule type="containsText" dxfId="1202" priority="1670" stopIfTrue="1" operator="containsText" text="server">
      <formula>NOT(ISERROR(SEARCH("server",AH64)))</formula>
    </cfRule>
    <cfRule type="containsText" dxfId="1201" priority="1671" stopIfTrue="1" operator="containsText" text="ft">
      <formula>NOT(ISERROR(SEARCH("ft",AH64)))</formula>
    </cfRule>
    <cfRule type="containsText" dxfId="1200" priority="1672" stopIfTrue="1" operator="containsText" text="lynxx_">
      <formula>NOT(ISERROR(SEARCH("lynxx_",AH64)))</formula>
    </cfRule>
    <cfRule type="containsText" dxfId="1199" priority="1673" operator="containsText" text="_">
      <formula>NOT(ISERROR(SEARCH("_",AH64)))</formula>
    </cfRule>
  </conditionalFormatting>
  <conditionalFormatting sqref="AF64">
    <cfRule type="containsBlanks" priority="1662" stopIfTrue="1">
      <formula>LEN(TRIM(AF64))=0</formula>
    </cfRule>
    <cfRule type="containsText" dxfId="1198" priority="1663" stopIfTrue="1" operator="containsText" text="fcd">
      <formula>NOT(ISERROR(SEARCH("fcd",AF64)))</formula>
    </cfRule>
    <cfRule type="containsText" dxfId="1197" priority="1664" stopIfTrue="1" operator="containsText" text="server">
      <formula>NOT(ISERROR(SEARCH("server",AF64)))</formula>
    </cfRule>
    <cfRule type="containsText" dxfId="1196" priority="1665" stopIfTrue="1" operator="containsText" text="ft">
      <formula>NOT(ISERROR(SEARCH("ft",AF64)))</formula>
    </cfRule>
    <cfRule type="containsText" dxfId="1195" priority="1666" stopIfTrue="1" operator="containsText" text="lynxx_">
      <formula>NOT(ISERROR(SEARCH("lynxx_",AF64)))</formula>
    </cfRule>
    <cfRule type="containsText" dxfId="1194" priority="1667" operator="containsText" text="_">
      <formula>NOT(ISERROR(SEARCH("_",AF64)))</formula>
    </cfRule>
  </conditionalFormatting>
  <conditionalFormatting sqref="A65:A80">
    <cfRule type="containsBlanks" priority="1655" stopIfTrue="1">
      <formula>LEN(TRIM(A65))=0</formula>
    </cfRule>
    <cfRule type="containsText" dxfId="1193" priority="1656" stopIfTrue="1" operator="containsText" text="fcd">
      <formula>NOT(ISERROR(SEARCH("fcd",A65)))</formula>
    </cfRule>
    <cfRule type="containsText" dxfId="1192" priority="1657" stopIfTrue="1" operator="containsText" text="server">
      <formula>NOT(ISERROR(SEARCH("server",A65)))</formula>
    </cfRule>
    <cfRule type="containsText" dxfId="1191" priority="1658" stopIfTrue="1" operator="containsText" text="ft">
      <formula>NOT(ISERROR(SEARCH("ft",A65)))</formula>
    </cfRule>
    <cfRule type="containsText" dxfId="1190" priority="1659" stopIfTrue="1" operator="containsText" text="lynxx_">
      <formula>NOT(ISERROR(SEARCH("lynxx_",A65)))</formula>
    </cfRule>
    <cfRule type="containsText" dxfId="1189" priority="1660" operator="containsText" text="_">
      <formula>NOT(ISERROR(SEARCH("_",A65)))</formula>
    </cfRule>
  </conditionalFormatting>
  <conditionalFormatting sqref="Y65:AE80">
    <cfRule type="cellIs" dxfId="1188" priority="1651" operator="equal">
      <formula>1</formula>
    </cfRule>
    <cfRule type="cellIs" dxfId="1187" priority="1652" operator="equal">
      <formula>2</formula>
    </cfRule>
    <cfRule type="cellIs" dxfId="1186" priority="1653" operator="equal">
      <formula>3</formula>
    </cfRule>
    <cfRule type="cellIs" dxfId="1185" priority="1654" operator="equal">
      <formula>4</formula>
    </cfRule>
    <cfRule type="cellIs" dxfId="1184" priority="1661" operator="equal">
      <formula>5</formula>
    </cfRule>
  </conditionalFormatting>
  <conditionalFormatting sqref="U77:V77 X77 V68:X68 U65:V66 X65:X66 U67:X67 U69:X76 U78:X80">
    <cfRule type="containsBlanks" priority="1645" stopIfTrue="1">
      <formula>LEN(TRIM(U65))=0</formula>
    </cfRule>
    <cfRule type="cellIs" dxfId="1183" priority="1646" operator="equal">
      <formula>"N/A"</formula>
    </cfRule>
    <cfRule type="cellIs" dxfId="1182" priority="1647" operator="equal">
      <formula>"OK"</formula>
    </cfRule>
    <cfRule type="containsText" dxfId="1181" priority="1648" operator="containsText" text="Unsure">
      <formula>NOT(ISERROR(SEARCH("Unsure",U65)))</formula>
    </cfRule>
    <cfRule type="containsText" dxfId="1180" priority="1649" operator="containsText" text="Can't See">
      <formula>NOT(ISERROR(SEARCH("Can't See",U65)))</formula>
    </cfRule>
    <cfRule type="notContainsText" dxfId="1179" priority="1650" operator="notContains" text="OK&amp;N/A">
      <formula>ISERROR(SEARCH("OK&amp;N/A",U65))</formula>
    </cfRule>
  </conditionalFormatting>
  <conditionalFormatting sqref="W65">
    <cfRule type="containsBlanks" priority="1639" stopIfTrue="1">
      <formula>LEN(TRIM(W65))=0</formula>
    </cfRule>
    <cfRule type="containsText" dxfId="1178" priority="1640" stopIfTrue="1" operator="containsText" text="fcd">
      <formula>NOT(ISERROR(SEARCH("fcd",W65)))</formula>
    </cfRule>
    <cfRule type="containsText" dxfId="1177" priority="1641" stopIfTrue="1" operator="containsText" text="server">
      <formula>NOT(ISERROR(SEARCH("server",W65)))</formula>
    </cfRule>
    <cfRule type="containsText" dxfId="1176" priority="1642" stopIfTrue="1" operator="containsText" text="ft">
      <formula>NOT(ISERROR(SEARCH("ft",W65)))</formula>
    </cfRule>
    <cfRule type="containsText" dxfId="1175" priority="1643" stopIfTrue="1" operator="containsText" text="lynxx_">
      <formula>NOT(ISERROR(SEARCH("lynxx_",W65)))</formula>
    </cfRule>
    <cfRule type="containsText" dxfId="1174" priority="1644" operator="containsText" text="_">
      <formula>NOT(ISERROR(SEARCH("_",W65)))</formula>
    </cfRule>
  </conditionalFormatting>
  <conditionalFormatting sqref="W77">
    <cfRule type="containsBlanks" priority="1633" stopIfTrue="1">
      <formula>LEN(TRIM(W77))=0</formula>
    </cfRule>
    <cfRule type="containsText" dxfId="1173" priority="1634" stopIfTrue="1" operator="containsText" text="fcd">
      <formula>NOT(ISERROR(SEARCH("fcd",W77)))</formula>
    </cfRule>
    <cfRule type="containsText" dxfId="1172" priority="1635" stopIfTrue="1" operator="containsText" text="server">
      <formula>NOT(ISERROR(SEARCH("server",W77)))</formula>
    </cfRule>
    <cfRule type="containsText" dxfId="1171" priority="1636" stopIfTrue="1" operator="containsText" text="ft">
      <formula>NOT(ISERROR(SEARCH("ft",W77)))</formula>
    </cfRule>
    <cfRule type="containsText" dxfId="1170" priority="1637" stopIfTrue="1" operator="containsText" text="lynxx_">
      <formula>NOT(ISERROR(SEARCH("lynxx_",W77)))</formula>
    </cfRule>
    <cfRule type="containsText" dxfId="1169" priority="1638" operator="containsText" text="_">
      <formula>NOT(ISERROR(SEARCH("_",W77)))</formula>
    </cfRule>
  </conditionalFormatting>
  <conditionalFormatting sqref="U68">
    <cfRule type="containsBlanks" priority="1627" stopIfTrue="1">
      <formula>LEN(TRIM(U68))=0</formula>
    </cfRule>
    <cfRule type="containsText" dxfId="1168" priority="1628" stopIfTrue="1" operator="containsText" text="fcd">
      <formula>NOT(ISERROR(SEARCH("fcd",U68)))</formula>
    </cfRule>
    <cfRule type="containsText" dxfId="1167" priority="1629" stopIfTrue="1" operator="containsText" text="server">
      <formula>NOT(ISERROR(SEARCH("server",U68)))</formula>
    </cfRule>
    <cfRule type="containsText" dxfId="1166" priority="1630" stopIfTrue="1" operator="containsText" text="ft">
      <formula>NOT(ISERROR(SEARCH("ft",U68)))</formula>
    </cfRule>
    <cfRule type="containsText" dxfId="1165" priority="1631" stopIfTrue="1" operator="containsText" text="lynxx_">
      <formula>NOT(ISERROR(SEARCH("lynxx_",U68)))</formula>
    </cfRule>
    <cfRule type="containsText" dxfId="1164" priority="1632" operator="containsText" text="_">
      <formula>NOT(ISERROR(SEARCH("_",U68)))</formula>
    </cfRule>
  </conditionalFormatting>
  <conditionalFormatting sqref="W66">
    <cfRule type="containsBlanks" priority="1621" stopIfTrue="1">
      <formula>LEN(TRIM(W66))=0</formula>
    </cfRule>
    <cfRule type="containsText" dxfId="1163" priority="1622" stopIfTrue="1" operator="containsText" text="fcd">
      <formula>NOT(ISERROR(SEARCH("fcd",W66)))</formula>
    </cfRule>
    <cfRule type="containsText" dxfId="1162" priority="1623" stopIfTrue="1" operator="containsText" text="server">
      <formula>NOT(ISERROR(SEARCH("server",W66)))</formula>
    </cfRule>
    <cfRule type="containsText" dxfId="1161" priority="1624" stopIfTrue="1" operator="containsText" text="ft">
      <formula>NOT(ISERROR(SEARCH("ft",W66)))</formula>
    </cfRule>
    <cfRule type="containsText" dxfId="1160" priority="1625" stopIfTrue="1" operator="containsText" text="lynxx_">
      <formula>NOT(ISERROR(SEARCH("lynxx_",W66)))</formula>
    </cfRule>
    <cfRule type="containsText" dxfId="1159" priority="1626" operator="containsText" text="_">
      <formula>NOT(ISERROR(SEARCH("_",W66)))</formula>
    </cfRule>
  </conditionalFormatting>
  <conditionalFormatting sqref="E81">
    <cfRule type="colorScale" priority="161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81">
    <cfRule type="containsBlanks" priority="1613" stopIfTrue="1">
      <formula>LEN(TRIM(A81))=0</formula>
    </cfRule>
    <cfRule type="containsText" dxfId="1158" priority="1615" stopIfTrue="1" operator="containsText" text="fcd">
      <formula>NOT(ISERROR(SEARCH("fcd",A81)))</formula>
    </cfRule>
    <cfRule type="containsText" dxfId="1157" priority="1616" stopIfTrue="1" operator="containsText" text="server">
      <formula>NOT(ISERROR(SEARCH("server",A81)))</formula>
    </cfRule>
    <cfRule type="containsText" dxfId="1156" priority="1617" stopIfTrue="1" operator="containsText" text="ft">
      <formula>NOT(ISERROR(SEARCH("ft",A81)))</formula>
    </cfRule>
    <cfRule type="containsText" dxfId="1155" priority="1618" stopIfTrue="1" operator="containsText" text="lynxx_">
      <formula>NOT(ISERROR(SEARCH("lynxx_",A81)))</formula>
    </cfRule>
    <cfRule type="containsText" dxfId="1154" priority="1619" operator="containsText" text="_">
      <formula>NOT(ISERROR(SEARCH("_",A81)))</formula>
    </cfRule>
  </conditionalFormatting>
  <conditionalFormatting sqref="Y81:AE82">
    <cfRule type="cellIs" dxfId="1153" priority="1609" operator="equal">
      <formula>1</formula>
    </cfRule>
    <cfRule type="cellIs" dxfId="1152" priority="1610" operator="equal">
      <formula>2</formula>
    </cfRule>
    <cfRule type="cellIs" dxfId="1151" priority="1611" operator="equal">
      <formula>3</formula>
    </cfRule>
    <cfRule type="cellIs" dxfId="1150" priority="1612" operator="equal">
      <formula>4</formula>
    </cfRule>
    <cfRule type="cellIs" dxfId="1149" priority="1620" operator="equal">
      <formula>5</formula>
    </cfRule>
  </conditionalFormatting>
  <conditionalFormatting sqref="U81:X82">
    <cfRule type="containsBlanks" priority="1603" stopIfTrue="1">
      <formula>LEN(TRIM(U81))=0</formula>
    </cfRule>
    <cfRule type="cellIs" dxfId="1148" priority="1604" operator="equal">
      <formula>"N/A"</formula>
    </cfRule>
    <cfRule type="cellIs" dxfId="1147" priority="1605" operator="equal">
      <formula>"OK"</formula>
    </cfRule>
    <cfRule type="containsText" dxfId="1146" priority="1606" operator="containsText" text="Unsure">
      <formula>NOT(ISERROR(SEARCH("Unsure",U81)))</formula>
    </cfRule>
    <cfRule type="containsText" dxfId="1145" priority="1607" operator="containsText" text="Can't See">
      <formula>NOT(ISERROR(SEARCH("Can't See",U81)))</formula>
    </cfRule>
    <cfRule type="notContainsText" dxfId="1144" priority="1608" operator="notContains" text="OK&amp;N/A">
      <formula>ISERROR(SEARCH("OK&amp;N/A",U81))</formula>
    </cfRule>
  </conditionalFormatting>
  <conditionalFormatting sqref="F81">
    <cfRule type="colorScale" priority="160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81:L81">
    <cfRule type="containsBlanks" priority="1596" stopIfTrue="1">
      <formula>LEN(TRIM(J81))=0</formula>
    </cfRule>
    <cfRule type="cellIs" dxfId="1143" priority="1597" operator="equal">
      <formula>"N/A"</formula>
    </cfRule>
    <cfRule type="cellIs" dxfId="1142" priority="1598" operator="equal">
      <formula>"OK"</formula>
    </cfRule>
    <cfRule type="containsText" dxfId="1141" priority="1599" operator="containsText" text="Unsure">
      <formula>NOT(ISERROR(SEARCH("Unsure",J81)))</formula>
    </cfRule>
    <cfRule type="containsText" dxfId="1140" priority="1600" operator="containsText" text="Can't See">
      <formula>NOT(ISERROR(SEARCH("Can't See",J81)))</formula>
    </cfRule>
    <cfRule type="notContainsText" dxfId="1139" priority="1601" operator="notContains" text="OK&amp;N/A">
      <formula>ISERROR(SEARCH("OK&amp;N/A",J81))</formula>
    </cfRule>
  </conditionalFormatting>
  <conditionalFormatting sqref="G81">
    <cfRule type="colorScale" priority="159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81">
    <cfRule type="colorScale" priority="159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81">
    <cfRule type="colorScale" priority="159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81">
    <cfRule type="colorScale" priority="159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81">
    <cfRule type="colorScale" priority="159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81">
    <cfRule type="colorScale" priority="159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110">
    <cfRule type="containsBlanks" priority="1583" stopIfTrue="1">
      <formula>LEN(TRIM(A110))=0</formula>
    </cfRule>
    <cfRule type="containsText" dxfId="1138" priority="1584" stopIfTrue="1" operator="containsText" text="fcd">
      <formula>NOT(ISERROR(SEARCH("fcd",A110)))</formula>
    </cfRule>
    <cfRule type="containsText" dxfId="1137" priority="1585" stopIfTrue="1" operator="containsText" text="server">
      <formula>NOT(ISERROR(SEARCH("server",A110)))</formula>
    </cfRule>
    <cfRule type="containsText" dxfId="1136" priority="1586" stopIfTrue="1" operator="containsText" text="ft">
      <formula>NOT(ISERROR(SEARCH("ft",A110)))</formula>
    </cfRule>
    <cfRule type="containsText" dxfId="1135" priority="1587" stopIfTrue="1" operator="containsText" text="lynxx_">
      <formula>NOT(ISERROR(SEARCH("lynxx_",A110)))</formula>
    </cfRule>
    <cfRule type="containsText" dxfId="1134" priority="1588" operator="containsText" text="_">
      <formula>NOT(ISERROR(SEARCH("_",A110)))</formula>
    </cfRule>
  </conditionalFormatting>
  <conditionalFormatting sqref="Y110:AE110">
    <cfRule type="cellIs" dxfId="1133" priority="1579" operator="equal">
      <formula>1</formula>
    </cfRule>
    <cfRule type="cellIs" dxfId="1132" priority="1580" operator="equal">
      <formula>2</formula>
    </cfRule>
    <cfRule type="cellIs" dxfId="1131" priority="1581" operator="equal">
      <formula>3</formula>
    </cfRule>
    <cfRule type="cellIs" dxfId="1130" priority="1582" operator="equal">
      <formula>4</formula>
    </cfRule>
    <cfRule type="cellIs" dxfId="1129" priority="1589" operator="equal">
      <formula>5</formula>
    </cfRule>
  </conditionalFormatting>
  <conditionalFormatting sqref="U110:X110">
    <cfRule type="containsBlanks" priority="1573" stopIfTrue="1">
      <formula>LEN(TRIM(U110))=0</formula>
    </cfRule>
    <cfRule type="cellIs" dxfId="1128" priority="1574" operator="equal">
      <formula>"N/A"</formula>
    </cfRule>
    <cfRule type="cellIs" dxfId="1127" priority="1575" operator="equal">
      <formula>"OK"</formula>
    </cfRule>
    <cfRule type="containsText" dxfId="1126" priority="1576" operator="containsText" text="Unsure">
      <formula>NOT(ISERROR(SEARCH("Unsure",U110)))</formula>
    </cfRule>
    <cfRule type="containsText" dxfId="1125" priority="1577" operator="containsText" text="Can't See">
      <formula>NOT(ISERROR(SEARCH("Can't See",U110)))</formula>
    </cfRule>
    <cfRule type="notContainsText" dxfId="1124" priority="1578" operator="notContains" text="OK&amp;N/A">
      <formula>ISERROR(SEARCH("OK&amp;N/A",U110))</formula>
    </cfRule>
  </conditionalFormatting>
  <conditionalFormatting sqref="AH110">
    <cfRule type="containsBlanks" priority="1567" stopIfTrue="1">
      <formula>LEN(TRIM(AH110))=0</formula>
    </cfRule>
    <cfRule type="containsText" dxfId="1123" priority="1568" stopIfTrue="1" operator="containsText" text="fcd">
      <formula>NOT(ISERROR(SEARCH("fcd",AH110)))</formula>
    </cfRule>
    <cfRule type="containsText" dxfId="1122" priority="1569" stopIfTrue="1" operator="containsText" text="server">
      <formula>NOT(ISERROR(SEARCH("server",AH110)))</formula>
    </cfRule>
    <cfRule type="containsText" dxfId="1121" priority="1570" stopIfTrue="1" operator="containsText" text="ft">
      <formula>NOT(ISERROR(SEARCH("ft",AH110)))</formula>
    </cfRule>
    <cfRule type="containsText" dxfId="1120" priority="1571" stopIfTrue="1" operator="containsText" text="lynxx_">
      <formula>NOT(ISERROR(SEARCH("lynxx_",AH110)))</formula>
    </cfRule>
    <cfRule type="containsText" dxfId="1119" priority="1572" operator="containsText" text="_">
      <formula>NOT(ISERROR(SEARCH("_",AH110)))</formula>
    </cfRule>
  </conditionalFormatting>
  <conditionalFormatting sqref="AF110">
    <cfRule type="containsBlanks" priority="1561" stopIfTrue="1">
      <formula>LEN(TRIM(AF110))=0</formula>
    </cfRule>
    <cfRule type="containsText" dxfId="1118" priority="1562" stopIfTrue="1" operator="containsText" text="fcd">
      <formula>NOT(ISERROR(SEARCH("fcd",AF110)))</formula>
    </cfRule>
    <cfRule type="containsText" dxfId="1117" priority="1563" stopIfTrue="1" operator="containsText" text="server">
      <formula>NOT(ISERROR(SEARCH("server",AF110)))</formula>
    </cfRule>
    <cfRule type="containsText" dxfId="1116" priority="1564" stopIfTrue="1" operator="containsText" text="ft">
      <formula>NOT(ISERROR(SEARCH("ft",AF110)))</formula>
    </cfRule>
    <cfRule type="containsText" dxfId="1115" priority="1565" stopIfTrue="1" operator="containsText" text="lynxx_">
      <formula>NOT(ISERROR(SEARCH("lynxx_",AF110)))</formula>
    </cfRule>
    <cfRule type="containsText" dxfId="1114" priority="1566" operator="containsText" text="_">
      <formula>NOT(ISERROR(SEARCH("_",AF110)))</formula>
    </cfRule>
  </conditionalFormatting>
  <conditionalFormatting sqref="B65:M80">
    <cfRule type="colorScale" priority="156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70:E70">
    <cfRule type="colorScale" priority="15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70:I70">
    <cfRule type="colorScale" priority="15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70:M70">
    <cfRule type="colorScale" priority="15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93:X293 U290:X291 U297:X297">
    <cfRule type="containsBlanks" priority="1551" stopIfTrue="1">
      <formula>LEN(TRIM(U290))=0</formula>
    </cfRule>
    <cfRule type="cellIs" dxfId="1113" priority="1552" operator="equal">
      <formula>"N/A"</formula>
    </cfRule>
    <cfRule type="cellIs" dxfId="1112" priority="1553" operator="equal">
      <formula>"OK"</formula>
    </cfRule>
    <cfRule type="containsText" dxfId="1111" priority="1554" operator="containsText" text="Unsure">
      <formula>NOT(ISERROR(SEARCH("Unsure",U290)))</formula>
    </cfRule>
    <cfRule type="containsText" dxfId="1110" priority="1555" operator="containsText" text="Can't See">
      <formula>NOT(ISERROR(SEARCH("Can't See",U290)))</formula>
    </cfRule>
    <cfRule type="notContainsText" dxfId="1109" priority="1556" operator="notContains" text="OK&amp;N/A">
      <formula>ISERROR(SEARCH("OK&amp;N/A",U290))</formula>
    </cfRule>
  </conditionalFormatting>
  <conditionalFormatting sqref="Y290:AD290">
    <cfRule type="cellIs" dxfId="1108" priority="1546" operator="equal">
      <formula>1</formula>
    </cfRule>
    <cfRule type="cellIs" dxfId="1107" priority="1547" operator="equal">
      <formula>2</formula>
    </cfRule>
    <cfRule type="cellIs" dxfId="1106" priority="1548" operator="equal">
      <formula>3</formula>
    </cfRule>
    <cfRule type="cellIs" dxfId="1105" priority="1549" operator="equal">
      <formula>4</formula>
    </cfRule>
    <cfRule type="cellIs" dxfId="1104" priority="1550" operator="equal">
      <formula>5</formula>
    </cfRule>
  </conditionalFormatting>
  <conditionalFormatting sqref="A290">
    <cfRule type="containsBlanks" priority="1540" stopIfTrue="1">
      <formula>LEN(TRIM(A290))=0</formula>
    </cfRule>
    <cfRule type="containsText" dxfId="1103" priority="1541" stopIfTrue="1" operator="containsText" text="fcd">
      <formula>NOT(ISERROR(SEARCH("fcd",A290)))</formula>
    </cfRule>
    <cfRule type="containsText" dxfId="1102" priority="1542" stopIfTrue="1" operator="containsText" text="server">
      <formula>NOT(ISERROR(SEARCH("server",A290)))</formula>
    </cfRule>
    <cfRule type="containsText" dxfId="1101" priority="1543" stopIfTrue="1" operator="containsText" text="ft">
      <formula>NOT(ISERROR(SEARCH("ft",A290)))</formula>
    </cfRule>
    <cfRule type="containsText" dxfId="1100" priority="1544" stopIfTrue="1" operator="containsText" text="lynxx_">
      <formula>NOT(ISERROR(SEARCH("lynxx_",A290)))</formula>
    </cfRule>
    <cfRule type="containsText" dxfId="1099" priority="1545" operator="containsText" text="_">
      <formula>NOT(ISERROR(SEARCH("_",A290)))</formula>
    </cfRule>
  </conditionalFormatting>
  <conditionalFormatting sqref="AD291">
    <cfRule type="cellIs" dxfId="1098" priority="1535" operator="equal">
      <formula>1</formula>
    </cfRule>
    <cfRule type="cellIs" dxfId="1097" priority="1536" operator="equal">
      <formula>2</formula>
    </cfRule>
    <cfRule type="cellIs" dxfId="1096" priority="1537" operator="equal">
      <formula>3</formula>
    </cfRule>
    <cfRule type="cellIs" dxfId="1095" priority="1538" operator="equal">
      <formula>4</formula>
    </cfRule>
    <cfRule type="cellIs" dxfId="1094" priority="1539" operator="equal">
      <formula>5</formula>
    </cfRule>
  </conditionalFormatting>
  <conditionalFormatting sqref="B291:E291">
    <cfRule type="colorScale" priority="153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1:I291">
    <cfRule type="colorScale" priority="153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1:M291">
    <cfRule type="colorScale" priority="153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1:AC291">
    <cfRule type="cellIs" dxfId="1093" priority="1527" operator="equal">
      <formula>1</formula>
    </cfRule>
    <cfRule type="cellIs" dxfId="1092" priority="1528" operator="equal">
      <formula>2</formula>
    </cfRule>
    <cfRule type="cellIs" dxfId="1091" priority="1529" operator="equal">
      <formula>3</formula>
    </cfRule>
    <cfRule type="cellIs" dxfId="1090" priority="1530" operator="equal">
      <formula>4</formula>
    </cfRule>
    <cfRule type="cellIs" dxfId="1089" priority="1531" operator="equal">
      <formula>5</formula>
    </cfRule>
  </conditionalFormatting>
  <conditionalFormatting sqref="AD293">
    <cfRule type="cellIs" dxfId="1088" priority="1522" operator="equal">
      <formula>1</formula>
    </cfRule>
    <cfRule type="cellIs" dxfId="1087" priority="1523" operator="equal">
      <formula>2</formula>
    </cfRule>
    <cfRule type="cellIs" dxfId="1086" priority="1524" operator="equal">
      <formula>3</formula>
    </cfRule>
    <cfRule type="cellIs" dxfId="1085" priority="1525" operator="equal">
      <formula>4</formula>
    </cfRule>
    <cfRule type="cellIs" dxfId="1084" priority="1526" operator="equal">
      <formula>5</formula>
    </cfRule>
  </conditionalFormatting>
  <conditionalFormatting sqref="B293:E293">
    <cfRule type="colorScale" priority="152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3:I293">
    <cfRule type="colorScale" priority="152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3:M293">
    <cfRule type="colorScale" priority="151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3:AC293">
    <cfRule type="cellIs" dxfId="1083" priority="1514" operator="equal">
      <formula>1</formula>
    </cfRule>
    <cfRule type="cellIs" dxfId="1082" priority="1515" operator="equal">
      <formula>2</formula>
    </cfRule>
    <cfRule type="cellIs" dxfId="1081" priority="1516" operator="equal">
      <formula>3</formula>
    </cfRule>
    <cfRule type="cellIs" dxfId="1080" priority="1517" operator="equal">
      <formula>4</formula>
    </cfRule>
    <cfRule type="cellIs" dxfId="1079" priority="1518" operator="equal">
      <formula>5</formula>
    </cfRule>
  </conditionalFormatting>
  <conditionalFormatting sqref="U292:X292">
    <cfRule type="containsBlanks" priority="1508" stopIfTrue="1">
      <formula>LEN(TRIM(U292))=0</formula>
    </cfRule>
    <cfRule type="cellIs" dxfId="1078" priority="1509" operator="equal">
      <formula>"N/A"</formula>
    </cfRule>
    <cfRule type="cellIs" dxfId="1077" priority="1510" operator="equal">
      <formula>"OK"</formula>
    </cfRule>
    <cfRule type="containsText" dxfId="1076" priority="1511" operator="containsText" text="Unsure">
      <formula>NOT(ISERROR(SEARCH("Unsure",U292)))</formula>
    </cfRule>
    <cfRule type="containsText" dxfId="1075" priority="1512" operator="containsText" text="Can't See">
      <formula>NOT(ISERROR(SEARCH("Can't See",U292)))</formula>
    </cfRule>
    <cfRule type="notContainsText" dxfId="1074" priority="1513" operator="notContains" text="OK&amp;N/A">
      <formula>ISERROR(SEARCH("OK&amp;N/A",U292))</formula>
    </cfRule>
  </conditionalFormatting>
  <conditionalFormatting sqref="AD292">
    <cfRule type="cellIs" dxfId="1073" priority="1503" operator="equal">
      <formula>1</formula>
    </cfRule>
    <cfRule type="cellIs" dxfId="1072" priority="1504" operator="equal">
      <formula>2</formula>
    </cfRule>
    <cfRule type="cellIs" dxfId="1071" priority="1505" operator="equal">
      <formula>3</formula>
    </cfRule>
    <cfRule type="cellIs" dxfId="1070" priority="1506" operator="equal">
      <formula>4</formula>
    </cfRule>
    <cfRule type="cellIs" dxfId="1069" priority="1507" operator="equal">
      <formula>5</formula>
    </cfRule>
  </conditionalFormatting>
  <conditionalFormatting sqref="B292:E292">
    <cfRule type="colorScale" priority="150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2:I292">
    <cfRule type="colorScale" priority="150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2:M292">
    <cfRule type="colorScale" priority="150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2:AC292">
    <cfRule type="cellIs" dxfId="1068" priority="1495" operator="equal">
      <formula>1</formula>
    </cfRule>
    <cfRule type="cellIs" dxfId="1067" priority="1496" operator="equal">
      <formula>2</formula>
    </cfRule>
    <cfRule type="cellIs" dxfId="1066" priority="1497" operator="equal">
      <formula>3</formula>
    </cfRule>
    <cfRule type="cellIs" dxfId="1065" priority="1498" operator="equal">
      <formula>4</formula>
    </cfRule>
    <cfRule type="cellIs" dxfId="1064" priority="1499" operator="equal">
      <formula>5</formula>
    </cfRule>
  </conditionalFormatting>
  <conditionalFormatting sqref="U296:X296">
    <cfRule type="containsBlanks" priority="1489" stopIfTrue="1">
      <formula>LEN(TRIM(U296))=0</formula>
    </cfRule>
    <cfRule type="cellIs" dxfId="1063" priority="1490" operator="equal">
      <formula>"N/A"</formula>
    </cfRule>
    <cfRule type="cellIs" dxfId="1062" priority="1491" operator="equal">
      <formula>"OK"</formula>
    </cfRule>
    <cfRule type="containsText" dxfId="1061" priority="1492" operator="containsText" text="Unsure">
      <formula>NOT(ISERROR(SEARCH("Unsure",U296)))</formula>
    </cfRule>
    <cfRule type="containsText" dxfId="1060" priority="1493" operator="containsText" text="Can't See">
      <formula>NOT(ISERROR(SEARCH("Can't See",U296)))</formula>
    </cfRule>
    <cfRule type="notContainsText" dxfId="1059" priority="1494" operator="notContains" text="OK&amp;N/A">
      <formula>ISERROR(SEARCH("OK&amp;N/A",U296))</formula>
    </cfRule>
  </conditionalFormatting>
  <conditionalFormatting sqref="AD296">
    <cfRule type="cellIs" dxfId="1058" priority="1484" operator="equal">
      <formula>1</formula>
    </cfRule>
    <cfRule type="cellIs" dxfId="1057" priority="1485" operator="equal">
      <formula>2</formula>
    </cfRule>
    <cfRule type="cellIs" dxfId="1056" priority="1486" operator="equal">
      <formula>3</formula>
    </cfRule>
    <cfRule type="cellIs" dxfId="1055" priority="1487" operator="equal">
      <formula>4</formula>
    </cfRule>
    <cfRule type="cellIs" dxfId="1054" priority="1488" operator="equal">
      <formula>5</formula>
    </cfRule>
  </conditionalFormatting>
  <conditionalFormatting sqref="B296:E296">
    <cfRule type="colorScale" priority="148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6:I296">
    <cfRule type="colorScale" priority="148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6:M296">
    <cfRule type="colorScale" priority="148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6:AC296">
    <cfRule type="cellIs" dxfId="1053" priority="1476" operator="equal">
      <formula>1</formula>
    </cfRule>
    <cfRule type="cellIs" dxfId="1052" priority="1477" operator="equal">
      <formula>2</formula>
    </cfRule>
    <cfRule type="cellIs" dxfId="1051" priority="1478" operator="equal">
      <formula>3</formula>
    </cfRule>
    <cfRule type="cellIs" dxfId="1050" priority="1479" operator="equal">
      <formula>4</formula>
    </cfRule>
    <cfRule type="cellIs" dxfId="1049" priority="1480" operator="equal">
      <formula>5</formula>
    </cfRule>
  </conditionalFormatting>
  <conditionalFormatting sqref="U294:X294">
    <cfRule type="containsBlanks" priority="1470" stopIfTrue="1">
      <formula>LEN(TRIM(U294))=0</formula>
    </cfRule>
    <cfRule type="cellIs" dxfId="1048" priority="1471" operator="equal">
      <formula>"N/A"</formula>
    </cfRule>
    <cfRule type="cellIs" dxfId="1047" priority="1472" operator="equal">
      <formula>"OK"</formula>
    </cfRule>
    <cfRule type="containsText" dxfId="1046" priority="1473" operator="containsText" text="Unsure">
      <formula>NOT(ISERROR(SEARCH("Unsure",U294)))</formula>
    </cfRule>
    <cfRule type="containsText" dxfId="1045" priority="1474" operator="containsText" text="Can't See">
      <formula>NOT(ISERROR(SEARCH("Can't See",U294)))</formula>
    </cfRule>
    <cfRule type="notContainsText" dxfId="1044" priority="1475" operator="notContains" text="OK&amp;N/A">
      <formula>ISERROR(SEARCH("OK&amp;N/A",U294))</formula>
    </cfRule>
  </conditionalFormatting>
  <conditionalFormatting sqref="AD294">
    <cfRule type="cellIs" dxfId="1043" priority="1465" operator="equal">
      <formula>1</formula>
    </cfRule>
    <cfRule type="cellIs" dxfId="1042" priority="1466" operator="equal">
      <formula>2</formula>
    </cfRule>
    <cfRule type="cellIs" dxfId="1041" priority="1467" operator="equal">
      <formula>3</formula>
    </cfRule>
    <cfRule type="cellIs" dxfId="1040" priority="1468" operator="equal">
      <formula>4</formula>
    </cfRule>
    <cfRule type="cellIs" dxfId="1039" priority="1469" operator="equal">
      <formula>5</formula>
    </cfRule>
  </conditionalFormatting>
  <conditionalFormatting sqref="B294:E294">
    <cfRule type="colorScale" priority="146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4:I294">
    <cfRule type="colorScale" priority="14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4:M294">
    <cfRule type="colorScale" priority="14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4:AC294">
    <cfRule type="cellIs" dxfId="1038" priority="1457" operator="equal">
      <formula>1</formula>
    </cfRule>
    <cfRule type="cellIs" dxfId="1037" priority="1458" operator="equal">
      <formula>2</formula>
    </cfRule>
    <cfRule type="cellIs" dxfId="1036" priority="1459" operator="equal">
      <formula>3</formula>
    </cfRule>
    <cfRule type="cellIs" dxfId="1035" priority="1460" operator="equal">
      <formula>4</formula>
    </cfRule>
    <cfRule type="cellIs" dxfId="1034" priority="1461" operator="equal">
      <formula>5</formula>
    </cfRule>
  </conditionalFormatting>
  <conditionalFormatting sqref="U295:X295">
    <cfRule type="containsBlanks" priority="1451" stopIfTrue="1">
      <formula>LEN(TRIM(U295))=0</formula>
    </cfRule>
    <cfRule type="cellIs" dxfId="1033" priority="1452" operator="equal">
      <formula>"N/A"</formula>
    </cfRule>
    <cfRule type="cellIs" dxfId="1032" priority="1453" operator="equal">
      <formula>"OK"</formula>
    </cfRule>
    <cfRule type="containsText" dxfId="1031" priority="1454" operator="containsText" text="Unsure">
      <formula>NOT(ISERROR(SEARCH("Unsure",U295)))</formula>
    </cfRule>
    <cfRule type="containsText" dxfId="1030" priority="1455" operator="containsText" text="Can't See">
      <formula>NOT(ISERROR(SEARCH("Can't See",U295)))</formula>
    </cfRule>
    <cfRule type="notContainsText" dxfId="1029" priority="1456" operator="notContains" text="OK&amp;N/A">
      <formula>ISERROR(SEARCH("OK&amp;N/A",U295))</formula>
    </cfRule>
  </conditionalFormatting>
  <conditionalFormatting sqref="AD295">
    <cfRule type="cellIs" dxfId="1028" priority="1446" operator="equal">
      <formula>1</formula>
    </cfRule>
    <cfRule type="cellIs" dxfId="1027" priority="1447" operator="equal">
      <formula>2</formula>
    </cfRule>
    <cfRule type="cellIs" dxfId="1026" priority="1448" operator="equal">
      <formula>3</formula>
    </cfRule>
    <cfRule type="cellIs" dxfId="1025" priority="1449" operator="equal">
      <formula>4</formula>
    </cfRule>
    <cfRule type="cellIs" dxfId="1024" priority="1450" operator="equal">
      <formula>5</formula>
    </cfRule>
  </conditionalFormatting>
  <conditionalFormatting sqref="B295:E295">
    <cfRule type="colorScale" priority="144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5">
    <cfRule type="colorScale" priority="144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5:AC295">
    <cfRule type="cellIs" dxfId="1023" priority="1439" operator="equal">
      <formula>1</formula>
    </cfRule>
    <cfRule type="cellIs" dxfId="1022" priority="1440" operator="equal">
      <formula>2</formula>
    </cfRule>
    <cfRule type="cellIs" dxfId="1021" priority="1441" operator="equal">
      <formula>3</formula>
    </cfRule>
    <cfRule type="cellIs" dxfId="1020" priority="1442" operator="equal">
      <formula>4</formula>
    </cfRule>
    <cfRule type="cellIs" dxfId="1019" priority="1443" operator="equal">
      <formula>5</formula>
    </cfRule>
  </conditionalFormatting>
  <conditionalFormatting sqref="M295">
    <cfRule type="colorScale" priority="143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95">
    <cfRule type="colorScale" priority="14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295">
    <cfRule type="colorScale" priority="143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5">
    <cfRule type="colorScale" priority="143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95">
    <cfRule type="colorScale" priority="143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295">
    <cfRule type="colorScale" priority="143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295">
    <cfRule type="colorScale" priority="143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D297">
    <cfRule type="cellIs" dxfId="1018" priority="1427" operator="equal">
      <formula>1</formula>
    </cfRule>
    <cfRule type="cellIs" dxfId="1017" priority="1428" operator="equal">
      <formula>2</formula>
    </cfRule>
    <cfRule type="cellIs" dxfId="1016" priority="1429" operator="equal">
      <formula>3</formula>
    </cfRule>
    <cfRule type="cellIs" dxfId="1015" priority="1430" operator="equal">
      <formula>4</formula>
    </cfRule>
    <cfRule type="cellIs" dxfId="1014" priority="1431" operator="equal">
      <formula>5</formula>
    </cfRule>
  </conditionalFormatting>
  <conditionalFormatting sqref="Y297:AC297">
    <cfRule type="cellIs" dxfId="1013" priority="1422" operator="equal">
      <formula>1</formula>
    </cfRule>
    <cfRule type="cellIs" dxfId="1012" priority="1423" operator="equal">
      <formula>2</formula>
    </cfRule>
    <cfRule type="cellIs" dxfId="1011" priority="1424" operator="equal">
      <formula>3</formula>
    </cfRule>
    <cfRule type="cellIs" dxfId="1010" priority="1425" operator="equal">
      <formula>4</formula>
    </cfRule>
    <cfRule type="cellIs" dxfId="1009" priority="1426" operator="equal">
      <formula>5</formula>
    </cfRule>
  </conditionalFormatting>
  <conditionalFormatting sqref="B297:E297">
    <cfRule type="colorScale" priority="142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7:I297">
    <cfRule type="colorScale" priority="142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7:M297">
    <cfRule type="colorScale" priority="141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98:E299">
    <cfRule type="colorScale" priority="141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8:AD302">
    <cfRule type="cellIs" dxfId="1008" priority="1413" operator="equal">
      <formula>1</formula>
    </cfRule>
    <cfRule type="cellIs" dxfId="1007" priority="1414" operator="equal">
      <formula>2</formula>
    </cfRule>
    <cfRule type="cellIs" dxfId="1006" priority="1415" operator="equal">
      <formula>3</formula>
    </cfRule>
    <cfRule type="cellIs" dxfId="1005" priority="1416" operator="equal">
      <formula>4</formula>
    </cfRule>
    <cfRule type="cellIs" dxfId="1004" priority="1418" operator="equal">
      <formula>5</formula>
    </cfRule>
  </conditionalFormatting>
  <conditionalFormatting sqref="U298:X302">
    <cfRule type="containsBlanks" priority="1407" stopIfTrue="1">
      <formula>LEN(TRIM(U298))=0</formula>
    </cfRule>
    <cfRule type="cellIs" dxfId="1003" priority="1408" operator="equal">
      <formula>"N/A"</formula>
    </cfRule>
    <cfRule type="cellIs" dxfId="1002" priority="1409" operator="equal">
      <formula>"OK"</formula>
    </cfRule>
    <cfRule type="containsText" dxfId="1001" priority="1410" operator="containsText" text="Unsure">
      <formula>NOT(ISERROR(SEARCH("Unsure",U298)))</formula>
    </cfRule>
    <cfRule type="containsText" dxfId="1000" priority="1411" operator="containsText" text="Can't See">
      <formula>NOT(ISERROR(SEARCH("Can't See",U298)))</formula>
    </cfRule>
    <cfRule type="notContainsText" dxfId="999" priority="1412" operator="notContains" text="OK&amp;N/A">
      <formula>ISERROR(SEARCH("OK&amp;N/A",U298))</formula>
    </cfRule>
  </conditionalFormatting>
  <conditionalFormatting sqref="F298:I299">
    <cfRule type="colorScale" priority="140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8:M299">
    <cfRule type="colorScale" priority="140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300:X302">
    <cfRule type="containsBlanks" priority="1399" stopIfTrue="1">
      <formula>LEN(TRIM(U300))=0</formula>
    </cfRule>
    <cfRule type="cellIs" dxfId="998" priority="1400" operator="equal">
      <formula>"N/A"</formula>
    </cfRule>
    <cfRule type="cellIs" dxfId="997" priority="1401" operator="equal">
      <formula>"OK"</formula>
    </cfRule>
    <cfRule type="containsText" dxfId="996" priority="1402" operator="containsText" text="Unsure">
      <formula>NOT(ISERROR(SEARCH("Unsure",U300)))</formula>
    </cfRule>
    <cfRule type="containsText" dxfId="995" priority="1403" operator="containsText" text="Can't See">
      <formula>NOT(ISERROR(SEARCH("Can't See",U300)))</formula>
    </cfRule>
    <cfRule type="notContainsText" dxfId="994" priority="1404" operator="notContains" text="OK&amp;N/A">
      <formula>ISERROR(SEARCH("OK&amp;N/A",U300))</formula>
    </cfRule>
  </conditionalFormatting>
  <conditionalFormatting sqref="AD300:AD302">
    <cfRule type="cellIs" dxfId="993" priority="1394" operator="equal">
      <formula>1</formula>
    </cfRule>
    <cfRule type="cellIs" dxfId="992" priority="1395" operator="equal">
      <formula>2</formula>
    </cfRule>
    <cfRule type="cellIs" dxfId="991" priority="1396" operator="equal">
      <formula>3</formula>
    </cfRule>
    <cfRule type="cellIs" dxfId="990" priority="1397" operator="equal">
      <formula>4</formula>
    </cfRule>
    <cfRule type="cellIs" dxfId="989" priority="1398" operator="equal">
      <formula>5</formula>
    </cfRule>
  </conditionalFormatting>
  <conditionalFormatting sqref="Y300:AC302">
    <cfRule type="cellIs" dxfId="988" priority="1389" operator="equal">
      <formula>1</formula>
    </cfRule>
    <cfRule type="cellIs" dxfId="987" priority="1390" operator="equal">
      <formula>2</formula>
    </cfRule>
    <cfRule type="cellIs" dxfId="986" priority="1391" operator="equal">
      <formula>3</formula>
    </cfRule>
    <cfRule type="cellIs" dxfId="985" priority="1392" operator="equal">
      <formula>4</formula>
    </cfRule>
    <cfRule type="cellIs" dxfId="984" priority="1393" operator="equal">
      <formula>5</formula>
    </cfRule>
  </conditionalFormatting>
  <conditionalFormatting sqref="U298:X298">
    <cfRule type="containsBlanks" priority="1383" stopIfTrue="1">
      <formula>LEN(TRIM(U298))=0</formula>
    </cfRule>
    <cfRule type="cellIs" dxfId="983" priority="1384" operator="equal">
      <formula>"N/A"</formula>
    </cfRule>
    <cfRule type="cellIs" dxfId="982" priority="1385" operator="equal">
      <formula>"OK"</formula>
    </cfRule>
    <cfRule type="containsText" dxfId="981" priority="1386" operator="containsText" text="Unsure">
      <formula>NOT(ISERROR(SEARCH("Unsure",U298)))</formula>
    </cfRule>
    <cfRule type="containsText" dxfId="980" priority="1387" operator="containsText" text="Can't See">
      <formula>NOT(ISERROR(SEARCH("Can't See",U298)))</formula>
    </cfRule>
    <cfRule type="notContainsText" dxfId="979" priority="1388" operator="notContains" text="OK&amp;N/A">
      <formula>ISERROR(SEARCH("OK&amp;N/A",U298))</formula>
    </cfRule>
  </conditionalFormatting>
  <conditionalFormatting sqref="AD298">
    <cfRule type="cellIs" dxfId="978" priority="1378" operator="equal">
      <formula>1</formula>
    </cfRule>
    <cfRule type="cellIs" dxfId="977" priority="1379" operator="equal">
      <formula>2</formula>
    </cfRule>
    <cfRule type="cellIs" dxfId="976" priority="1380" operator="equal">
      <formula>3</formula>
    </cfRule>
    <cfRule type="cellIs" dxfId="975" priority="1381" operator="equal">
      <formula>4</formula>
    </cfRule>
    <cfRule type="cellIs" dxfId="974" priority="1382" operator="equal">
      <formula>5</formula>
    </cfRule>
  </conditionalFormatting>
  <conditionalFormatting sqref="B298:E298">
    <cfRule type="colorScale" priority="137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8:I298">
    <cfRule type="colorScale" priority="137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8:M298">
    <cfRule type="colorScale" priority="137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8:AC298">
    <cfRule type="cellIs" dxfId="973" priority="1370" operator="equal">
      <formula>1</formula>
    </cfRule>
    <cfRule type="cellIs" dxfId="972" priority="1371" operator="equal">
      <formula>2</formula>
    </cfRule>
    <cfRule type="cellIs" dxfId="971" priority="1372" operator="equal">
      <formula>3</formula>
    </cfRule>
    <cfRule type="cellIs" dxfId="970" priority="1373" operator="equal">
      <formula>4</formula>
    </cfRule>
    <cfRule type="cellIs" dxfId="969" priority="1374" operator="equal">
      <formula>5</formula>
    </cfRule>
  </conditionalFormatting>
  <conditionalFormatting sqref="U299:X299">
    <cfRule type="containsBlanks" priority="1364" stopIfTrue="1">
      <formula>LEN(TRIM(U299))=0</formula>
    </cfRule>
    <cfRule type="cellIs" dxfId="968" priority="1365" operator="equal">
      <formula>"N/A"</formula>
    </cfRule>
    <cfRule type="cellIs" dxfId="967" priority="1366" operator="equal">
      <formula>"OK"</formula>
    </cfRule>
    <cfRule type="containsText" dxfId="966" priority="1367" operator="containsText" text="Unsure">
      <formula>NOT(ISERROR(SEARCH("Unsure",U299)))</formula>
    </cfRule>
    <cfRule type="containsText" dxfId="965" priority="1368" operator="containsText" text="Can't See">
      <formula>NOT(ISERROR(SEARCH("Can't See",U299)))</formula>
    </cfRule>
    <cfRule type="notContainsText" dxfId="964" priority="1369" operator="notContains" text="OK&amp;N/A">
      <formula>ISERROR(SEARCH("OK&amp;N/A",U299))</formula>
    </cfRule>
  </conditionalFormatting>
  <conditionalFormatting sqref="AD299">
    <cfRule type="cellIs" dxfId="963" priority="1359" operator="equal">
      <formula>1</formula>
    </cfRule>
    <cfRule type="cellIs" dxfId="962" priority="1360" operator="equal">
      <formula>2</formula>
    </cfRule>
    <cfRule type="cellIs" dxfId="961" priority="1361" operator="equal">
      <formula>3</formula>
    </cfRule>
    <cfRule type="cellIs" dxfId="960" priority="1362" operator="equal">
      <formula>4</formula>
    </cfRule>
    <cfRule type="cellIs" dxfId="959" priority="1363" operator="equal">
      <formula>5</formula>
    </cfRule>
  </conditionalFormatting>
  <conditionalFormatting sqref="B299:E299">
    <cfRule type="colorScale" priority="13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9:I299">
    <cfRule type="colorScale" priority="13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9:M299">
    <cfRule type="colorScale" priority="13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9:AC299">
    <cfRule type="cellIs" dxfId="958" priority="1351" operator="equal">
      <formula>1</formula>
    </cfRule>
    <cfRule type="cellIs" dxfId="957" priority="1352" operator="equal">
      <formula>2</formula>
    </cfRule>
    <cfRule type="cellIs" dxfId="956" priority="1353" operator="equal">
      <formula>3</formula>
    </cfRule>
    <cfRule type="cellIs" dxfId="955" priority="1354" operator="equal">
      <formula>4</formula>
    </cfRule>
    <cfRule type="cellIs" dxfId="954" priority="1355" operator="equal">
      <formula>5</formula>
    </cfRule>
  </conditionalFormatting>
  <conditionalFormatting sqref="A291">
    <cfRule type="containsBlanks" priority="1345" stopIfTrue="1">
      <formula>LEN(TRIM(A291))=0</formula>
    </cfRule>
    <cfRule type="containsText" dxfId="953" priority="1346" stopIfTrue="1" operator="containsText" text="fcd">
      <formula>NOT(ISERROR(SEARCH("fcd",A291)))</formula>
    </cfRule>
    <cfRule type="containsText" dxfId="952" priority="1347" stopIfTrue="1" operator="containsText" text="server">
      <formula>NOT(ISERROR(SEARCH("server",A291)))</formula>
    </cfRule>
    <cfRule type="containsText" dxfId="951" priority="1348" stopIfTrue="1" operator="containsText" text="ft">
      <formula>NOT(ISERROR(SEARCH("ft",A291)))</formula>
    </cfRule>
    <cfRule type="containsText" dxfId="950" priority="1349" stopIfTrue="1" operator="containsText" text="lynxx_">
      <formula>NOT(ISERROR(SEARCH("lynxx_",A291)))</formula>
    </cfRule>
    <cfRule type="containsText" dxfId="949" priority="1350" operator="containsText" text="_">
      <formula>NOT(ISERROR(SEARCH("_",A291)))</formula>
    </cfRule>
  </conditionalFormatting>
  <conditionalFormatting sqref="A291">
    <cfRule type="containsBlanks" priority="1339" stopIfTrue="1">
      <formula>LEN(TRIM(A291))=0</formula>
    </cfRule>
    <cfRule type="containsText" dxfId="948" priority="1340" stopIfTrue="1" operator="containsText" text="fcd">
      <formula>NOT(ISERROR(SEARCH("fcd",A291)))</formula>
    </cfRule>
    <cfRule type="containsText" dxfId="947" priority="1341" stopIfTrue="1" operator="containsText" text="server">
      <formula>NOT(ISERROR(SEARCH("server",A291)))</formula>
    </cfRule>
    <cfRule type="containsText" dxfId="946" priority="1342" stopIfTrue="1" operator="containsText" text="ft">
      <formula>NOT(ISERROR(SEARCH("ft",A291)))</formula>
    </cfRule>
    <cfRule type="containsText" dxfId="945" priority="1343" stopIfTrue="1" operator="containsText" text="lynxx_">
      <formula>NOT(ISERROR(SEARCH("lynxx_",A291)))</formula>
    </cfRule>
    <cfRule type="containsText" dxfId="944" priority="1344" operator="containsText" text="_">
      <formula>NOT(ISERROR(SEARCH("_",A291)))</formula>
    </cfRule>
  </conditionalFormatting>
  <conditionalFormatting sqref="F185">
    <cfRule type="colorScale" priority="133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185">
    <cfRule type="colorScale" priority="13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185">
    <cfRule type="colorScale" priority="133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185">
    <cfRule type="colorScale" priority="133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5:M185">
    <cfRule type="containsBlanks" priority="1329" stopIfTrue="1">
      <formula>LEN(TRIM(K185))=0</formula>
    </cfRule>
    <cfRule type="cellIs" dxfId="943" priority="1330" operator="equal">
      <formula>"N/A"</formula>
    </cfRule>
    <cfRule type="cellIs" dxfId="942" priority="1331" operator="equal">
      <formula>"OK"</formula>
    </cfRule>
    <cfRule type="containsText" dxfId="941" priority="1332" operator="containsText" text="Unsure">
      <formula>NOT(ISERROR(SEARCH("Unsure",K185)))</formula>
    </cfRule>
    <cfRule type="containsText" dxfId="940" priority="1333" operator="containsText" text="Can't See">
      <formula>NOT(ISERROR(SEARCH("Can't See",K185)))</formula>
    </cfRule>
    <cfRule type="notContainsText" dxfId="939" priority="1334" operator="notContains" text="OK&amp;N/A">
      <formula>ISERROR(SEARCH("OK&amp;N/A",K185))</formula>
    </cfRule>
  </conditionalFormatting>
  <conditionalFormatting sqref="J185">
    <cfRule type="containsBlanks" priority="1323" stopIfTrue="1">
      <formula>LEN(TRIM(J185))=0</formula>
    </cfRule>
    <cfRule type="cellIs" dxfId="938" priority="1324" operator="equal">
      <formula>"N/A"</formula>
    </cfRule>
    <cfRule type="cellIs" dxfId="937" priority="1325" operator="equal">
      <formula>"OK"</formula>
    </cfRule>
    <cfRule type="containsText" dxfId="936" priority="1326" operator="containsText" text="Unsure">
      <formula>NOT(ISERROR(SEARCH("Unsure",J185)))</formula>
    </cfRule>
    <cfRule type="containsText" dxfId="935" priority="1327" operator="containsText" text="Can't See">
      <formula>NOT(ISERROR(SEARCH("Can't See",J185)))</formula>
    </cfRule>
    <cfRule type="notContainsText" dxfId="934" priority="1328" operator="notContains" text="OK&amp;N/A">
      <formula>ISERROR(SEARCH("OK&amp;N/A",J185))</formula>
    </cfRule>
  </conditionalFormatting>
  <conditionalFormatting sqref="U273:X274">
    <cfRule type="containsBlanks" priority="1317" stopIfTrue="1">
      <formula>LEN(TRIM(U273))=0</formula>
    </cfRule>
    <cfRule type="cellIs" dxfId="933" priority="1318" operator="equal">
      <formula>"N/A"</formula>
    </cfRule>
    <cfRule type="cellIs" dxfId="932" priority="1319" operator="equal">
      <formula>"OK"</formula>
    </cfRule>
    <cfRule type="containsText" dxfId="931" priority="1320" operator="containsText" text="Unsure">
      <formula>NOT(ISERROR(SEARCH("Unsure",U273)))</formula>
    </cfRule>
    <cfRule type="containsText" dxfId="930" priority="1321" operator="containsText" text="Can't See">
      <formula>NOT(ISERROR(SEARCH("Can't See",U273)))</formula>
    </cfRule>
    <cfRule type="notContainsText" dxfId="929" priority="1322" operator="notContains" text="OK&amp;N/A">
      <formula>ISERROR(SEARCH("OK&amp;N/A",U273))</formula>
    </cfRule>
  </conditionalFormatting>
  <conditionalFormatting sqref="A273:A274">
    <cfRule type="containsBlanks" priority="1310" stopIfTrue="1">
      <formula>LEN(TRIM(A273))=0</formula>
    </cfRule>
    <cfRule type="containsText" dxfId="928" priority="1311" stopIfTrue="1" operator="containsText" text="fcd">
      <formula>NOT(ISERROR(SEARCH("fcd",A273)))</formula>
    </cfRule>
    <cfRule type="containsText" dxfId="927" priority="1312" stopIfTrue="1" operator="containsText" text="server">
      <formula>NOT(ISERROR(SEARCH("server",A273)))</formula>
    </cfRule>
    <cfRule type="containsText" dxfId="926" priority="1313" stopIfTrue="1" operator="containsText" text="ft">
      <formula>NOT(ISERROR(SEARCH("ft",A273)))</formula>
    </cfRule>
    <cfRule type="containsText" dxfId="925" priority="1314" stopIfTrue="1" operator="containsText" text="lynxx_">
      <formula>NOT(ISERROR(SEARCH("lynxx_",A273)))</formula>
    </cfRule>
    <cfRule type="containsText" dxfId="924" priority="1315" operator="containsText" text="_">
      <formula>NOT(ISERROR(SEARCH("_",A273)))</formula>
    </cfRule>
  </conditionalFormatting>
  <conditionalFormatting sqref="AD273:AD274">
    <cfRule type="cellIs" dxfId="923" priority="1306" operator="equal">
      <formula>1</formula>
    </cfRule>
    <cfRule type="cellIs" dxfId="922" priority="1307" operator="equal">
      <formula>2</formula>
    </cfRule>
    <cfRule type="cellIs" dxfId="921" priority="1308" operator="equal">
      <formula>3</formula>
    </cfRule>
    <cfRule type="cellIs" dxfId="920" priority="1309" operator="equal">
      <formula>4</formula>
    </cfRule>
    <cfRule type="cellIs" dxfId="919" priority="1316" operator="equal">
      <formula>5</formula>
    </cfRule>
  </conditionalFormatting>
  <conditionalFormatting sqref="A273:A274">
    <cfRule type="containsBlanks" priority="1300" stopIfTrue="1">
      <formula>LEN(TRIM(A273))=0</formula>
    </cfRule>
    <cfRule type="containsText" dxfId="918" priority="1301" stopIfTrue="1" operator="containsText" text="fcd">
      <formula>NOT(ISERROR(SEARCH("fcd",A273)))</formula>
    </cfRule>
    <cfRule type="containsText" dxfId="917" priority="1302" stopIfTrue="1" operator="containsText" text="server">
      <formula>NOT(ISERROR(SEARCH("server",A273)))</formula>
    </cfRule>
    <cfRule type="containsText" dxfId="916" priority="1303" stopIfTrue="1" operator="containsText" text="ft">
      <formula>NOT(ISERROR(SEARCH("ft",A273)))</formula>
    </cfRule>
    <cfRule type="containsText" dxfId="915" priority="1304" stopIfTrue="1" operator="containsText" text="lynxx_">
      <formula>NOT(ISERROR(SEARCH("lynxx_",A273)))</formula>
    </cfRule>
    <cfRule type="containsText" dxfId="914" priority="1305" operator="containsText" text="_">
      <formula>NOT(ISERROR(SEARCH("_",A273)))</formula>
    </cfRule>
  </conditionalFormatting>
  <conditionalFormatting sqref="Y273:AC274">
    <cfRule type="cellIs" dxfId="913" priority="1295" operator="equal">
      <formula>1</formula>
    </cfRule>
    <cfRule type="cellIs" dxfId="912" priority="1296" operator="equal">
      <formula>2</formula>
    </cfRule>
    <cfRule type="cellIs" dxfId="911" priority="1297" operator="equal">
      <formula>3</formula>
    </cfRule>
    <cfRule type="cellIs" dxfId="910" priority="1298" operator="equal">
      <formula>4</formula>
    </cfRule>
    <cfRule type="cellIs" dxfId="909" priority="1299" operator="equal">
      <formula>5</formula>
    </cfRule>
  </conditionalFormatting>
  <conditionalFormatting sqref="B273:E274">
    <cfRule type="colorScale" priority="129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3:I274">
    <cfRule type="colorScale" priority="129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3:M274">
    <cfRule type="colorScale" priority="129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72:X272">
    <cfRule type="containsBlanks" priority="1286" stopIfTrue="1">
      <formula>LEN(TRIM(U272))=0</formula>
    </cfRule>
    <cfRule type="cellIs" dxfId="908" priority="1287" operator="equal">
      <formula>"N/A"</formula>
    </cfRule>
    <cfRule type="cellIs" dxfId="907" priority="1288" operator="equal">
      <formula>"OK"</formula>
    </cfRule>
    <cfRule type="containsText" dxfId="906" priority="1289" operator="containsText" text="Unsure">
      <formula>NOT(ISERROR(SEARCH("Unsure",U272)))</formula>
    </cfRule>
    <cfRule type="containsText" dxfId="905" priority="1290" operator="containsText" text="Can't See">
      <formula>NOT(ISERROR(SEARCH("Can't See",U272)))</formula>
    </cfRule>
    <cfRule type="notContainsText" dxfId="904" priority="1291" operator="notContains" text="OK&amp;N/A">
      <formula>ISERROR(SEARCH("OK&amp;N/A",U272))</formula>
    </cfRule>
  </conditionalFormatting>
  <conditionalFormatting sqref="A272">
    <cfRule type="containsBlanks" priority="1279" stopIfTrue="1">
      <formula>LEN(TRIM(A272))=0</formula>
    </cfRule>
    <cfRule type="containsText" dxfId="903" priority="1280" stopIfTrue="1" operator="containsText" text="fcd">
      <formula>NOT(ISERROR(SEARCH("fcd",A272)))</formula>
    </cfRule>
    <cfRule type="containsText" dxfId="902" priority="1281" stopIfTrue="1" operator="containsText" text="server">
      <formula>NOT(ISERROR(SEARCH("server",A272)))</formula>
    </cfRule>
    <cfRule type="containsText" dxfId="901" priority="1282" stopIfTrue="1" operator="containsText" text="ft">
      <formula>NOT(ISERROR(SEARCH("ft",A272)))</formula>
    </cfRule>
    <cfRule type="containsText" dxfId="900" priority="1283" stopIfTrue="1" operator="containsText" text="lynxx_">
      <formula>NOT(ISERROR(SEARCH("lynxx_",A272)))</formula>
    </cfRule>
    <cfRule type="containsText" dxfId="899" priority="1284" operator="containsText" text="_">
      <formula>NOT(ISERROR(SEARCH("_",A272)))</formula>
    </cfRule>
  </conditionalFormatting>
  <conditionalFormatting sqref="AD272">
    <cfRule type="cellIs" dxfId="898" priority="1275" operator="equal">
      <formula>1</formula>
    </cfRule>
    <cfRule type="cellIs" dxfId="897" priority="1276" operator="equal">
      <formula>2</formula>
    </cfRule>
    <cfRule type="cellIs" dxfId="896" priority="1277" operator="equal">
      <formula>3</formula>
    </cfRule>
    <cfRule type="cellIs" dxfId="895" priority="1278" operator="equal">
      <formula>4</formula>
    </cfRule>
    <cfRule type="cellIs" dxfId="894" priority="1285" operator="equal">
      <formula>5</formula>
    </cfRule>
  </conditionalFormatting>
  <conditionalFormatting sqref="A272">
    <cfRule type="containsBlanks" priority="1269" stopIfTrue="1">
      <formula>LEN(TRIM(A272))=0</formula>
    </cfRule>
    <cfRule type="containsText" dxfId="893" priority="1270" stopIfTrue="1" operator="containsText" text="fcd">
      <formula>NOT(ISERROR(SEARCH("fcd",A272)))</formula>
    </cfRule>
    <cfRule type="containsText" dxfId="892" priority="1271" stopIfTrue="1" operator="containsText" text="server">
      <formula>NOT(ISERROR(SEARCH("server",A272)))</formula>
    </cfRule>
    <cfRule type="containsText" dxfId="891" priority="1272" stopIfTrue="1" operator="containsText" text="ft">
      <formula>NOT(ISERROR(SEARCH("ft",A272)))</formula>
    </cfRule>
    <cfRule type="containsText" dxfId="890" priority="1273" stopIfTrue="1" operator="containsText" text="lynxx_">
      <formula>NOT(ISERROR(SEARCH("lynxx_",A272)))</formula>
    </cfRule>
    <cfRule type="containsText" dxfId="889" priority="1274" operator="containsText" text="_">
      <formula>NOT(ISERROR(SEARCH("_",A272)))</formula>
    </cfRule>
  </conditionalFormatting>
  <conditionalFormatting sqref="Y272:AC272">
    <cfRule type="cellIs" dxfId="888" priority="1264" operator="equal">
      <formula>1</formula>
    </cfRule>
    <cfRule type="cellIs" dxfId="887" priority="1265" operator="equal">
      <formula>2</formula>
    </cfRule>
    <cfRule type="cellIs" dxfId="886" priority="1266" operator="equal">
      <formula>3</formula>
    </cfRule>
    <cfRule type="cellIs" dxfId="885" priority="1267" operator="equal">
      <formula>4</formula>
    </cfRule>
    <cfRule type="cellIs" dxfId="884" priority="1268" operator="equal">
      <formula>5</formula>
    </cfRule>
  </conditionalFormatting>
  <conditionalFormatting sqref="B272:E272">
    <cfRule type="colorScale" priority="12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2:I272">
    <cfRule type="colorScale" priority="12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2:M272">
    <cfRule type="colorScale" priority="12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E62">
    <cfRule type="colorScale" priority="12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62">
    <cfRule type="containsBlanks" priority="1253" stopIfTrue="1">
      <formula>LEN(TRIM(A62))=0</formula>
    </cfRule>
    <cfRule type="containsText" dxfId="883" priority="1255" stopIfTrue="1" operator="containsText" text="fcd">
      <formula>NOT(ISERROR(SEARCH("fcd",A62)))</formula>
    </cfRule>
    <cfRule type="containsText" dxfId="882" priority="1256" stopIfTrue="1" operator="containsText" text="server">
      <formula>NOT(ISERROR(SEARCH("server",A62)))</formula>
    </cfRule>
    <cfRule type="containsText" dxfId="881" priority="1257" stopIfTrue="1" operator="containsText" text="ft">
      <formula>NOT(ISERROR(SEARCH("ft",A62)))</formula>
    </cfRule>
    <cfRule type="containsText" dxfId="880" priority="1258" stopIfTrue="1" operator="containsText" text="lynxx_">
      <formula>NOT(ISERROR(SEARCH("lynxx_",A62)))</formula>
    </cfRule>
    <cfRule type="containsText" dxfId="879" priority="1259" operator="containsText" text="_">
      <formula>NOT(ISERROR(SEARCH("_",A62)))</formula>
    </cfRule>
  </conditionalFormatting>
  <conditionalFormatting sqref="Y62:AE62">
    <cfRule type="cellIs" dxfId="878" priority="1249" operator="equal">
      <formula>1</formula>
    </cfRule>
    <cfRule type="cellIs" dxfId="877" priority="1250" operator="equal">
      <formula>2</formula>
    </cfRule>
    <cfRule type="cellIs" dxfId="876" priority="1251" operator="equal">
      <formula>3</formula>
    </cfRule>
    <cfRule type="cellIs" dxfId="875" priority="1252" operator="equal">
      <formula>4</formula>
    </cfRule>
    <cfRule type="cellIs" dxfId="874" priority="1260" operator="equal">
      <formula>5</formula>
    </cfRule>
  </conditionalFormatting>
  <conditionalFormatting sqref="U62:X62">
    <cfRule type="containsBlanks" priority="1243" stopIfTrue="1">
      <formula>LEN(TRIM(U62))=0</formula>
    </cfRule>
    <cfRule type="cellIs" dxfId="873" priority="1244" operator="equal">
      <formula>"N/A"</formula>
    </cfRule>
    <cfRule type="cellIs" dxfId="872" priority="1245" operator="equal">
      <formula>"OK"</formula>
    </cfRule>
    <cfRule type="containsText" dxfId="871" priority="1246" operator="containsText" text="Unsure">
      <formula>NOT(ISERROR(SEARCH("Unsure",U62)))</formula>
    </cfRule>
    <cfRule type="containsText" dxfId="870" priority="1247" operator="containsText" text="Can't See">
      <formula>NOT(ISERROR(SEARCH("Can't See",U62)))</formula>
    </cfRule>
    <cfRule type="notContainsText" dxfId="869" priority="1248" operator="notContains" text="OK&amp;N/A">
      <formula>ISERROR(SEARCH("OK&amp;N/A",U62))</formula>
    </cfRule>
  </conditionalFormatting>
  <conditionalFormatting sqref="F62">
    <cfRule type="colorScale" priority="124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62:M62">
    <cfRule type="containsBlanks" priority="1236" stopIfTrue="1">
      <formula>LEN(TRIM(J62))=0</formula>
    </cfRule>
    <cfRule type="cellIs" dxfId="868" priority="1237" operator="equal">
      <formula>"N/A"</formula>
    </cfRule>
    <cfRule type="cellIs" dxfId="867" priority="1238" operator="equal">
      <formula>"OK"</formula>
    </cfRule>
    <cfRule type="containsText" dxfId="866" priority="1239" operator="containsText" text="Unsure">
      <formula>NOT(ISERROR(SEARCH("Unsure",J62)))</formula>
    </cfRule>
    <cfRule type="containsText" dxfId="865" priority="1240" operator="containsText" text="Can't See">
      <formula>NOT(ISERROR(SEARCH("Can't See",J62)))</formula>
    </cfRule>
    <cfRule type="notContainsText" dxfId="864" priority="1241" operator="notContains" text="OK&amp;N/A">
      <formula>ISERROR(SEARCH("OK&amp;N/A",J62))</formula>
    </cfRule>
  </conditionalFormatting>
  <conditionalFormatting sqref="G62">
    <cfRule type="colorScale" priority="123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62">
    <cfRule type="colorScale" priority="123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62">
    <cfRule type="colorScale" priority="123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62">
    <cfRule type="colorScale" priority="123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62">
    <cfRule type="colorScale" priority="123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62">
    <cfRule type="colorScale" priority="123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75:X275">
    <cfRule type="containsBlanks" priority="1224" stopIfTrue="1">
      <formula>LEN(TRIM(U275))=0</formula>
    </cfRule>
    <cfRule type="cellIs" dxfId="863" priority="1225" operator="equal">
      <formula>"N/A"</formula>
    </cfRule>
    <cfRule type="cellIs" dxfId="862" priority="1226" operator="equal">
      <formula>"OK"</formula>
    </cfRule>
    <cfRule type="containsText" dxfId="861" priority="1227" operator="containsText" text="Unsure">
      <formula>NOT(ISERROR(SEARCH("Unsure",U275)))</formula>
    </cfRule>
    <cfRule type="containsText" dxfId="860" priority="1228" operator="containsText" text="Can't See">
      <formula>NOT(ISERROR(SEARCH("Can't See",U275)))</formula>
    </cfRule>
    <cfRule type="notContainsText" dxfId="859" priority="1229" operator="notContains" text="OK&amp;N/A">
      <formula>ISERROR(SEARCH("OK&amp;N/A",U275))</formula>
    </cfRule>
  </conditionalFormatting>
  <conditionalFormatting sqref="A275">
    <cfRule type="containsBlanks" priority="1217" stopIfTrue="1">
      <formula>LEN(TRIM(A275))=0</formula>
    </cfRule>
    <cfRule type="containsText" dxfId="858" priority="1218" stopIfTrue="1" operator="containsText" text="fcd">
      <formula>NOT(ISERROR(SEARCH("fcd",A275)))</formula>
    </cfRule>
    <cfRule type="containsText" dxfId="857" priority="1219" stopIfTrue="1" operator="containsText" text="server">
      <formula>NOT(ISERROR(SEARCH("server",A275)))</formula>
    </cfRule>
    <cfRule type="containsText" dxfId="856" priority="1220" stopIfTrue="1" operator="containsText" text="ft">
      <formula>NOT(ISERROR(SEARCH("ft",A275)))</formula>
    </cfRule>
    <cfRule type="containsText" dxfId="855" priority="1221" stopIfTrue="1" operator="containsText" text="lynxx_">
      <formula>NOT(ISERROR(SEARCH("lynxx_",A275)))</formula>
    </cfRule>
    <cfRule type="containsText" dxfId="854" priority="1222" operator="containsText" text="_">
      <formula>NOT(ISERROR(SEARCH("_",A275)))</formula>
    </cfRule>
  </conditionalFormatting>
  <conditionalFormatting sqref="AD275">
    <cfRule type="cellIs" dxfId="853" priority="1213" operator="equal">
      <formula>1</formula>
    </cfRule>
    <cfRule type="cellIs" dxfId="852" priority="1214" operator="equal">
      <formula>2</formula>
    </cfRule>
    <cfRule type="cellIs" dxfId="851" priority="1215" operator="equal">
      <formula>3</formula>
    </cfRule>
    <cfRule type="cellIs" dxfId="850" priority="1216" operator="equal">
      <formula>4</formula>
    </cfRule>
    <cfRule type="cellIs" dxfId="849" priority="1223" operator="equal">
      <formula>5</formula>
    </cfRule>
  </conditionalFormatting>
  <conditionalFormatting sqref="J275:M275">
    <cfRule type="containsBlanks" priority="1207" stopIfTrue="1">
      <formula>LEN(TRIM(J275))=0</formula>
    </cfRule>
    <cfRule type="cellIs" dxfId="848" priority="1208" operator="equal">
      <formula>"N/A"</formula>
    </cfRule>
    <cfRule type="cellIs" dxfId="847" priority="1209" operator="equal">
      <formula>"OK"</formula>
    </cfRule>
    <cfRule type="containsText" dxfId="846" priority="1210" operator="containsText" text="Unsure">
      <formula>NOT(ISERROR(SEARCH("Unsure",J275)))</formula>
    </cfRule>
    <cfRule type="containsText" dxfId="845" priority="1211" operator="containsText" text="Can't See">
      <formula>NOT(ISERROR(SEARCH("Can't See",J275)))</formula>
    </cfRule>
    <cfRule type="notContainsText" dxfId="844" priority="1212" operator="notContains" text="OK&amp;N/A">
      <formula>ISERROR(SEARCH("OK&amp;N/A",J275))</formula>
    </cfRule>
  </conditionalFormatting>
  <conditionalFormatting sqref="Y275:AC275">
    <cfRule type="cellIs" dxfId="843" priority="1202" operator="equal">
      <formula>1</formula>
    </cfRule>
    <cfRule type="cellIs" dxfId="842" priority="1203" operator="equal">
      <formula>2</formula>
    </cfRule>
    <cfRule type="cellIs" dxfId="841" priority="1204" operator="equal">
      <formula>3</formula>
    </cfRule>
    <cfRule type="cellIs" dxfId="840" priority="1205" operator="equal">
      <formula>4</formula>
    </cfRule>
    <cfRule type="cellIs" dxfId="839" priority="1206" operator="equal">
      <formula>5</formula>
    </cfRule>
  </conditionalFormatting>
  <conditionalFormatting sqref="B275">
    <cfRule type="colorScale" priority="120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75:F275">
    <cfRule type="colorScale" priority="120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275">
    <cfRule type="colorScale" priority="119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275">
    <cfRule type="colorScale" priority="119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75">
    <cfRule type="colorScale" priority="119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185">
    <cfRule type="colorScale" priority="119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185">
    <cfRule type="colorScale" priority="119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185">
    <cfRule type="colorScale" priority="119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E185">
    <cfRule type="colorScale" priority="119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197:AD197">
    <cfRule type="cellIs" dxfId="838" priority="1188" operator="equal">
      <formula>1</formula>
    </cfRule>
    <cfRule type="cellIs" dxfId="837" priority="1189" operator="equal">
      <formula>2</formula>
    </cfRule>
    <cfRule type="cellIs" dxfId="836" priority="1190" operator="equal">
      <formula>3</formula>
    </cfRule>
    <cfRule type="cellIs" dxfId="835" priority="1191" operator="equal">
      <formula>4</formula>
    </cfRule>
    <cfRule type="cellIs" dxfId="834" priority="1192" operator="equal">
      <formula>5</formula>
    </cfRule>
  </conditionalFormatting>
  <conditionalFormatting sqref="U197:X197">
    <cfRule type="containsBlanks" priority="1182" stopIfTrue="1">
      <formula>LEN(TRIM(U197))=0</formula>
    </cfRule>
    <cfRule type="cellIs" dxfId="833" priority="1183" operator="equal">
      <formula>"N/A"</formula>
    </cfRule>
    <cfRule type="cellIs" dxfId="832" priority="1184" operator="equal">
      <formula>"OK"</formula>
    </cfRule>
    <cfRule type="containsText" dxfId="831" priority="1185" operator="containsText" text="Unsure">
      <formula>NOT(ISERROR(SEARCH("Unsure",U197)))</formula>
    </cfRule>
    <cfRule type="containsText" dxfId="830" priority="1186" operator="containsText" text="Can't See">
      <formula>NOT(ISERROR(SEARCH("Can't See",U197)))</formula>
    </cfRule>
    <cfRule type="notContainsText" dxfId="829" priority="1187" operator="notContains" text="OK&amp;N/A">
      <formula>ISERROR(SEARCH("OK&amp;N/A",U197))</formula>
    </cfRule>
  </conditionalFormatting>
  <conditionalFormatting sqref="A197">
    <cfRule type="containsBlanks" priority="1176" stopIfTrue="1">
      <formula>LEN(TRIM(A197))=0</formula>
    </cfRule>
    <cfRule type="containsText" dxfId="828" priority="1177" stopIfTrue="1" operator="containsText" text="fcd">
      <formula>NOT(ISERROR(SEARCH("fcd",A197)))</formula>
    </cfRule>
    <cfRule type="containsText" dxfId="827" priority="1178" stopIfTrue="1" operator="containsText" text="server">
      <formula>NOT(ISERROR(SEARCH("server",A197)))</formula>
    </cfRule>
    <cfRule type="containsText" dxfId="826" priority="1179" stopIfTrue="1" operator="containsText" text="ft">
      <formula>NOT(ISERROR(SEARCH("ft",A197)))</formula>
    </cfRule>
    <cfRule type="containsText" dxfId="825" priority="1180" stopIfTrue="1" operator="containsText" text="lynxx_">
      <formula>NOT(ISERROR(SEARCH("lynxx_",A197)))</formula>
    </cfRule>
    <cfRule type="containsText" dxfId="824" priority="1181" operator="containsText" text="_">
      <formula>NOT(ISERROR(SEARCH("_",A197)))</formula>
    </cfRule>
  </conditionalFormatting>
  <conditionalFormatting sqref="U200:X200">
    <cfRule type="containsBlanks" priority="1170" stopIfTrue="1">
      <formula>LEN(TRIM(U200))=0</formula>
    </cfRule>
    <cfRule type="cellIs" dxfId="823" priority="1171" operator="equal">
      <formula>"N/A"</formula>
    </cfRule>
    <cfRule type="cellIs" dxfId="822" priority="1172" operator="equal">
      <formula>"OK"</formula>
    </cfRule>
    <cfRule type="containsText" dxfId="821" priority="1173" operator="containsText" text="Unsure">
      <formula>NOT(ISERROR(SEARCH("Unsure",U200)))</formula>
    </cfRule>
    <cfRule type="containsText" dxfId="820" priority="1174" operator="containsText" text="Can't See">
      <formula>NOT(ISERROR(SEARCH("Can't See",U200)))</formula>
    </cfRule>
    <cfRule type="notContainsText" dxfId="819" priority="1175" operator="notContains" text="OK&amp;N/A">
      <formula>ISERROR(SEARCH("OK&amp;N/A",U200))</formula>
    </cfRule>
  </conditionalFormatting>
  <conditionalFormatting sqref="Y200:AC200">
    <cfRule type="cellIs" dxfId="818" priority="1165" operator="equal">
      <formula>1</formula>
    </cfRule>
    <cfRule type="cellIs" dxfId="817" priority="1166" operator="equal">
      <formula>2</formula>
    </cfRule>
    <cfRule type="cellIs" dxfId="816" priority="1167" operator="equal">
      <formula>3</formula>
    </cfRule>
    <cfRule type="cellIs" dxfId="815" priority="1168" operator="equal">
      <formula>4</formula>
    </cfRule>
    <cfRule type="cellIs" dxfId="814" priority="1169" operator="equal">
      <formula>5</formula>
    </cfRule>
  </conditionalFormatting>
  <conditionalFormatting sqref="I278">
    <cfRule type="colorScale" priority="116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278">
    <cfRule type="colorScale" priority="11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278">
    <cfRule type="colorScale" priority="11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8">
    <cfRule type="colorScale" priority="11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8:M278">
    <cfRule type="containsBlanks" priority="1155" stopIfTrue="1">
      <formula>LEN(TRIM(J278))=0</formula>
    </cfRule>
    <cfRule type="cellIs" dxfId="813" priority="1156" operator="equal">
      <formula>"N/A"</formula>
    </cfRule>
    <cfRule type="cellIs" dxfId="812" priority="1157" operator="equal">
      <formula>"OK"</formula>
    </cfRule>
    <cfRule type="containsText" dxfId="811" priority="1158" operator="containsText" text="Unsure">
      <formula>NOT(ISERROR(SEARCH("Unsure",J278)))</formula>
    </cfRule>
    <cfRule type="containsText" dxfId="810" priority="1159" operator="containsText" text="Can't See">
      <formula>NOT(ISERROR(SEARCH("Can't See",J278)))</formula>
    </cfRule>
    <cfRule type="notContainsText" dxfId="809" priority="1160" operator="notContains" text="OK&amp;N/A">
      <formula>ISERROR(SEARCH("OK&amp;N/A",J278))</formula>
    </cfRule>
  </conditionalFormatting>
  <conditionalFormatting sqref="M178:M183">
    <cfRule type="colorScale" priority="11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178:M183">
    <cfRule type="colorScale" priority="115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78:L179">
    <cfRule type="colorScale" priority="11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0">
    <cfRule type="colorScale" priority="115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0">
    <cfRule type="colorScale" priority="115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1">
    <cfRule type="colorScale" priority="114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2">
    <cfRule type="colorScale" priority="114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3">
    <cfRule type="colorScale" priority="114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3">
    <cfRule type="colorScale" priority="114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3">
    <cfRule type="colorScale" priority="114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3">
    <cfRule type="colorScale" priority="114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1:K182">
    <cfRule type="colorScale" priority="114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0">
    <cfRule type="colorScale" priority="114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0">
    <cfRule type="colorScale" priority="114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79">
    <cfRule type="colorScale" priority="114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79">
    <cfRule type="colorScale" priority="113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78">
    <cfRule type="colorScale" priority="113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78">
    <cfRule type="colorScale" priority="11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78">
    <cfRule type="colorScale" priority="113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79">
    <cfRule type="colorScale" priority="113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0">
    <cfRule type="colorScale" priority="113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0">
    <cfRule type="colorScale" priority="113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1">
    <cfRule type="colorScale" priority="113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2">
    <cfRule type="colorScale" priority="113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3">
    <cfRule type="colorScale" priority="113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3">
    <cfRule type="colorScale" priority="112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71:X271">
    <cfRule type="containsBlanks" priority="1123" stopIfTrue="1">
      <formula>LEN(TRIM(U271))=0</formula>
    </cfRule>
    <cfRule type="cellIs" dxfId="808" priority="1124" operator="equal">
      <formula>"N/A"</formula>
    </cfRule>
    <cfRule type="cellIs" dxfId="807" priority="1125" operator="equal">
      <formula>"OK"</formula>
    </cfRule>
    <cfRule type="containsText" dxfId="806" priority="1126" operator="containsText" text="Unsure">
      <formula>NOT(ISERROR(SEARCH("Unsure",U271)))</formula>
    </cfRule>
    <cfRule type="containsText" dxfId="805" priority="1127" operator="containsText" text="Can't See">
      <formula>NOT(ISERROR(SEARCH("Can't See",U271)))</formula>
    </cfRule>
    <cfRule type="notContainsText" dxfId="804" priority="1128" operator="notContains" text="OK&amp;N/A">
      <formula>ISERROR(SEARCH("OK&amp;N/A",U271))</formula>
    </cfRule>
  </conditionalFormatting>
  <conditionalFormatting sqref="A271">
    <cfRule type="containsBlanks" priority="1116" stopIfTrue="1">
      <formula>LEN(TRIM(A271))=0</formula>
    </cfRule>
    <cfRule type="containsText" dxfId="803" priority="1117" stopIfTrue="1" operator="containsText" text="fcd">
      <formula>NOT(ISERROR(SEARCH("fcd",A271)))</formula>
    </cfRule>
    <cfRule type="containsText" dxfId="802" priority="1118" stopIfTrue="1" operator="containsText" text="server">
      <formula>NOT(ISERROR(SEARCH("server",A271)))</formula>
    </cfRule>
    <cfRule type="containsText" dxfId="801" priority="1119" stopIfTrue="1" operator="containsText" text="ft">
      <formula>NOT(ISERROR(SEARCH("ft",A271)))</formula>
    </cfRule>
    <cfRule type="containsText" dxfId="800" priority="1120" stopIfTrue="1" operator="containsText" text="lynxx_">
      <formula>NOT(ISERROR(SEARCH("lynxx_",A271)))</formula>
    </cfRule>
    <cfRule type="containsText" dxfId="799" priority="1121" operator="containsText" text="_">
      <formula>NOT(ISERROR(SEARCH("_",A271)))</formula>
    </cfRule>
  </conditionalFormatting>
  <conditionalFormatting sqref="AD271">
    <cfRule type="cellIs" dxfId="798" priority="1112" operator="equal">
      <formula>1</formula>
    </cfRule>
    <cfRule type="cellIs" dxfId="797" priority="1113" operator="equal">
      <formula>2</formula>
    </cfRule>
    <cfRule type="cellIs" dxfId="796" priority="1114" operator="equal">
      <formula>3</formula>
    </cfRule>
    <cfRule type="cellIs" dxfId="795" priority="1115" operator="equal">
      <formula>4</formula>
    </cfRule>
    <cfRule type="cellIs" dxfId="794" priority="1122" operator="equal">
      <formula>5</formula>
    </cfRule>
  </conditionalFormatting>
  <conditionalFormatting sqref="A271">
    <cfRule type="containsBlanks" priority="1106" stopIfTrue="1">
      <formula>LEN(TRIM(A271))=0</formula>
    </cfRule>
    <cfRule type="containsText" dxfId="793" priority="1107" stopIfTrue="1" operator="containsText" text="fcd">
      <formula>NOT(ISERROR(SEARCH("fcd",A271)))</formula>
    </cfRule>
    <cfRule type="containsText" dxfId="792" priority="1108" stopIfTrue="1" operator="containsText" text="server">
      <formula>NOT(ISERROR(SEARCH("server",A271)))</formula>
    </cfRule>
    <cfRule type="containsText" dxfId="791" priority="1109" stopIfTrue="1" operator="containsText" text="ft">
      <formula>NOT(ISERROR(SEARCH("ft",A271)))</formula>
    </cfRule>
    <cfRule type="containsText" dxfId="790" priority="1110" stopIfTrue="1" operator="containsText" text="lynxx_">
      <formula>NOT(ISERROR(SEARCH("lynxx_",A271)))</formula>
    </cfRule>
    <cfRule type="containsText" dxfId="789" priority="1111" operator="containsText" text="_">
      <formula>NOT(ISERROR(SEARCH("_",A271)))</formula>
    </cfRule>
  </conditionalFormatting>
  <conditionalFormatting sqref="Y271:AC271">
    <cfRule type="cellIs" dxfId="788" priority="1101" operator="equal">
      <formula>1</formula>
    </cfRule>
    <cfRule type="cellIs" dxfId="787" priority="1102" operator="equal">
      <formula>2</formula>
    </cfRule>
    <cfRule type="cellIs" dxfId="786" priority="1103" operator="equal">
      <formula>3</formula>
    </cfRule>
    <cfRule type="cellIs" dxfId="785" priority="1104" operator="equal">
      <formula>4</formula>
    </cfRule>
    <cfRule type="cellIs" dxfId="784" priority="1105" operator="equal">
      <formula>5</formula>
    </cfRule>
  </conditionalFormatting>
  <conditionalFormatting sqref="B271:E271">
    <cfRule type="colorScale" priority="110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1:I271">
    <cfRule type="colorScale" priority="109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1:M271">
    <cfRule type="colorScale" priority="109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83:A88 A90:A96">
    <cfRule type="containsBlanks" priority="1091" stopIfTrue="1">
      <formula>LEN(TRIM(A83))=0</formula>
    </cfRule>
    <cfRule type="containsText" dxfId="783" priority="1092" stopIfTrue="1" operator="containsText" text="fcd">
      <formula>NOT(ISERROR(SEARCH("fcd",A83)))</formula>
    </cfRule>
    <cfRule type="containsText" dxfId="782" priority="1093" stopIfTrue="1" operator="containsText" text="server">
      <formula>NOT(ISERROR(SEARCH("server",A83)))</formula>
    </cfRule>
    <cfRule type="containsText" dxfId="781" priority="1094" stopIfTrue="1" operator="containsText" text="ft">
      <formula>NOT(ISERROR(SEARCH("ft",A83)))</formula>
    </cfRule>
    <cfRule type="containsText" dxfId="780" priority="1095" stopIfTrue="1" operator="containsText" text="lynxx_">
      <formula>NOT(ISERROR(SEARCH("lynxx_",A83)))</formula>
    </cfRule>
    <cfRule type="containsText" dxfId="779" priority="1096" operator="containsText" text="_">
      <formula>NOT(ISERROR(SEARCH("_",A83)))</formula>
    </cfRule>
  </conditionalFormatting>
  <conditionalFormatting sqref="Y83:AE88 Y90:AE96">
    <cfRule type="cellIs" dxfId="778" priority="1087" operator="equal">
      <formula>1</formula>
    </cfRule>
    <cfRule type="cellIs" dxfId="777" priority="1088" operator="equal">
      <formula>2</formula>
    </cfRule>
    <cfRule type="cellIs" dxfId="776" priority="1089" operator="equal">
      <formula>3</formula>
    </cfRule>
    <cfRule type="cellIs" dxfId="775" priority="1090" operator="equal">
      <formula>4</formula>
    </cfRule>
    <cfRule type="cellIs" dxfId="774" priority="1097" operator="equal">
      <formula>5</formula>
    </cfRule>
  </conditionalFormatting>
  <conditionalFormatting sqref="U86:V86 X86 U83:X85 U87:X88 U90:X96">
    <cfRule type="containsBlanks" priority="1081" stopIfTrue="1">
      <formula>LEN(TRIM(U83))=0</formula>
    </cfRule>
    <cfRule type="cellIs" dxfId="773" priority="1082" operator="equal">
      <formula>"N/A"</formula>
    </cfRule>
    <cfRule type="cellIs" dxfId="772" priority="1083" operator="equal">
      <formula>"OK"</formula>
    </cfRule>
    <cfRule type="containsText" dxfId="771" priority="1084" operator="containsText" text="Unsure">
      <formula>NOT(ISERROR(SEARCH("Unsure",U83)))</formula>
    </cfRule>
    <cfRule type="containsText" dxfId="770" priority="1085" operator="containsText" text="Can't See">
      <formula>NOT(ISERROR(SEARCH("Can't See",U83)))</formula>
    </cfRule>
    <cfRule type="notContainsText" dxfId="769" priority="1086" operator="notContains" text="OK&amp;N/A">
      <formula>ISERROR(SEARCH("OK&amp;N/A",U83))</formula>
    </cfRule>
  </conditionalFormatting>
  <conditionalFormatting sqref="W86">
    <cfRule type="containsBlanks" priority="1075" stopIfTrue="1">
      <formula>LEN(TRIM(W86))=0</formula>
    </cfRule>
    <cfRule type="containsText" dxfId="768" priority="1076" stopIfTrue="1" operator="containsText" text="fcd">
      <formula>NOT(ISERROR(SEARCH("fcd",W86)))</formula>
    </cfRule>
    <cfRule type="containsText" dxfId="767" priority="1077" stopIfTrue="1" operator="containsText" text="server">
      <formula>NOT(ISERROR(SEARCH("server",W86)))</formula>
    </cfRule>
    <cfRule type="containsText" dxfId="766" priority="1078" stopIfTrue="1" operator="containsText" text="ft">
      <formula>NOT(ISERROR(SEARCH("ft",W86)))</formula>
    </cfRule>
    <cfRule type="containsText" dxfId="765" priority="1079" stopIfTrue="1" operator="containsText" text="lynxx_">
      <formula>NOT(ISERROR(SEARCH("lynxx_",W86)))</formula>
    </cfRule>
    <cfRule type="containsText" dxfId="764" priority="1080" operator="containsText" text="_">
      <formula>NOT(ISERROR(SEARCH("_",W86)))</formula>
    </cfRule>
  </conditionalFormatting>
  <conditionalFormatting sqref="X100:X109">
    <cfRule type="containsBlanks" priority="1069" stopIfTrue="1">
      <formula>LEN(TRIM(X100))=0</formula>
    </cfRule>
    <cfRule type="cellIs" dxfId="763" priority="1070" operator="equal">
      <formula>"N/A"</formula>
    </cfRule>
    <cfRule type="cellIs" dxfId="762" priority="1071" operator="equal">
      <formula>"OK"</formula>
    </cfRule>
    <cfRule type="containsText" dxfId="761" priority="1072" operator="containsText" text="Unsure">
      <formula>NOT(ISERROR(SEARCH("Unsure",X100)))</formula>
    </cfRule>
    <cfRule type="containsText" dxfId="760" priority="1073" operator="containsText" text="Can't See">
      <formula>NOT(ISERROR(SEARCH("Can't See",X100)))</formula>
    </cfRule>
    <cfRule type="notContainsText" dxfId="759" priority="1074" operator="notContains" text="OK&amp;N/A">
      <formula>ISERROR(SEARCH("OK&amp;N/A",X100))</formula>
    </cfRule>
  </conditionalFormatting>
  <conditionalFormatting sqref="J98:M99 J109:M109">
    <cfRule type="containsBlanks" priority="1063" stopIfTrue="1">
      <formula>LEN(TRIM(J98))=0</formula>
    </cfRule>
    <cfRule type="cellIs" dxfId="758" priority="1064" operator="equal">
      <formula>"N/A"</formula>
    </cfRule>
    <cfRule type="cellIs" dxfId="757" priority="1065" operator="equal">
      <formula>"OK"</formula>
    </cfRule>
    <cfRule type="containsText" dxfId="756" priority="1066" operator="containsText" text="Unsure">
      <formula>NOT(ISERROR(SEARCH("Unsure",J98)))</formula>
    </cfRule>
    <cfRule type="containsText" dxfId="755" priority="1067" operator="containsText" text="Can't See">
      <formula>NOT(ISERROR(SEARCH("Can't See",J98)))</formula>
    </cfRule>
    <cfRule type="notContainsText" dxfId="754" priority="1068" operator="notContains" text="OK&amp;N/A">
      <formula>ISERROR(SEARCH("OK&amp;N/A",J98))</formula>
    </cfRule>
  </conditionalFormatting>
  <conditionalFormatting sqref="I90:K93 B83:C88 I84:K88 M83:M88 E84:G88 E90:G93 E83:K83 H84:H93 E94:K94 B90:C96 M90:M94 E95:M96">
    <cfRule type="colorScale" priority="10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82">
    <cfRule type="containsBlanks" priority="1056" stopIfTrue="1">
      <formula>LEN(TRIM(A82))=0</formula>
    </cfRule>
    <cfRule type="containsText" dxfId="753" priority="1057" stopIfTrue="1" operator="containsText" text="fcd">
      <formula>NOT(ISERROR(SEARCH("fcd",A82)))</formula>
    </cfRule>
    <cfRule type="containsText" dxfId="752" priority="1058" stopIfTrue="1" operator="containsText" text="server">
      <formula>NOT(ISERROR(SEARCH("server",A82)))</formula>
    </cfRule>
    <cfRule type="containsText" dxfId="751" priority="1059" stopIfTrue="1" operator="containsText" text="ft">
      <formula>NOT(ISERROR(SEARCH("ft",A82)))</formula>
    </cfRule>
    <cfRule type="containsText" dxfId="750" priority="1060" stopIfTrue="1" operator="containsText" text="lynxx_">
      <formula>NOT(ISERROR(SEARCH("lynxx_",A82)))</formula>
    </cfRule>
    <cfRule type="containsText" dxfId="749" priority="1061" operator="containsText" text="_">
      <formula>NOT(ISERROR(SEARCH("_",A82)))</formula>
    </cfRule>
  </conditionalFormatting>
  <conditionalFormatting sqref="B82">
    <cfRule type="containsBlanks" priority="1050" stopIfTrue="1">
      <formula>LEN(TRIM(B82))=0</formula>
    </cfRule>
    <cfRule type="containsText" dxfId="748" priority="1051" stopIfTrue="1" operator="containsText" text="fcd">
      <formula>NOT(ISERROR(SEARCH("fcd",B82)))</formula>
    </cfRule>
    <cfRule type="containsText" dxfId="747" priority="1052" stopIfTrue="1" operator="containsText" text="server">
      <formula>NOT(ISERROR(SEARCH("server",B82)))</formula>
    </cfRule>
    <cfRule type="containsText" dxfId="746" priority="1053" stopIfTrue="1" operator="containsText" text="ft">
      <formula>NOT(ISERROR(SEARCH("ft",B82)))</formula>
    </cfRule>
    <cfRule type="containsText" dxfId="745" priority="1054" stopIfTrue="1" operator="containsText" text="lynxx_">
      <formula>NOT(ISERROR(SEARCH("lynxx_",B82)))</formula>
    </cfRule>
    <cfRule type="containsText" dxfId="744" priority="1055" operator="containsText" text="_">
      <formula>NOT(ISERROR(SEARCH("_",B82)))</formula>
    </cfRule>
  </conditionalFormatting>
  <conditionalFormatting sqref="C82">
    <cfRule type="containsBlanks" priority="1044" stopIfTrue="1">
      <formula>LEN(TRIM(C82))=0</formula>
    </cfRule>
    <cfRule type="containsText" dxfId="743" priority="1045" stopIfTrue="1" operator="containsText" text="fcd">
      <formula>NOT(ISERROR(SEARCH("fcd",C82)))</formula>
    </cfRule>
    <cfRule type="containsText" dxfId="742" priority="1046" stopIfTrue="1" operator="containsText" text="server">
      <formula>NOT(ISERROR(SEARCH("server",C82)))</formula>
    </cfRule>
    <cfRule type="containsText" dxfId="741" priority="1047" stopIfTrue="1" operator="containsText" text="ft">
      <formula>NOT(ISERROR(SEARCH("ft",C82)))</formula>
    </cfRule>
    <cfRule type="containsText" dxfId="740" priority="1048" stopIfTrue="1" operator="containsText" text="lynxx_">
      <formula>NOT(ISERROR(SEARCH("lynxx_",C82)))</formula>
    </cfRule>
    <cfRule type="containsText" dxfId="739" priority="1049" operator="containsText" text="_">
      <formula>NOT(ISERROR(SEARCH("_",C82)))</formula>
    </cfRule>
  </conditionalFormatting>
  <conditionalFormatting sqref="D82">
    <cfRule type="containsBlanks" priority="1038" stopIfTrue="1">
      <formula>LEN(TRIM(D82))=0</formula>
    </cfRule>
    <cfRule type="containsText" dxfId="738" priority="1039" stopIfTrue="1" operator="containsText" text="fcd">
      <formula>NOT(ISERROR(SEARCH("fcd",D82)))</formula>
    </cfRule>
    <cfRule type="containsText" dxfId="737" priority="1040" stopIfTrue="1" operator="containsText" text="server">
      <formula>NOT(ISERROR(SEARCH("server",D82)))</formula>
    </cfRule>
    <cfRule type="containsText" dxfId="736" priority="1041" stopIfTrue="1" operator="containsText" text="ft">
      <formula>NOT(ISERROR(SEARCH("ft",D82)))</formula>
    </cfRule>
    <cfRule type="containsText" dxfId="735" priority="1042" stopIfTrue="1" operator="containsText" text="lynxx_">
      <formula>NOT(ISERROR(SEARCH("lynxx_",D82)))</formula>
    </cfRule>
    <cfRule type="containsText" dxfId="734" priority="1043" operator="containsText" text="_">
      <formula>NOT(ISERROR(SEARCH("_",D82)))</formula>
    </cfRule>
  </conditionalFormatting>
  <conditionalFormatting sqref="E82">
    <cfRule type="containsBlanks" priority="1032" stopIfTrue="1">
      <formula>LEN(TRIM(E82))=0</formula>
    </cfRule>
    <cfRule type="containsText" dxfId="733" priority="1033" stopIfTrue="1" operator="containsText" text="fcd">
      <formula>NOT(ISERROR(SEARCH("fcd",E82)))</formula>
    </cfRule>
    <cfRule type="containsText" dxfId="732" priority="1034" stopIfTrue="1" operator="containsText" text="server">
      <formula>NOT(ISERROR(SEARCH("server",E82)))</formula>
    </cfRule>
    <cfRule type="containsText" dxfId="731" priority="1035" stopIfTrue="1" operator="containsText" text="ft">
      <formula>NOT(ISERROR(SEARCH("ft",E82)))</formula>
    </cfRule>
    <cfRule type="containsText" dxfId="730" priority="1036" stopIfTrue="1" operator="containsText" text="lynxx_">
      <formula>NOT(ISERROR(SEARCH("lynxx_",E82)))</formula>
    </cfRule>
    <cfRule type="containsText" dxfId="729" priority="1037" operator="containsText" text="_">
      <formula>NOT(ISERROR(SEARCH("_",E82)))</formula>
    </cfRule>
  </conditionalFormatting>
  <conditionalFormatting sqref="F82">
    <cfRule type="containsBlanks" priority="1026" stopIfTrue="1">
      <formula>LEN(TRIM(F82))=0</formula>
    </cfRule>
    <cfRule type="containsText" dxfId="728" priority="1027" stopIfTrue="1" operator="containsText" text="fcd">
      <formula>NOT(ISERROR(SEARCH("fcd",F82)))</formula>
    </cfRule>
    <cfRule type="containsText" dxfId="727" priority="1028" stopIfTrue="1" operator="containsText" text="server">
      <formula>NOT(ISERROR(SEARCH("server",F82)))</formula>
    </cfRule>
    <cfRule type="containsText" dxfId="726" priority="1029" stopIfTrue="1" operator="containsText" text="ft">
      <formula>NOT(ISERROR(SEARCH("ft",F82)))</formula>
    </cfRule>
    <cfRule type="containsText" dxfId="725" priority="1030" stopIfTrue="1" operator="containsText" text="lynxx_">
      <formula>NOT(ISERROR(SEARCH("lynxx_",F82)))</formula>
    </cfRule>
    <cfRule type="containsText" dxfId="724" priority="1031" operator="containsText" text="_">
      <formula>NOT(ISERROR(SEARCH("_",F82)))</formula>
    </cfRule>
  </conditionalFormatting>
  <conditionalFormatting sqref="G82">
    <cfRule type="containsBlanks" priority="1020" stopIfTrue="1">
      <formula>LEN(TRIM(G82))=0</formula>
    </cfRule>
    <cfRule type="containsText" dxfId="723" priority="1021" stopIfTrue="1" operator="containsText" text="fcd">
      <formula>NOT(ISERROR(SEARCH("fcd",G82)))</formula>
    </cfRule>
    <cfRule type="containsText" dxfId="722" priority="1022" stopIfTrue="1" operator="containsText" text="server">
      <formula>NOT(ISERROR(SEARCH("server",G82)))</formula>
    </cfRule>
    <cfRule type="containsText" dxfId="721" priority="1023" stopIfTrue="1" operator="containsText" text="ft">
      <formula>NOT(ISERROR(SEARCH("ft",G82)))</formula>
    </cfRule>
    <cfRule type="containsText" dxfId="720" priority="1024" stopIfTrue="1" operator="containsText" text="lynxx_">
      <formula>NOT(ISERROR(SEARCH("lynxx_",G82)))</formula>
    </cfRule>
    <cfRule type="containsText" dxfId="719" priority="1025" operator="containsText" text="_">
      <formula>NOT(ISERROR(SEARCH("_",G82)))</formula>
    </cfRule>
  </conditionalFormatting>
  <conditionalFormatting sqref="H82">
    <cfRule type="containsBlanks" priority="1014" stopIfTrue="1">
      <formula>LEN(TRIM(H82))=0</formula>
    </cfRule>
    <cfRule type="containsText" dxfId="718" priority="1015" stopIfTrue="1" operator="containsText" text="fcd">
      <formula>NOT(ISERROR(SEARCH("fcd",H82)))</formula>
    </cfRule>
    <cfRule type="containsText" dxfId="717" priority="1016" stopIfTrue="1" operator="containsText" text="server">
      <formula>NOT(ISERROR(SEARCH("server",H82)))</formula>
    </cfRule>
    <cfRule type="containsText" dxfId="716" priority="1017" stopIfTrue="1" operator="containsText" text="ft">
      <formula>NOT(ISERROR(SEARCH("ft",H82)))</formula>
    </cfRule>
    <cfRule type="containsText" dxfId="715" priority="1018" stopIfTrue="1" operator="containsText" text="lynxx_">
      <formula>NOT(ISERROR(SEARCH("lynxx_",H82)))</formula>
    </cfRule>
    <cfRule type="containsText" dxfId="714" priority="1019" operator="containsText" text="_">
      <formula>NOT(ISERROR(SEARCH("_",H82)))</formula>
    </cfRule>
  </conditionalFormatting>
  <conditionalFormatting sqref="I82">
    <cfRule type="containsBlanks" priority="1008" stopIfTrue="1">
      <formula>LEN(TRIM(I82))=0</formula>
    </cfRule>
    <cfRule type="containsText" dxfId="713" priority="1009" stopIfTrue="1" operator="containsText" text="fcd">
      <formula>NOT(ISERROR(SEARCH("fcd",I82)))</formula>
    </cfRule>
    <cfRule type="containsText" dxfId="712" priority="1010" stopIfTrue="1" operator="containsText" text="server">
      <formula>NOT(ISERROR(SEARCH("server",I82)))</formula>
    </cfRule>
    <cfRule type="containsText" dxfId="711" priority="1011" stopIfTrue="1" operator="containsText" text="ft">
      <formula>NOT(ISERROR(SEARCH("ft",I82)))</formula>
    </cfRule>
    <cfRule type="containsText" dxfId="710" priority="1012" stopIfTrue="1" operator="containsText" text="lynxx_">
      <formula>NOT(ISERROR(SEARCH("lynxx_",I82)))</formula>
    </cfRule>
    <cfRule type="containsText" dxfId="709" priority="1013" operator="containsText" text="_">
      <formula>NOT(ISERROR(SEARCH("_",I82)))</formula>
    </cfRule>
  </conditionalFormatting>
  <conditionalFormatting sqref="J82">
    <cfRule type="containsBlanks" priority="1002" stopIfTrue="1">
      <formula>LEN(TRIM(J82))=0</formula>
    </cfRule>
    <cfRule type="containsText" dxfId="708" priority="1003" stopIfTrue="1" operator="containsText" text="fcd">
      <formula>NOT(ISERROR(SEARCH("fcd",J82)))</formula>
    </cfRule>
    <cfRule type="containsText" dxfId="707" priority="1004" stopIfTrue="1" operator="containsText" text="server">
      <formula>NOT(ISERROR(SEARCH("server",J82)))</formula>
    </cfRule>
    <cfRule type="containsText" dxfId="706" priority="1005" stopIfTrue="1" operator="containsText" text="ft">
      <formula>NOT(ISERROR(SEARCH("ft",J82)))</formula>
    </cfRule>
    <cfRule type="containsText" dxfId="705" priority="1006" stopIfTrue="1" operator="containsText" text="lynxx_">
      <formula>NOT(ISERROR(SEARCH("lynxx_",J82)))</formula>
    </cfRule>
    <cfRule type="containsText" dxfId="704" priority="1007" operator="containsText" text="_">
      <formula>NOT(ISERROR(SEARCH("_",J82)))</formula>
    </cfRule>
  </conditionalFormatting>
  <conditionalFormatting sqref="L82">
    <cfRule type="containsBlanks" priority="996" stopIfTrue="1">
      <formula>LEN(TRIM(L82))=0</formula>
    </cfRule>
    <cfRule type="containsText" dxfId="703" priority="997" stopIfTrue="1" operator="containsText" text="fcd">
      <formula>NOT(ISERROR(SEARCH("fcd",L82)))</formula>
    </cfRule>
    <cfRule type="containsText" dxfId="702" priority="998" stopIfTrue="1" operator="containsText" text="server">
      <formula>NOT(ISERROR(SEARCH("server",L82)))</formula>
    </cfRule>
    <cfRule type="containsText" dxfId="701" priority="999" stopIfTrue="1" operator="containsText" text="ft">
      <formula>NOT(ISERROR(SEARCH("ft",L82)))</formula>
    </cfRule>
    <cfRule type="containsText" dxfId="700" priority="1000" stopIfTrue="1" operator="containsText" text="lynxx_">
      <formula>NOT(ISERROR(SEARCH("lynxx_",L82)))</formula>
    </cfRule>
    <cfRule type="containsText" dxfId="699" priority="1001" operator="containsText" text="_">
      <formula>NOT(ISERROR(SEARCH("_",L82)))</formula>
    </cfRule>
  </conditionalFormatting>
  <conditionalFormatting sqref="M81">
    <cfRule type="containsBlanks" priority="990" stopIfTrue="1">
      <formula>LEN(TRIM(M81))=0</formula>
    </cfRule>
    <cfRule type="containsText" dxfId="698" priority="991" stopIfTrue="1" operator="containsText" text="fcd">
      <formula>NOT(ISERROR(SEARCH("fcd",M81)))</formula>
    </cfRule>
    <cfRule type="containsText" dxfId="697" priority="992" stopIfTrue="1" operator="containsText" text="server">
      <formula>NOT(ISERROR(SEARCH("server",M81)))</formula>
    </cfRule>
    <cfRule type="containsText" dxfId="696" priority="993" stopIfTrue="1" operator="containsText" text="ft">
      <formula>NOT(ISERROR(SEARCH("ft",M81)))</formula>
    </cfRule>
    <cfRule type="containsText" dxfId="695" priority="994" stopIfTrue="1" operator="containsText" text="lynxx_">
      <formula>NOT(ISERROR(SEARCH("lynxx_",M81)))</formula>
    </cfRule>
    <cfRule type="containsText" dxfId="694" priority="995" operator="containsText" text="_">
      <formula>NOT(ISERROR(SEARCH("_",M81)))</formula>
    </cfRule>
  </conditionalFormatting>
  <conditionalFormatting sqref="O82">
    <cfRule type="containsBlanks" priority="984" stopIfTrue="1">
      <formula>LEN(TRIM(O82))=0</formula>
    </cfRule>
    <cfRule type="containsText" dxfId="693" priority="985" stopIfTrue="1" operator="containsText" text="fcd">
      <formula>NOT(ISERROR(SEARCH("fcd",O82)))</formula>
    </cfRule>
    <cfRule type="containsText" dxfId="692" priority="986" stopIfTrue="1" operator="containsText" text="server">
      <formula>NOT(ISERROR(SEARCH("server",O82)))</formula>
    </cfRule>
    <cfRule type="containsText" dxfId="691" priority="987" stopIfTrue="1" operator="containsText" text="ft">
      <formula>NOT(ISERROR(SEARCH("ft",O82)))</formula>
    </cfRule>
    <cfRule type="containsText" dxfId="690" priority="988" stopIfTrue="1" operator="containsText" text="lynxx_">
      <formula>NOT(ISERROR(SEARCH("lynxx_",O82)))</formula>
    </cfRule>
    <cfRule type="containsText" dxfId="689" priority="989" operator="containsText" text="_">
      <formula>NOT(ISERROR(SEARCH("_",O82)))</formula>
    </cfRule>
  </conditionalFormatting>
  <conditionalFormatting sqref="Q82">
    <cfRule type="containsBlanks" priority="978" stopIfTrue="1">
      <formula>LEN(TRIM(Q82))=0</formula>
    </cfRule>
    <cfRule type="containsText" dxfId="688" priority="979" stopIfTrue="1" operator="containsText" text="fcd">
      <formula>NOT(ISERROR(SEARCH("fcd",Q82)))</formula>
    </cfRule>
    <cfRule type="containsText" dxfId="687" priority="980" stopIfTrue="1" operator="containsText" text="server">
      <formula>NOT(ISERROR(SEARCH("server",Q82)))</formula>
    </cfRule>
    <cfRule type="containsText" dxfId="686" priority="981" stopIfTrue="1" operator="containsText" text="ft">
      <formula>NOT(ISERROR(SEARCH("ft",Q82)))</formula>
    </cfRule>
    <cfRule type="containsText" dxfId="685" priority="982" stopIfTrue="1" operator="containsText" text="lynxx_">
      <formula>NOT(ISERROR(SEARCH("lynxx_",Q82)))</formula>
    </cfRule>
    <cfRule type="containsText" dxfId="684" priority="983" operator="containsText" text="_">
      <formula>NOT(ISERROR(SEARCH("_",Q82)))</formula>
    </cfRule>
  </conditionalFormatting>
  <conditionalFormatting sqref="R82">
    <cfRule type="containsBlanks" priority="972" stopIfTrue="1">
      <formula>LEN(TRIM(R82))=0</formula>
    </cfRule>
    <cfRule type="containsText" dxfId="683" priority="973" stopIfTrue="1" operator="containsText" text="fcd">
      <formula>NOT(ISERROR(SEARCH("fcd",R82)))</formula>
    </cfRule>
    <cfRule type="containsText" dxfId="682" priority="974" stopIfTrue="1" operator="containsText" text="server">
      <formula>NOT(ISERROR(SEARCH("server",R82)))</formula>
    </cfRule>
    <cfRule type="containsText" dxfId="681" priority="975" stopIfTrue="1" operator="containsText" text="ft">
      <formula>NOT(ISERROR(SEARCH("ft",R82)))</formula>
    </cfRule>
    <cfRule type="containsText" dxfId="680" priority="976" stopIfTrue="1" operator="containsText" text="lynxx_">
      <formula>NOT(ISERROR(SEARCH("lynxx_",R82)))</formula>
    </cfRule>
    <cfRule type="containsText" dxfId="679" priority="977" operator="containsText" text="_">
      <formula>NOT(ISERROR(SEARCH("_",R82)))</formula>
    </cfRule>
  </conditionalFormatting>
  <conditionalFormatting sqref="T82">
    <cfRule type="containsBlanks" priority="966" stopIfTrue="1">
      <formula>LEN(TRIM(T82))=0</formula>
    </cfRule>
    <cfRule type="containsText" dxfId="678" priority="967" stopIfTrue="1" operator="containsText" text="fcd">
      <formula>NOT(ISERROR(SEARCH("fcd",T82)))</formula>
    </cfRule>
    <cfRule type="containsText" dxfId="677" priority="968" stopIfTrue="1" operator="containsText" text="server">
      <formula>NOT(ISERROR(SEARCH("server",T82)))</formula>
    </cfRule>
    <cfRule type="containsText" dxfId="676" priority="969" stopIfTrue="1" operator="containsText" text="ft">
      <formula>NOT(ISERROR(SEARCH("ft",T82)))</formula>
    </cfRule>
    <cfRule type="containsText" dxfId="675" priority="970" stopIfTrue="1" operator="containsText" text="lynxx_">
      <formula>NOT(ISERROR(SEARCH("lynxx_",T82)))</formula>
    </cfRule>
    <cfRule type="containsText" dxfId="674" priority="971" operator="containsText" text="_">
      <formula>NOT(ISERROR(SEARCH("_",T82)))</formula>
    </cfRule>
  </conditionalFormatting>
  <conditionalFormatting sqref="A89">
    <cfRule type="containsBlanks" priority="959" stopIfTrue="1">
      <formula>LEN(TRIM(A89))=0</formula>
    </cfRule>
    <cfRule type="containsText" dxfId="673" priority="960" stopIfTrue="1" operator="containsText" text="fcd">
      <formula>NOT(ISERROR(SEARCH("fcd",A89)))</formula>
    </cfRule>
    <cfRule type="containsText" dxfId="672" priority="961" stopIfTrue="1" operator="containsText" text="server">
      <formula>NOT(ISERROR(SEARCH("server",A89)))</formula>
    </cfRule>
    <cfRule type="containsText" dxfId="671" priority="962" stopIfTrue="1" operator="containsText" text="ft">
      <formula>NOT(ISERROR(SEARCH("ft",A89)))</formula>
    </cfRule>
    <cfRule type="containsText" dxfId="670" priority="963" stopIfTrue="1" operator="containsText" text="lynxx_">
      <formula>NOT(ISERROR(SEARCH("lynxx_",A89)))</formula>
    </cfRule>
    <cfRule type="containsText" dxfId="669" priority="964" operator="containsText" text="_">
      <formula>NOT(ISERROR(SEARCH("_",A89)))</formula>
    </cfRule>
  </conditionalFormatting>
  <conditionalFormatting sqref="Y89:AE89">
    <cfRule type="cellIs" dxfId="668" priority="955" operator="equal">
      <formula>1</formula>
    </cfRule>
    <cfRule type="cellIs" dxfId="667" priority="956" operator="equal">
      <formula>2</formula>
    </cfRule>
    <cfRule type="cellIs" dxfId="666" priority="957" operator="equal">
      <formula>3</formula>
    </cfRule>
    <cfRule type="cellIs" dxfId="665" priority="958" operator="equal">
      <formula>4</formula>
    </cfRule>
    <cfRule type="cellIs" dxfId="664" priority="965" operator="equal">
      <formula>5</formula>
    </cfRule>
  </conditionalFormatting>
  <conditionalFormatting sqref="U89:X89">
    <cfRule type="containsBlanks" priority="949" stopIfTrue="1">
      <formula>LEN(TRIM(U89))=0</formula>
    </cfRule>
    <cfRule type="cellIs" dxfId="663" priority="950" operator="equal">
      <formula>"N/A"</formula>
    </cfRule>
    <cfRule type="cellIs" dxfId="662" priority="951" operator="equal">
      <formula>"OK"</formula>
    </cfRule>
    <cfRule type="containsText" dxfId="661" priority="952" operator="containsText" text="Unsure">
      <formula>NOT(ISERROR(SEARCH("Unsure",U89)))</formula>
    </cfRule>
    <cfRule type="containsText" dxfId="660" priority="953" operator="containsText" text="Can't See">
      <formula>NOT(ISERROR(SEARCH("Can't See",U89)))</formula>
    </cfRule>
    <cfRule type="notContainsText" dxfId="659" priority="954" operator="notContains" text="OK&amp;N/A">
      <formula>ISERROR(SEARCH("OK&amp;N/A",U89))</formula>
    </cfRule>
  </conditionalFormatting>
  <conditionalFormatting sqref="B89:C89 I89:K89 M89 E89:G89">
    <cfRule type="colorScale" priority="94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82">
    <cfRule type="containsBlanks" priority="942" stopIfTrue="1">
      <formula>LEN(TRIM(K82))=0</formula>
    </cfRule>
    <cfRule type="containsText" dxfId="658" priority="943" stopIfTrue="1" operator="containsText" text="fcd">
      <formula>NOT(ISERROR(SEARCH("fcd",K82)))</formula>
    </cfRule>
    <cfRule type="containsText" dxfId="657" priority="944" stopIfTrue="1" operator="containsText" text="server">
      <formula>NOT(ISERROR(SEARCH("server",K82)))</formula>
    </cfRule>
    <cfRule type="containsText" dxfId="656" priority="945" stopIfTrue="1" operator="containsText" text="ft">
      <formula>NOT(ISERROR(SEARCH("ft",K82)))</formula>
    </cfRule>
    <cfRule type="containsText" dxfId="655" priority="946" stopIfTrue="1" operator="containsText" text="lynxx_">
      <formula>NOT(ISERROR(SEARCH("lynxx_",K82)))</formula>
    </cfRule>
    <cfRule type="containsText" dxfId="654" priority="947" operator="containsText" text="_">
      <formula>NOT(ISERROR(SEARCH("_",K82)))</formula>
    </cfRule>
  </conditionalFormatting>
  <conditionalFormatting sqref="M82">
    <cfRule type="containsBlanks" priority="936" stopIfTrue="1">
      <formula>LEN(TRIM(M82))=0</formula>
    </cfRule>
    <cfRule type="containsText" dxfId="653" priority="937" stopIfTrue="1" operator="containsText" text="fcd">
      <formula>NOT(ISERROR(SEARCH("fcd",M82)))</formula>
    </cfRule>
    <cfRule type="containsText" dxfId="652" priority="938" stopIfTrue="1" operator="containsText" text="server">
      <formula>NOT(ISERROR(SEARCH("server",M82)))</formula>
    </cfRule>
    <cfRule type="containsText" dxfId="651" priority="939" stopIfTrue="1" operator="containsText" text="ft">
      <formula>NOT(ISERROR(SEARCH("ft",M82)))</formula>
    </cfRule>
    <cfRule type="containsText" dxfId="650" priority="940" stopIfTrue="1" operator="containsText" text="lynxx_">
      <formula>NOT(ISERROR(SEARCH("lynxx_",M82)))</formula>
    </cfRule>
    <cfRule type="containsText" dxfId="649" priority="941" operator="containsText" text="_">
      <formula>NOT(ISERROR(SEARCH("_",M82)))</formula>
    </cfRule>
  </conditionalFormatting>
  <conditionalFormatting sqref="P41:P43 P45 P28:P35 P22:P25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4:P175 P168 P162:P165 P177:P183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7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5:P206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7:P210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0:P241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2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9:P270 P272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3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1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3 P291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7 A119:A120">
    <cfRule type="containsBlanks" priority="919" stopIfTrue="1">
      <formula>LEN(TRIM(A117))=0</formula>
    </cfRule>
    <cfRule type="containsText" dxfId="648" priority="920" stopIfTrue="1" operator="containsText" text="fcd">
      <formula>NOT(ISERROR(SEARCH("fcd",A117)))</formula>
    </cfRule>
    <cfRule type="containsText" dxfId="647" priority="921" stopIfTrue="1" operator="containsText" text="server">
      <formula>NOT(ISERROR(SEARCH("server",A117)))</formula>
    </cfRule>
    <cfRule type="containsText" dxfId="646" priority="922" stopIfTrue="1" operator="containsText" text="ft">
      <formula>NOT(ISERROR(SEARCH("ft",A117)))</formula>
    </cfRule>
    <cfRule type="containsText" dxfId="645" priority="923" stopIfTrue="1" operator="containsText" text="lynxx_">
      <formula>NOT(ISERROR(SEARCH("lynxx_",A117)))</formula>
    </cfRule>
    <cfRule type="containsText" dxfId="644" priority="924" operator="containsText" text="_">
      <formula>NOT(ISERROR(SEARCH("_",A117)))</formula>
    </cfRule>
  </conditionalFormatting>
  <conditionalFormatting sqref="P203:P204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3:P221 P211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9:S1048576">
    <cfRule type="cellIs" dxfId="643" priority="914" operator="equal">
      <formula>FALSE</formula>
    </cfRule>
  </conditionalFormatting>
  <conditionalFormatting sqref="T260:T263 T384:T1048576 T222:T254 T265:T328 T1:T5 T10:T183 T7:T8 T185:T211">
    <cfRule type="cellIs" dxfId="642" priority="913" operator="equal">
      <formula>FALSE</formula>
    </cfRule>
  </conditionalFormatting>
  <conditionalFormatting sqref="O1">
    <cfRule type="colorScale" priority="912">
      <colorScale>
        <cfvo type="num" val="0"/>
        <cfvo type="num" val="0.6"/>
        <cfvo type="num" val="1"/>
        <color rgb="FFF8696B"/>
        <color theme="7" tint="0.59999389629810485"/>
        <color rgb="FF63BE7B"/>
      </colorScale>
    </cfRule>
  </conditionalFormatting>
  <conditionalFormatting sqref="P268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P15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:L94">
    <cfRule type="colorScale" priority="91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176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 T104 T108">
    <cfRule type="containsBlanks" priority="903" stopIfTrue="1">
      <formula>LEN(TRIM(T100))=0</formula>
    </cfRule>
    <cfRule type="containsText" dxfId="641" priority="904" stopIfTrue="1" operator="containsText" text="fcd">
      <formula>NOT(ISERROR(SEARCH("fcd",T100)))</formula>
    </cfRule>
    <cfRule type="containsText" dxfId="640" priority="905" stopIfTrue="1" operator="containsText" text="server">
      <formula>NOT(ISERROR(SEARCH("server",T100)))</formula>
    </cfRule>
    <cfRule type="containsText" dxfId="639" priority="906" stopIfTrue="1" operator="containsText" text="ft">
      <formula>NOT(ISERROR(SEARCH("ft",T100)))</formula>
    </cfRule>
    <cfRule type="containsText" dxfId="638" priority="907" stopIfTrue="1" operator="containsText" text="lynxx_">
      <formula>NOT(ISERROR(SEARCH("lynxx_",T100)))</formula>
    </cfRule>
    <cfRule type="containsText" dxfId="637" priority="908" operator="containsText" text="_">
      <formula>NOT(ISERROR(SEARCH("_",T100)))</formula>
    </cfRule>
  </conditionalFormatting>
  <conditionalFormatting sqref="U100:W102 U103:V103 U104:W109">
    <cfRule type="containsBlanks" priority="897" stopIfTrue="1">
      <formula>LEN(TRIM(U100))=0</formula>
    </cfRule>
    <cfRule type="cellIs" dxfId="636" priority="898" operator="equal">
      <formula>"N/A"</formula>
    </cfRule>
    <cfRule type="cellIs" dxfId="635" priority="899" operator="equal">
      <formula>"OK"</formula>
    </cfRule>
    <cfRule type="containsText" dxfId="634" priority="900" operator="containsText" text="Unsure">
      <formula>NOT(ISERROR(SEARCH("Unsure",U100)))</formula>
    </cfRule>
    <cfRule type="containsText" dxfId="633" priority="901" operator="containsText" text="Can't See">
      <formula>NOT(ISERROR(SEARCH("Can't See",U100)))</formula>
    </cfRule>
    <cfRule type="notContainsText" dxfId="632" priority="902" operator="notContains" text="OK&amp;N/A">
      <formula>ISERROR(SEARCH("OK&amp;N/A",U100))</formula>
    </cfRule>
  </conditionalFormatting>
  <conditionalFormatting sqref="W103">
    <cfRule type="containsBlanks" priority="891" stopIfTrue="1">
      <formula>LEN(TRIM(W103))=0</formula>
    </cfRule>
    <cfRule type="cellIs" dxfId="631" priority="892" operator="equal">
      <formula>"N/A"</formula>
    </cfRule>
    <cfRule type="cellIs" dxfId="630" priority="893" operator="equal">
      <formula>"OK"</formula>
    </cfRule>
    <cfRule type="containsText" dxfId="629" priority="894" operator="containsText" text="Unsure">
      <formula>NOT(ISERROR(SEARCH("Unsure",W103)))</formula>
    </cfRule>
    <cfRule type="containsText" dxfId="628" priority="895" operator="containsText" text="Can't See">
      <formula>NOT(ISERROR(SEARCH("Can't See",W103)))</formula>
    </cfRule>
    <cfRule type="notContainsText" dxfId="627" priority="896" operator="notContains" text="OK&amp;N/A">
      <formula>ISERROR(SEARCH("OK&amp;N/A",W103))</formula>
    </cfRule>
  </conditionalFormatting>
  <conditionalFormatting sqref="P99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:M108">
    <cfRule type="colorScale" priority="88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44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0:P155 P157:P161">
    <cfRule type="colorScale" priority="3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P40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6:P167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2">
    <cfRule type="containsBlanks" priority="879" stopIfTrue="1">
      <formula>LEN(TRIM(A212))=0</formula>
    </cfRule>
    <cfRule type="containsText" dxfId="626" priority="880" stopIfTrue="1" operator="containsText" text="fcd">
      <formula>NOT(ISERROR(SEARCH("fcd",A212)))</formula>
    </cfRule>
    <cfRule type="containsText" dxfId="625" priority="881" stopIfTrue="1" operator="containsText" text="server">
      <formula>NOT(ISERROR(SEARCH("server",A212)))</formula>
    </cfRule>
    <cfRule type="containsText" dxfId="624" priority="882" stopIfTrue="1" operator="containsText" text="ft">
      <formula>NOT(ISERROR(SEARCH("ft",A212)))</formula>
    </cfRule>
    <cfRule type="containsText" dxfId="623" priority="883" stopIfTrue="1" operator="containsText" text="lynxx_">
      <formula>NOT(ISERROR(SEARCH("lynxx_",A212)))</formula>
    </cfRule>
    <cfRule type="containsText" dxfId="622" priority="884" operator="containsText" text="_">
      <formula>NOT(ISERROR(SEARCH("_",A212)))</formula>
    </cfRule>
  </conditionalFormatting>
  <conditionalFormatting sqref="Y212:AE212">
    <cfRule type="cellIs" dxfId="621" priority="875" operator="equal">
      <formula>1</formula>
    </cfRule>
    <cfRule type="cellIs" dxfId="620" priority="876" operator="equal">
      <formula>2</formula>
    </cfRule>
    <cfRule type="cellIs" dxfId="619" priority="877" operator="equal">
      <formula>3</formula>
    </cfRule>
    <cfRule type="cellIs" dxfId="618" priority="878" operator="equal">
      <formula>4</formula>
    </cfRule>
    <cfRule type="cellIs" dxfId="617" priority="885" operator="equal">
      <formula>5</formula>
    </cfRule>
  </conditionalFormatting>
  <conditionalFormatting sqref="U212:X212">
    <cfRule type="containsBlanks" priority="869" stopIfTrue="1">
      <formula>LEN(TRIM(U212))=0</formula>
    </cfRule>
    <cfRule type="cellIs" dxfId="616" priority="870" operator="equal">
      <formula>"N/A"</formula>
    </cfRule>
    <cfRule type="cellIs" dxfId="615" priority="871" operator="equal">
      <formula>"OK"</formula>
    </cfRule>
    <cfRule type="containsText" dxfId="614" priority="872" operator="containsText" text="Unsure">
      <formula>NOT(ISERROR(SEARCH("Unsure",U212)))</formula>
    </cfRule>
    <cfRule type="containsText" dxfId="613" priority="873" operator="containsText" text="Can't See">
      <formula>NOT(ISERROR(SEARCH("Can't See",U212)))</formula>
    </cfRule>
    <cfRule type="notContainsText" dxfId="612" priority="874" operator="notContains" text="OK&amp;N/A">
      <formula>ISERROR(SEARCH("OK&amp;N/A",U212))</formula>
    </cfRule>
  </conditionalFormatting>
  <conditionalFormatting sqref="AH212">
    <cfRule type="containsBlanks" priority="863" stopIfTrue="1">
      <formula>LEN(TRIM(AH212))=0</formula>
    </cfRule>
    <cfRule type="containsText" dxfId="611" priority="864" stopIfTrue="1" operator="containsText" text="fcd">
      <formula>NOT(ISERROR(SEARCH("fcd",AH212)))</formula>
    </cfRule>
    <cfRule type="containsText" dxfId="610" priority="865" stopIfTrue="1" operator="containsText" text="server">
      <formula>NOT(ISERROR(SEARCH("server",AH212)))</formula>
    </cfRule>
    <cfRule type="containsText" dxfId="609" priority="866" stopIfTrue="1" operator="containsText" text="ft">
      <formula>NOT(ISERROR(SEARCH("ft",AH212)))</formula>
    </cfRule>
    <cfRule type="containsText" dxfId="608" priority="867" stopIfTrue="1" operator="containsText" text="lynxx_">
      <formula>NOT(ISERROR(SEARCH("lynxx_",AH212)))</formula>
    </cfRule>
    <cfRule type="containsText" dxfId="607" priority="868" operator="containsText" text="_">
      <formula>NOT(ISERROR(SEARCH("_",AH212)))</formula>
    </cfRule>
  </conditionalFormatting>
  <conditionalFormatting sqref="T212">
    <cfRule type="cellIs" dxfId="606" priority="862" operator="equal">
      <formula>FALSE</formula>
    </cfRule>
  </conditionalFormatting>
  <conditionalFormatting sqref="Y221:AC221">
    <cfRule type="cellIs" dxfId="605" priority="857" operator="equal">
      <formula>1</formula>
    </cfRule>
    <cfRule type="cellIs" dxfId="604" priority="858" operator="equal">
      <formula>2</formula>
    </cfRule>
    <cfRule type="cellIs" dxfId="603" priority="859" operator="equal">
      <formula>3</formula>
    </cfRule>
    <cfRule type="cellIs" dxfId="602" priority="860" operator="equal">
      <formula>4</formula>
    </cfRule>
    <cfRule type="cellIs" dxfId="601" priority="861" operator="equal">
      <formula>5</formula>
    </cfRule>
  </conditionalFormatting>
  <conditionalFormatting sqref="U221:X221">
    <cfRule type="containsBlanks" priority="851" stopIfTrue="1">
      <formula>LEN(TRIM(U221))=0</formula>
    </cfRule>
    <cfRule type="cellIs" dxfId="600" priority="852" operator="equal">
      <formula>"N/A"</formula>
    </cfRule>
    <cfRule type="cellIs" dxfId="599" priority="853" operator="equal">
      <formula>"OK"</formula>
    </cfRule>
    <cfRule type="containsText" dxfId="598" priority="854" operator="containsText" text="Unsure">
      <formula>NOT(ISERROR(SEARCH("Unsure",U221)))</formula>
    </cfRule>
    <cfRule type="containsText" dxfId="597" priority="855" operator="containsText" text="Can't See">
      <formula>NOT(ISERROR(SEARCH("Can't See",U221)))</formula>
    </cfRule>
    <cfRule type="notContainsText" dxfId="596" priority="856" operator="notContains" text="OK&amp;N/A">
      <formula>ISERROR(SEARCH("OK&amp;N/A",U221))</formula>
    </cfRule>
  </conditionalFormatting>
  <conditionalFormatting sqref="U215:X215 U220:X220 U213:X213">
    <cfRule type="containsBlanks" priority="845" stopIfTrue="1">
      <formula>LEN(TRIM(U213))=0</formula>
    </cfRule>
    <cfRule type="cellIs" dxfId="595" priority="846" operator="equal">
      <formula>"N/A"</formula>
    </cfRule>
    <cfRule type="cellIs" dxfId="594" priority="847" operator="equal">
      <formula>"OK"</formula>
    </cfRule>
    <cfRule type="containsText" dxfId="593" priority="848" operator="containsText" text="Unsure">
      <formula>NOT(ISERROR(SEARCH("Unsure",U213)))</formula>
    </cfRule>
    <cfRule type="containsText" dxfId="592" priority="849" operator="containsText" text="Can't See">
      <formula>NOT(ISERROR(SEARCH("Can't See",U213)))</formula>
    </cfRule>
    <cfRule type="notContainsText" dxfId="591" priority="850" operator="notContains" text="OK&amp;N/A">
      <formula>ISERROR(SEARCH("OK&amp;N/A",U213))</formula>
    </cfRule>
  </conditionalFormatting>
  <conditionalFormatting sqref="Y213:AC213">
    <cfRule type="cellIs" dxfId="590" priority="840" operator="equal">
      <formula>1</formula>
    </cfRule>
    <cfRule type="cellIs" dxfId="589" priority="841" operator="equal">
      <formula>2</formula>
    </cfRule>
    <cfRule type="cellIs" dxfId="588" priority="842" operator="equal">
      <formula>3</formula>
    </cfRule>
    <cfRule type="cellIs" dxfId="587" priority="843" operator="equal">
      <formula>4</formula>
    </cfRule>
    <cfRule type="cellIs" dxfId="586" priority="844" operator="equal">
      <formula>5</formula>
    </cfRule>
  </conditionalFormatting>
  <conditionalFormatting sqref="Y220:AC220">
    <cfRule type="cellIs" dxfId="585" priority="835" operator="equal">
      <formula>1</formula>
    </cfRule>
    <cfRule type="cellIs" dxfId="584" priority="836" operator="equal">
      <formula>2</formula>
    </cfRule>
    <cfRule type="cellIs" dxfId="583" priority="837" operator="equal">
      <formula>3</formula>
    </cfRule>
    <cfRule type="cellIs" dxfId="582" priority="838" operator="equal">
      <formula>4</formula>
    </cfRule>
    <cfRule type="cellIs" dxfId="581" priority="839" operator="equal">
      <formula>5</formula>
    </cfRule>
  </conditionalFormatting>
  <conditionalFormatting sqref="Y215:AC215">
    <cfRule type="cellIs" dxfId="580" priority="830" operator="equal">
      <formula>1</formula>
    </cfRule>
    <cfRule type="cellIs" dxfId="579" priority="831" operator="equal">
      <formula>2</formula>
    </cfRule>
    <cfRule type="cellIs" dxfId="578" priority="832" operator="equal">
      <formula>3</formula>
    </cfRule>
    <cfRule type="cellIs" dxfId="577" priority="833" operator="equal">
      <formula>4</formula>
    </cfRule>
    <cfRule type="cellIs" dxfId="576" priority="834" operator="equal">
      <formula>5</formula>
    </cfRule>
  </conditionalFormatting>
  <conditionalFormatting sqref="U214:X214">
    <cfRule type="containsBlanks" priority="824" stopIfTrue="1">
      <formula>LEN(TRIM(U214))=0</formula>
    </cfRule>
    <cfRule type="cellIs" dxfId="575" priority="825" operator="equal">
      <formula>"N/A"</formula>
    </cfRule>
    <cfRule type="cellIs" dxfId="574" priority="826" operator="equal">
      <formula>"OK"</formula>
    </cfRule>
    <cfRule type="containsText" dxfId="573" priority="827" operator="containsText" text="Unsure">
      <formula>NOT(ISERROR(SEARCH("Unsure",U214)))</formula>
    </cfRule>
    <cfRule type="containsText" dxfId="572" priority="828" operator="containsText" text="Can't See">
      <formula>NOT(ISERROR(SEARCH("Can't See",U214)))</formula>
    </cfRule>
    <cfRule type="notContainsText" dxfId="571" priority="829" operator="notContains" text="OK&amp;N/A">
      <formula>ISERROR(SEARCH("OK&amp;N/A",U214))</formula>
    </cfRule>
  </conditionalFormatting>
  <conditionalFormatting sqref="Y214:AC214">
    <cfRule type="cellIs" dxfId="570" priority="819" operator="equal">
      <formula>1</formula>
    </cfRule>
    <cfRule type="cellIs" dxfId="569" priority="820" operator="equal">
      <formula>2</formula>
    </cfRule>
    <cfRule type="cellIs" dxfId="568" priority="821" operator="equal">
      <formula>3</formula>
    </cfRule>
    <cfRule type="cellIs" dxfId="567" priority="822" operator="equal">
      <formula>4</formula>
    </cfRule>
    <cfRule type="cellIs" dxfId="566" priority="823" operator="equal">
      <formula>5</formula>
    </cfRule>
  </conditionalFormatting>
  <conditionalFormatting sqref="U218:X218">
    <cfRule type="containsBlanks" priority="813" stopIfTrue="1">
      <formula>LEN(TRIM(U218))=0</formula>
    </cfRule>
    <cfRule type="cellIs" dxfId="565" priority="814" operator="equal">
      <formula>"N/A"</formula>
    </cfRule>
    <cfRule type="cellIs" dxfId="564" priority="815" operator="equal">
      <formula>"OK"</formula>
    </cfRule>
    <cfRule type="containsText" dxfId="563" priority="816" operator="containsText" text="Unsure">
      <formula>NOT(ISERROR(SEARCH("Unsure",U218)))</formula>
    </cfRule>
    <cfRule type="containsText" dxfId="562" priority="817" operator="containsText" text="Can't See">
      <formula>NOT(ISERROR(SEARCH("Can't See",U218)))</formula>
    </cfRule>
    <cfRule type="notContainsText" dxfId="561" priority="818" operator="notContains" text="OK&amp;N/A">
      <formula>ISERROR(SEARCH("OK&amp;N/A",U218))</formula>
    </cfRule>
  </conditionalFormatting>
  <conditionalFormatting sqref="Y218:AC218">
    <cfRule type="cellIs" dxfId="560" priority="808" operator="equal">
      <formula>1</formula>
    </cfRule>
    <cfRule type="cellIs" dxfId="559" priority="809" operator="equal">
      <formula>2</formula>
    </cfRule>
    <cfRule type="cellIs" dxfId="558" priority="810" operator="equal">
      <formula>3</formula>
    </cfRule>
    <cfRule type="cellIs" dxfId="557" priority="811" operator="equal">
      <formula>4</formula>
    </cfRule>
    <cfRule type="cellIs" dxfId="556" priority="812" operator="equal">
      <formula>5</formula>
    </cfRule>
  </conditionalFormatting>
  <conditionalFormatting sqref="U219:X219">
    <cfRule type="containsBlanks" priority="802" stopIfTrue="1">
      <formula>LEN(TRIM(U219))=0</formula>
    </cfRule>
    <cfRule type="cellIs" dxfId="555" priority="803" operator="equal">
      <formula>"N/A"</formula>
    </cfRule>
    <cfRule type="cellIs" dxfId="554" priority="804" operator="equal">
      <formula>"OK"</formula>
    </cfRule>
    <cfRule type="containsText" dxfId="553" priority="805" operator="containsText" text="Unsure">
      <formula>NOT(ISERROR(SEARCH("Unsure",U219)))</formula>
    </cfRule>
    <cfRule type="containsText" dxfId="552" priority="806" operator="containsText" text="Can't See">
      <formula>NOT(ISERROR(SEARCH("Can't See",U219)))</formula>
    </cfRule>
    <cfRule type="notContainsText" dxfId="551" priority="807" operator="notContains" text="OK&amp;N/A">
      <formula>ISERROR(SEARCH("OK&amp;N/A",U219))</formula>
    </cfRule>
  </conditionalFormatting>
  <conditionalFormatting sqref="Y219:AC219">
    <cfRule type="cellIs" dxfId="550" priority="797" operator="equal">
      <formula>1</formula>
    </cfRule>
    <cfRule type="cellIs" dxfId="549" priority="798" operator="equal">
      <formula>2</formula>
    </cfRule>
    <cfRule type="cellIs" dxfId="548" priority="799" operator="equal">
      <formula>3</formula>
    </cfRule>
    <cfRule type="cellIs" dxfId="547" priority="800" operator="equal">
      <formula>4</formula>
    </cfRule>
    <cfRule type="cellIs" dxfId="546" priority="801" operator="equal">
      <formula>5</formula>
    </cfRule>
  </conditionalFormatting>
  <conditionalFormatting sqref="U216:X216">
    <cfRule type="containsBlanks" priority="791" stopIfTrue="1">
      <formula>LEN(TRIM(U216))=0</formula>
    </cfRule>
    <cfRule type="cellIs" dxfId="545" priority="792" operator="equal">
      <formula>"N/A"</formula>
    </cfRule>
    <cfRule type="cellIs" dxfId="544" priority="793" operator="equal">
      <formula>"OK"</formula>
    </cfRule>
    <cfRule type="containsText" dxfId="543" priority="794" operator="containsText" text="Unsure">
      <formula>NOT(ISERROR(SEARCH("Unsure",U216)))</formula>
    </cfRule>
    <cfRule type="containsText" dxfId="542" priority="795" operator="containsText" text="Can't See">
      <formula>NOT(ISERROR(SEARCH("Can't See",U216)))</formula>
    </cfRule>
    <cfRule type="notContainsText" dxfId="541" priority="796" operator="notContains" text="OK&amp;N/A">
      <formula>ISERROR(SEARCH("OK&amp;N/A",U216))</formula>
    </cfRule>
  </conditionalFormatting>
  <conditionalFormatting sqref="Y216:AC216">
    <cfRule type="cellIs" dxfId="540" priority="786" operator="equal">
      <formula>1</formula>
    </cfRule>
    <cfRule type="cellIs" dxfId="539" priority="787" operator="equal">
      <formula>2</formula>
    </cfRule>
    <cfRule type="cellIs" dxfId="538" priority="788" operator="equal">
      <formula>3</formula>
    </cfRule>
    <cfRule type="cellIs" dxfId="537" priority="789" operator="equal">
      <formula>4</formula>
    </cfRule>
    <cfRule type="cellIs" dxfId="536" priority="790" operator="equal">
      <formula>5</formula>
    </cfRule>
  </conditionalFormatting>
  <conditionalFormatting sqref="U217:X217">
    <cfRule type="containsBlanks" priority="780" stopIfTrue="1">
      <formula>LEN(TRIM(U217))=0</formula>
    </cfRule>
    <cfRule type="cellIs" dxfId="535" priority="781" operator="equal">
      <formula>"N/A"</formula>
    </cfRule>
    <cfRule type="cellIs" dxfId="534" priority="782" operator="equal">
      <formula>"OK"</formula>
    </cfRule>
    <cfRule type="containsText" dxfId="533" priority="783" operator="containsText" text="Unsure">
      <formula>NOT(ISERROR(SEARCH("Unsure",U217)))</formula>
    </cfRule>
    <cfRule type="containsText" dxfId="532" priority="784" operator="containsText" text="Can't See">
      <formula>NOT(ISERROR(SEARCH("Can't See",U217)))</formula>
    </cfRule>
    <cfRule type="notContainsText" dxfId="531" priority="785" operator="notContains" text="OK&amp;N/A">
      <formula>ISERROR(SEARCH("OK&amp;N/A",U217))</formula>
    </cfRule>
  </conditionalFormatting>
  <conditionalFormatting sqref="Y217:AC217">
    <cfRule type="cellIs" dxfId="530" priority="775" operator="equal">
      <formula>1</formula>
    </cfRule>
    <cfRule type="cellIs" dxfId="529" priority="776" operator="equal">
      <formula>2</formula>
    </cfRule>
    <cfRule type="cellIs" dxfId="528" priority="777" operator="equal">
      <formula>3</formula>
    </cfRule>
    <cfRule type="cellIs" dxfId="527" priority="778" operator="equal">
      <formula>4</formula>
    </cfRule>
    <cfRule type="cellIs" dxfId="526" priority="779" operator="equal">
      <formula>5</formula>
    </cfRule>
  </conditionalFormatting>
  <conditionalFormatting sqref="P212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E216">
    <cfRule type="colorScale" priority="77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6:I216">
    <cfRule type="colorScale" priority="77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6:M216">
    <cfRule type="colorScale" priority="77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3:E213 B220:E220">
    <cfRule type="colorScale" priority="77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3:I213 F220:I220">
    <cfRule type="colorScale" priority="76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3:M213 J220:M220">
    <cfRule type="colorScale" priority="76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4:E214">
    <cfRule type="colorScale" priority="76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4:I214">
    <cfRule type="colorScale" priority="76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4:M214">
    <cfRule type="colorScale" priority="76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5:E215">
    <cfRule type="colorScale" priority="76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5:I215">
    <cfRule type="colorScale" priority="7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5:M215">
    <cfRule type="colorScale" priority="7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9:E219">
    <cfRule type="colorScale" priority="7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9:I219">
    <cfRule type="colorScale" priority="76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7:E217">
    <cfRule type="colorScale" priority="7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7:I217">
    <cfRule type="colorScale" priority="7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8:E218">
    <cfRule type="colorScale" priority="7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8:I218">
    <cfRule type="colorScale" priority="7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7">
    <cfRule type="colorScale" priority="75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18">
    <cfRule type="colorScale" priority="7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217:M219 K218:K219 K217:L217 L219">
    <cfRule type="colorScale" priority="75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8">
    <cfRule type="colorScale" priority="7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9">
    <cfRule type="colorScale" priority="75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18">
    <cfRule type="containsBlanks" priority="745" stopIfTrue="1">
      <formula>LEN(TRIM(J118))=0</formula>
    </cfRule>
    <cfRule type="cellIs" dxfId="525" priority="746" operator="equal">
      <formula>"N/A"</formula>
    </cfRule>
    <cfRule type="cellIs" dxfId="524" priority="747" operator="equal">
      <formula>"OK"</formula>
    </cfRule>
    <cfRule type="containsText" dxfId="523" priority="748" operator="containsText" text="Unsure">
      <formula>NOT(ISERROR(SEARCH("Unsure",J118)))</formula>
    </cfRule>
    <cfRule type="containsText" dxfId="522" priority="749" operator="containsText" text="Can't See">
      <formula>NOT(ISERROR(SEARCH("Can't See",J118)))</formula>
    </cfRule>
    <cfRule type="notContainsText" dxfId="521" priority="750" operator="notContains" text="OK&amp;N/A">
      <formula>ISERROR(SEARCH("OK&amp;N/A",J118))</formula>
    </cfRule>
  </conditionalFormatting>
  <conditionalFormatting sqref="M11:M18">
    <cfRule type="colorScale" priority="74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213:T221">
    <cfRule type="cellIs" dxfId="520" priority="743" operator="equal">
      <formula>FALSE</formula>
    </cfRule>
  </conditionalFormatting>
  <conditionalFormatting sqref="P169:P173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2:M234">
    <cfRule type="colorScale" priority="74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32:L234">
    <cfRule type="colorScale" priority="74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308:A310">
    <cfRule type="containsBlanks" priority="734" stopIfTrue="1">
      <formula>LEN(TRIM(A308))=0</formula>
    </cfRule>
    <cfRule type="containsText" dxfId="519" priority="735" stopIfTrue="1" operator="containsText" text="fcd">
      <formula>NOT(ISERROR(SEARCH("fcd",A308)))</formula>
    </cfRule>
    <cfRule type="containsText" dxfId="518" priority="736" stopIfTrue="1" operator="containsText" text="server">
      <formula>NOT(ISERROR(SEARCH("server",A308)))</formula>
    </cfRule>
    <cfRule type="containsText" dxfId="517" priority="737" stopIfTrue="1" operator="containsText" text="ft">
      <formula>NOT(ISERROR(SEARCH("ft",A308)))</formula>
    </cfRule>
    <cfRule type="containsText" dxfId="516" priority="738" stopIfTrue="1" operator="containsText" text="lynxx_">
      <formula>NOT(ISERROR(SEARCH("lynxx_",A308)))</formula>
    </cfRule>
    <cfRule type="containsText" dxfId="515" priority="739" operator="containsText" text="_">
      <formula>NOT(ISERROR(SEARCH("_",A308)))</formula>
    </cfRule>
  </conditionalFormatting>
  <conditionalFormatting sqref="U307:X307">
    <cfRule type="containsBlanks" priority="728" stopIfTrue="1">
      <formula>LEN(TRIM(U307))=0</formula>
    </cfRule>
    <cfRule type="cellIs" dxfId="514" priority="729" operator="equal">
      <formula>"N/A"</formula>
    </cfRule>
    <cfRule type="cellIs" dxfId="513" priority="730" operator="equal">
      <formula>"OK"</formula>
    </cfRule>
    <cfRule type="containsText" dxfId="512" priority="731" operator="containsText" text="Unsure">
      <formula>NOT(ISERROR(SEARCH("Unsure",U307)))</formula>
    </cfRule>
    <cfRule type="containsText" dxfId="511" priority="732" operator="containsText" text="Can't See">
      <formula>NOT(ISERROR(SEARCH("Can't See",U307)))</formula>
    </cfRule>
    <cfRule type="notContainsText" dxfId="510" priority="733" operator="notContains" text="OK&amp;N/A">
      <formula>ISERROR(SEARCH("OK&amp;N/A",U307))</formula>
    </cfRule>
  </conditionalFormatting>
  <conditionalFormatting sqref="A307">
    <cfRule type="containsBlanks" priority="722" stopIfTrue="1">
      <formula>LEN(TRIM(A307))=0</formula>
    </cfRule>
    <cfRule type="containsText" dxfId="509" priority="723" stopIfTrue="1" operator="containsText" text="fcd">
      <formula>NOT(ISERROR(SEARCH("fcd",A307)))</formula>
    </cfRule>
    <cfRule type="containsText" dxfId="508" priority="724" stopIfTrue="1" operator="containsText" text="server">
      <formula>NOT(ISERROR(SEARCH("server",A307)))</formula>
    </cfRule>
    <cfRule type="containsText" dxfId="507" priority="725" stopIfTrue="1" operator="containsText" text="ft">
      <formula>NOT(ISERROR(SEARCH("ft",A307)))</formula>
    </cfRule>
    <cfRule type="containsText" dxfId="506" priority="726" stopIfTrue="1" operator="containsText" text="lynxx_">
      <formula>NOT(ISERROR(SEARCH("lynxx_",A307)))</formula>
    </cfRule>
    <cfRule type="containsText" dxfId="505" priority="727" operator="containsText" text="_">
      <formula>NOT(ISERROR(SEARCH("_",A307)))</formula>
    </cfRule>
  </conditionalFormatting>
  <conditionalFormatting sqref="U310:X310 U308:V309 X308:X309">
    <cfRule type="containsBlanks" priority="716" stopIfTrue="1">
      <formula>LEN(TRIM(U308))=0</formula>
    </cfRule>
    <cfRule type="cellIs" dxfId="504" priority="717" operator="equal">
      <formula>"N/A"</formula>
    </cfRule>
    <cfRule type="cellIs" dxfId="503" priority="718" operator="equal">
      <formula>"OK"</formula>
    </cfRule>
    <cfRule type="containsText" dxfId="502" priority="719" operator="containsText" text="Unsure">
      <formula>NOT(ISERROR(SEARCH("Unsure",U308)))</formula>
    </cfRule>
    <cfRule type="containsText" dxfId="501" priority="720" operator="containsText" text="Can't See">
      <formula>NOT(ISERROR(SEARCH("Can't See",U308)))</formula>
    </cfRule>
    <cfRule type="notContainsText" dxfId="500" priority="721" operator="notContains" text="OK&amp;N/A">
      <formula>ISERROR(SEARCH("OK&amp;N/A",U308))</formula>
    </cfRule>
  </conditionalFormatting>
  <conditionalFormatting sqref="Y309:AC310">
    <cfRule type="cellIs" dxfId="499" priority="711" operator="equal">
      <formula>1</formula>
    </cfRule>
    <cfRule type="cellIs" dxfId="498" priority="712" operator="equal">
      <formula>2</formula>
    </cfRule>
    <cfRule type="cellIs" dxfId="497" priority="713" operator="equal">
      <formula>3</formula>
    </cfRule>
    <cfRule type="cellIs" dxfId="496" priority="714" operator="equal">
      <formula>4</formula>
    </cfRule>
    <cfRule type="cellIs" dxfId="495" priority="715" operator="equal">
      <formula>5</formula>
    </cfRule>
  </conditionalFormatting>
  <conditionalFormatting sqref="Y308:AC308">
    <cfRule type="cellIs" dxfId="494" priority="706" operator="equal">
      <formula>1</formula>
    </cfRule>
    <cfRule type="cellIs" dxfId="493" priority="707" operator="equal">
      <formula>2</formula>
    </cfRule>
    <cfRule type="cellIs" dxfId="492" priority="708" operator="equal">
      <formula>3</formula>
    </cfRule>
    <cfRule type="cellIs" dxfId="491" priority="709" operator="equal">
      <formula>4</formula>
    </cfRule>
    <cfRule type="cellIs" dxfId="490" priority="710" operator="equal">
      <formula>5</formula>
    </cfRule>
  </conditionalFormatting>
  <conditionalFormatting sqref="P307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8:P310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5">
    <cfRule type="containsBlanks" priority="698" stopIfTrue="1">
      <formula>LEN(TRIM(A305))=0</formula>
    </cfRule>
    <cfRule type="containsText" dxfId="489" priority="699" stopIfTrue="1" operator="containsText" text="fcd">
      <formula>NOT(ISERROR(SEARCH("fcd",A305)))</formula>
    </cfRule>
    <cfRule type="containsText" dxfId="488" priority="700" stopIfTrue="1" operator="containsText" text="server">
      <formula>NOT(ISERROR(SEARCH("server",A305)))</formula>
    </cfRule>
    <cfRule type="containsText" dxfId="487" priority="701" stopIfTrue="1" operator="containsText" text="ft">
      <formula>NOT(ISERROR(SEARCH("ft",A305)))</formula>
    </cfRule>
    <cfRule type="containsText" dxfId="486" priority="702" stopIfTrue="1" operator="containsText" text="lynxx_">
      <formula>NOT(ISERROR(SEARCH("lynxx_",A305)))</formula>
    </cfRule>
    <cfRule type="containsText" dxfId="485" priority="703" operator="containsText" text="_">
      <formula>NOT(ISERROR(SEARCH("_",A305)))</formula>
    </cfRule>
  </conditionalFormatting>
  <conditionalFormatting sqref="U304:X304">
    <cfRule type="containsBlanks" priority="692" stopIfTrue="1">
      <formula>LEN(TRIM(U304))=0</formula>
    </cfRule>
    <cfRule type="cellIs" dxfId="484" priority="693" operator="equal">
      <formula>"N/A"</formula>
    </cfRule>
    <cfRule type="cellIs" dxfId="483" priority="694" operator="equal">
      <formula>"OK"</formula>
    </cfRule>
    <cfRule type="containsText" dxfId="482" priority="695" operator="containsText" text="Unsure">
      <formula>NOT(ISERROR(SEARCH("Unsure",U304)))</formula>
    </cfRule>
    <cfRule type="containsText" dxfId="481" priority="696" operator="containsText" text="Can't See">
      <formula>NOT(ISERROR(SEARCH("Can't See",U304)))</formula>
    </cfRule>
    <cfRule type="notContainsText" dxfId="480" priority="697" operator="notContains" text="OK&amp;N/A">
      <formula>ISERROR(SEARCH("OK&amp;N/A",U304))</formula>
    </cfRule>
  </conditionalFormatting>
  <conditionalFormatting sqref="A304">
    <cfRule type="containsBlanks" priority="686" stopIfTrue="1">
      <formula>LEN(TRIM(A304))=0</formula>
    </cfRule>
    <cfRule type="containsText" dxfId="479" priority="687" stopIfTrue="1" operator="containsText" text="fcd">
      <formula>NOT(ISERROR(SEARCH("fcd",A304)))</formula>
    </cfRule>
    <cfRule type="containsText" dxfId="478" priority="688" stopIfTrue="1" operator="containsText" text="server">
      <formula>NOT(ISERROR(SEARCH("server",A304)))</formula>
    </cfRule>
    <cfRule type="containsText" dxfId="477" priority="689" stopIfTrue="1" operator="containsText" text="ft">
      <formula>NOT(ISERROR(SEARCH("ft",A304)))</formula>
    </cfRule>
    <cfRule type="containsText" dxfId="476" priority="690" stopIfTrue="1" operator="containsText" text="lynxx_">
      <formula>NOT(ISERROR(SEARCH("lynxx_",A304)))</formula>
    </cfRule>
    <cfRule type="containsText" dxfId="475" priority="691" operator="containsText" text="_">
      <formula>NOT(ISERROR(SEARCH("_",A304)))</formula>
    </cfRule>
  </conditionalFormatting>
  <conditionalFormatting sqref="U305:V305 X305">
    <cfRule type="containsBlanks" priority="680" stopIfTrue="1">
      <formula>LEN(TRIM(U305))=0</formula>
    </cfRule>
    <cfRule type="cellIs" dxfId="474" priority="681" operator="equal">
      <formula>"N/A"</formula>
    </cfRule>
    <cfRule type="cellIs" dxfId="473" priority="682" operator="equal">
      <formula>"OK"</formula>
    </cfRule>
    <cfRule type="containsText" dxfId="472" priority="683" operator="containsText" text="Unsure">
      <formula>NOT(ISERROR(SEARCH("Unsure",U305)))</formula>
    </cfRule>
    <cfRule type="containsText" dxfId="471" priority="684" operator="containsText" text="Can't See">
      <formula>NOT(ISERROR(SEARCH("Can't See",U305)))</formula>
    </cfRule>
    <cfRule type="notContainsText" dxfId="470" priority="685" operator="notContains" text="OK&amp;N/A">
      <formula>ISERROR(SEARCH("OK&amp;N/A",U305))</formula>
    </cfRule>
  </conditionalFormatting>
  <conditionalFormatting sqref="Y305:AC305">
    <cfRule type="cellIs" dxfId="469" priority="675" operator="equal">
      <formula>1</formula>
    </cfRule>
    <cfRule type="cellIs" dxfId="468" priority="676" operator="equal">
      <formula>2</formula>
    </cfRule>
    <cfRule type="cellIs" dxfId="467" priority="677" operator="equal">
      <formula>3</formula>
    </cfRule>
    <cfRule type="cellIs" dxfId="466" priority="678" operator="equal">
      <formula>4</formula>
    </cfRule>
    <cfRule type="cellIs" dxfId="465" priority="679" operator="equal">
      <formula>5</formula>
    </cfRule>
  </conditionalFormatting>
  <conditionalFormatting sqref="P30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5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6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">
    <cfRule type="containsBlanks" priority="666" stopIfTrue="1">
      <formula>LEN(TRIM(A306))=0</formula>
    </cfRule>
    <cfRule type="containsText" dxfId="464" priority="667" stopIfTrue="1" operator="containsText" text="fcd">
      <formula>NOT(ISERROR(SEARCH("fcd",A306)))</formula>
    </cfRule>
    <cfRule type="containsText" dxfId="463" priority="668" stopIfTrue="1" operator="containsText" text="server">
      <formula>NOT(ISERROR(SEARCH("server",A306)))</formula>
    </cfRule>
    <cfRule type="containsText" dxfId="462" priority="669" stopIfTrue="1" operator="containsText" text="ft">
      <formula>NOT(ISERROR(SEARCH("ft",A306)))</formula>
    </cfRule>
    <cfRule type="containsText" dxfId="461" priority="670" stopIfTrue="1" operator="containsText" text="lynxx_">
      <formula>NOT(ISERROR(SEARCH("lynxx_",A306)))</formula>
    </cfRule>
    <cfRule type="containsText" dxfId="460" priority="671" operator="containsText" text="_">
      <formula>NOT(ISERROR(SEARCH("_",A306)))</formula>
    </cfRule>
  </conditionalFormatting>
  <conditionalFormatting sqref="U306:X306 J306:M306">
    <cfRule type="containsBlanks" priority="660" stopIfTrue="1">
      <formula>LEN(TRIM(J306))=0</formula>
    </cfRule>
    <cfRule type="cellIs" dxfId="459" priority="661" operator="equal">
      <formula>"N/A"</formula>
    </cfRule>
    <cfRule type="cellIs" dxfId="458" priority="662" operator="equal">
      <formula>"OK"</formula>
    </cfRule>
    <cfRule type="containsText" dxfId="457" priority="663" operator="containsText" text="Unsure">
      <formula>NOT(ISERROR(SEARCH("Unsure",J306)))</formula>
    </cfRule>
    <cfRule type="containsText" dxfId="456" priority="664" operator="containsText" text="Can't See">
      <formula>NOT(ISERROR(SEARCH("Can't See",J306)))</formula>
    </cfRule>
    <cfRule type="notContainsText" dxfId="455" priority="665" operator="notContains" text="OK&amp;N/A">
      <formula>ISERROR(SEARCH("OK&amp;N/A",J306))</formula>
    </cfRule>
  </conditionalFormatting>
  <conditionalFormatting sqref="B184:I184">
    <cfRule type="colorScale" priority="6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184:AE184">
    <cfRule type="cellIs" dxfId="454" priority="653" operator="equal">
      <formula>1</formula>
    </cfRule>
    <cfRule type="cellIs" dxfId="453" priority="654" operator="equal">
      <formula>2</formula>
    </cfRule>
    <cfRule type="cellIs" dxfId="452" priority="655" operator="equal">
      <formula>3</formula>
    </cfRule>
    <cfRule type="cellIs" dxfId="451" priority="656" operator="equal">
      <formula>4</formula>
    </cfRule>
    <cfRule type="cellIs" dxfId="450" priority="658" operator="equal">
      <formula>5</formula>
    </cfRule>
  </conditionalFormatting>
  <conditionalFormatting sqref="U184:X184">
    <cfRule type="containsBlanks" priority="647" stopIfTrue="1">
      <formula>LEN(TRIM(U184))=0</formula>
    </cfRule>
    <cfRule type="cellIs" dxfId="449" priority="648" operator="equal">
      <formula>"N/A"</formula>
    </cfRule>
    <cfRule type="cellIs" dxfId="448" priority="649" operator="equal">
      <formula>"OK"</formula>
    </cfRule>
    <cfRule type="containsText" dxfId="447" priority="650" operator="containsText" text="Unsure">
      <formula>NOT(ISERROR(SEARCH("Unsure",U184)))</formula>
    </cfRule>
    <cfRule type="containsText" dxfId="446" priority="651" operator="containsText" text="Can't See">
      <formula>NOT(ISERROR(SEARCH("Can't See",U184)))</formula>
    </cfRule>
    <cfRule type="notContainsText" dxfId="445" priority="652" operator="notContains" text="OK&amp;N/A">
      <formula>ISERROR(SEARCH("OK&amp;N/A",U184))</formula>
    </cfRule>
  </conditionalFormatting>
  <conditionalFormatting sqref="F184:I184">
    <cfRule type="colorScale" priority="64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184:AE184">
    <cfRule type="cellIs" dxfId="444" priority="641" operator="equal">
      <formula>1</formula>
    </cfRule>
    <cfRule type="cellIs" dxfId="443" priority="642" operator="equal">
      <formula>2</formula>
    </cfRule>
    <cfRule type="cellIs" dxfId="442" priority="643" operator="equal">
      <formula>3</formula>
    </cfRule>
    <cfRule type="cellIs" dxfId="441" priority="644" operator="equal">
      <formula>4</formula>
    </cfRule>
    <cfRule type="cellIs" dxfId="440" priority="645" operator="equal">
      <formula>5</formula>
    </cfRule>
  </conditionalFormatting>
  <conditionalFormatting sqref="M184">
    <cfRule type="colorScale" priority="64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184">
    <cfRule type="colorScale" priority="63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4">
    <cfRule type="colorScale" priority="63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4">
    <cfRule type="colorScale" priority="6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4">
    <cfRule type="colorScale" priority="63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4">
    <cfRule type="colorScale" priority="63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4">
    <cfRule type="colorScale" priority="63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4">
    <cfRule type="colorScale" priority="63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184">
    <cfRule type="cellIs" dxfId="439" priority="632" operator="equal">
      <formula>FALSE</formula>
    </cfRule>
  </conditionalFormatting>
  <conditionalFormatting sqref="P184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0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E194">
    <cfRule type="colorScale" priority="63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94:M194">
    <cfRule type="containsBlanks" priority="624" stopIfTrue="1">
      <formula>LEN(TRIM(J194))=0</formula>
    </cfRule>
    <cfRule type="cellIs" dxfId="438" priority="625" operator="equal">
      <formula>"N/A"</formula>
    </cfRule>
    <cfRule type="cellIs" dxfId="437" priority="626" operator="equal">
      <formula>"OK"</formula>
    </cfRule>
    <cfRule type="containsText" dxfId="436" priority="627" operator="containsText" text="Unsure">
      <formula>NOT(ISERROR(SEARCH("Unsure",J194)))</formula>
    </cfRule>
    <cfRule type="containsText" dxfId="435" priority="628" operator="containsText" text="Can't See">
      <formula>NOT(ISERROR(SEARCH("Can't See",J194)))</formula>
    </cfRule>
    <cfRule type="notContainsText" dxfId="434" priority="629" operator="notContains" text="OK&amp;N/A">
      <formula>ISERROR(SEARCH("OK&amp;N/A",J194))</formula>
    </cfRule>
  </conditionalFormatting>
  <conditionalFormatting sqref="F194:I194">
    <cfRule type="colorScale" priority="62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W125">
    <cfRule type="containsBlanks" priority="617" stopIfTrue="1">
      <formula>LEN(TRIM(W125))=0</formula>
    </cfRule>
    <cfRule type="containsText" dxfId="433" priority="618" stopIfTrue="1" operator="containsText" text="fcd">
      <formula>NOT(ISERROR(SEARCH("fcd",W125)))</formula>
    </cfRule>
    <cfRule type="containsText" dxfId="432" priority="619" stopIfTrue="1" operator="containsText" text="server">
      <formula>NOT(ISERROR(SEARCH("server",W125)))</formula>
    </cfRule>
    <cfRule type="containsText" dxfId="431" priority="620" stopIfTrue="1" operator="containsText" text="ft">
      <formula>NOT(ISERROR(SEARCH("ft",W125)))</formula>
    </cfRule>
    <cfRule type="containsText" dxfId="430" priority="621" stopIfTrue="1" operator="containsText" text="lynxx_">
      <formula>NOT(ISERROR(SEARCH("lynxx_",W125)))</formula>
    </cfRule>
    <cfRule type="containsText" dxfId="429" priority="622" operator="containsText" text="_">
      <formula>NOT(ISERROR(SEARCH("_",W125)))</formula>
    </cfRule>
  </conditionalFormatting>
  <conditionalFormatting sqref="A118">
    <cfRule type="containsBlanks" priority="611" stopIfTrue="1">
      <formula>LEN(TRIM(A118))=0</formula>
    </cfRule>
    <cfRule type="containsText" dxfId="428" priority="612" stopIfTrue="1" operator="containsText" text="fcd">
      <formula>NOT(ISERROR(SEARCH("fcd",A118)))</formula>
    </cfRule>
    <cfRule type="containsText" dxfId="427" priority="613" stopIfTrue="1" operator="containsText" text="server">
      <formula>NOT(ISERROR(SEARCH("server",A118)))</formula>
    </cfRule>
    <cfRule type="containsText" dxfId="426" priority="614" stopIfTrue="1" operator="containsText" text="ft">
      <formula>NOT(ISERROR(SEARCH("ft",A118)))</formula>
    </cfRule>
    <cfRule type="containsText" dxfId="425" priority="615" stopIfTrue="1" operator="containsText" text="lynxx_">
      <formula>NOT(ISERROR(SEARCH("lynxx_",A118)))</formula>
    </cfRule>
    <cfRule type="containsText" dxfId="424" priority="616" operator="containsText" text="_">
      <formula>NOT(ISERROR(SEARCH("_",A118)))</formula>
    </cfRule>
  </conditionalFormatting>
  <conditionalFormatting sqref="A311 A328">
    <cfRule type="containsBlanks" priority="605" stopIfTrue="1">
      <formula>LEN(TRIM(A311))=0</formula>
    </cfRule>
    <cfRule type="containsText" dxfId="423" priority="606" stopIfTrue="1" operator="containsText" text="fcd">
      <formula>NOT(ISERROR(SEARCH("fcd",A311)))</formula>
    </cfRule>
    <cfRule type="containsText" dxfId="422" priority="607" stopIfTrue="1" operator="containsText" text="server">
      <formula>NOT(ISERROR(SEARCH("server",A311)))</formula>
    </cfRule>
    <cfRule type="containsText" dxfId="421" priority="608" stopIfTrue="1" operator="containsText" text="ft">
      <formula>NOT(ISERROR(SEARCH("ft",A311)))</formula>
    </cfRule>
    <cfRule type="containsText" dxfId="420" priority="609" stopIfTrue="1" operator="containsText" text="lynxx_">
      <formula>NOT(ISERROR(SEARCH("lynxx_",A311)))</formula>
    </cfRule>
    <cfRule type="containsText" dxfId="419" priority="610" operator="containsText" text="_">
      <formula>NOT(ISERROR(SEARCH("_",A311)))</formula>
    </cfRule>
  </conditionalFormatting>
  <conditionalFormatting sqref="U311:X311 B328:M328 U328:X328">
    <cfRule type="containsBlanks" priority="599" stopIfTrue="1">
      <formula>LEN(TRIM(B311))=0</formula>
    </cfRule>
    <cfRule type="cellIs" dxfId="418" priority="600" operator="equal">
      <formula>"N/A"</formula>
    </cfRule>
    <cfRule type="cellIs" dxfId="417" priority="601" operator="equal">
      <formula>"OK"</formula>
    </cfRule>
    <cfRule type="containsText" dxfId="416" priority="602" operator="containsText" text="Unsure">
      <formula>NOT(ISERROR(SEARCH("Unsure",B311)))</formula>
    </cfRule>
    <cfRule type="containsText" dxfId="415" priority="603" operator="containsText" text="Can't See">
      <formula>NOT(ISERROR(SEARCH("Can't See",B311)))</formula>
    </cfRule>
    <cfRule type="notContainsText" dxfId="414" priority="604" operator="notContains" text="OK&amp;N/A">
      <formula>ISERROR(SEARCH("OK&amp;N/A",B311))</formula>
    </cfRule>
  </conditionalFormatting>
  <conditionalFormatting sqref="U312:X327">
    <cfRule type="containsBlanks" priority="593" stopIfTrue="1">
      <formula>LEN(TRIM(U312))=0</formula>
    </cfRule>
    <cfRule type="cellIs" dxfId="413" priority="594" operator="equal">
      <formula>"N/A"</formula>
    </cfRule>
    <cfRule type="cellIs" dxfId="412" priority="595" operator="equal">
      <formula>"OK"</formula>
    </cfRule>
    <cfRule type="containsText" dxfId="411" priority="596" operator="containsText" text="Unsure">
      <formula>NOT(ISERROR(SEARCH("Unsure",U312)))</formula>
    </cfRule>
    <cfRule type="containsText" dxfId="410" priority="597" operator="containsText" text="Can't See">
      <formula>NOT(ISERROR(SEARCH("Can't See",U312)))</formula>
    </cfRule>
    <cfRule type="notContainsText" dxfId="409" priority="598" operator="notContains" text="OK&amp;N/A">
      <formula>ISERROR(SEARCH("OK&amp;N/A",U312))</formula>
    </cfRule>
  </conditionalFormatting>
  <conditionalFormatting sqref="Y312:AD312">
    <cfRule type="cellIs" dxfId="408" priority="588" operator="equal">
      <formula>1</formula>
    </cfRule>
    <cfRule type="cellIs" dxfId="407" priority="589" operator="equal">
      <formula>2</formula>
    </cfRule>
    <cfRule type="cellIs" dxfId="406" priority="590" operator="equal">
      <formula>3</formula>
    </cfRule>
    <cfRule type="cellIs" dxfId="405" priority="591" operator="equal">
      <formula>4</formula>
    </cfRule>
    <cfRule type="cellIs" dxfId="404" priority="592" operator="equal">
      <formula>5</formula>
    </cfRule>
  </conditionalFormatting>
  <conditionalFormatting sqref="A312">
    <cfRule type="containsBlanks" priority="582" stopIfTrue="1">
      <formula>LEN(TRIM(A312))=0</formula>
    </cfRule>
    <cfRule type="containsText" dxfId="403" priority="583" stopIfTrue="1" operator="containsText" text="fcd">
      <formula>NOT(ISERROR(SEARCH("fcd",A312)))</formula>
    </cfRule>
    <cfRule type="containsText" dxfId="402" priority="584" stopIfTrue="1" operator="containsText" text="server">
      <formula>NOT(ISERROR(SEARCH("server",A312)))</formula>
    </cfRule>
    <cfRule type="containsText" dxfId="401" priority="585" stopIfTrue="1" operator="containsText" text="ft">
      <formula>NOT(ISERROR(SEARCH("ft",A312)))</formula>
    </cfRule>
    <cfRule type="containsText" dxfId="400" priority="586" stopIfTrue="1" operator="containsText" text="lynxx_">
      <formula>NOT(ISERROR(SEARCH("lynxx_",A312)))</formula>
    </cfRule>
    <cfRule type="containsText" dxfId="399" priority="587" operator="containsText" text="_">
      <formula>NOT(ISERROR(SEARCH("_",A312)))</formula>
    </cfRule>
  </conditionalFormatting>
  <conditionalFormatting sqref="AD313:AD327">
    <cfRule type="cellIs" dxfId="398" priority="577" operator="equal">
      <formula>1</formula>
    </cfRule>
    <cfRule type="cellIs" dxfId="397" priority="578" operator="equal">
      <formula>2</formula>
    </cfRule>
    <cfRule type="cellIs" dxfId="396" priority="579" operator="equal">
      <formula>3</formula>
    </cfRule>
    <cfRule type="cellIs" dxfId="395" priority="580" operator="equal">
      <formula>4</formula>
    </cfRule>
    <cfRule type="cellIs" dxfId="394" priority="581" operator="equal">
      <formula>5</formula>
    </cfRule>
  </conditionalFormatting>
  <conditionalFormatting sqref="B313:E313">
    <cfRule type="colorScale" priority="57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13">
    <cfRule type="colorScale" priority="57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313:AC313">
    <cfRule type="cellIs" dxfId="393" priority="570" operator="equal">
      <formula>1</formula>
    </cfRule>
    <cfRule type="cellIs" dxfId="392" priority="571" operator="equal">
      <formula>2</formula>
    </cfRule>
    <cfRule type="cellIs" dxfId="391" priority="572" operator="equal">
      <formula>3</formula>
    </cfRule>
    <cfRule type="cellIs" dxfId="390" priority="573" operator="equal">
      <formula>4</formula>
    </cfRule>
    <cfRule type="cellIs" dxfId="389" priority="574" operator="equal">
      <formula>5</formula>
    </cfRule>
  </conditionalFormatting>
  <conditionalFormatting sqref="P312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3:A327">
    <cfRule type="containsBlanks" priority="563" stopIfTrue="1">
      <formula>LEN(TRIM(A313))=0</formula>
    </cfRule>
    <cfRule type="containsText" dxfId="388" priority="564" stopIfTrue="1" operator="containsText" text="fcd">
      <formula>NOT(ISERROR(SEARCH("fcd",A313)))</formula>
    </cfRule>
    <cfRule type="containsText" dxfId="387" priority="565" stopIfTrue="1" operator="containsText" text="server">
      <formula>NOT(ISERROR(SEARCH("server",A313)))</formula>
    </cfRule>
    <cfRule type="containsText" dxfId="386" priority="566" stopIfTrue="1" operator="containsText" text="ft">
      <formula>NOT(ISERROR(SEARCH("ft",A313)))</formula>
    </cfRule>
    <cfRule type="containsText" dxfId="385" priority="567" stopIfTrue="1" operator="containsText" text="lynxx_">
      <formula>NOT(ISERROR(SEARCH("lynxx_",A313)))</formula>
    </cfRule>
    <cfRule type="containsText" dxfId="384" priority="568" operator="containsText" text="_">
      <formula>NOT(ISERROR(SEARCH("_",A313)))</formula>
    </cfRule>
  </conditionalFormatting>
  <conditionalFormatting sqref="B314:E327">
    <cfRule type="colorScale" priority="5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14:F327">
    <cfRule type="colorScale" priority="5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314:AC327">
    <cfRule type="cellIs" dxfId="383" priority="556" operator="equal">
      <formula>1</formula>
    </cfRule>
    <cfRule type="cellIs" dxfId="382" priority="557" operator="equal">
      <formula>2</formula>
    </cfRule>
    <cfRule type="cellIs" dxfId="381" priority="558" operator="equal">
      <formula>3</formula>
    </cfRule>
    <cfRule type="cellIs" dxfId="380" priority="559" operator="equal">
      <formula>4</formula>
    </cfRule>
    <cfRule type="cellIs" dxfId="379" priority="560" operator="equal">
      <formula>5</formula>
    </cfRule>
  </conditionalFormatting>
  <conditionalFormatting sqref="U287:X287">
    <cfRule type="containsBlanks" priority="550" stopIfTrue="1">
      <formula>LEN(TRIM(U287))=0</formula>
    </cfRule>
    <cfRule type="cellIs" dxfId="378" priority="551" operator="equal">
      <formula>"N/A"</formula>
    </cfRule>
    <cfRule type="cellIs" dxfId="377" priority="552" operator="equal">
      <formula>"OK"</formula>
    </cfRule>
    <cfRule type="containsText" dxfId="376" priority="553" operator="containsText" text="Unsure">
      <formula>NOT(ISERROR(SEARCH("Unsure",U287)))</formula>
    </cfRule>
    <cfRule type="containsText" dxfId="375" priority="554" operator="containsText" text="Can't See">
      <formula>NOT(ISERROR(SEARCH("Can't See",U287)))</formula>
    </cfRule>
    <cfRule type="notContainsText" dxfId="374" priority="555" operator="notContains" text="OK&amp;N/A">
      <formula>ISERROR(SEARCH("OK&amp;N/A",U287))</formula>
    </cfRule>
  </conditionalFormatting>
  <conditionalFormatting sqref="A287">
    <cfRule type="containsBlanks" priority="543" stopIfTrue="1">
      <formula>LEN(TRIM(A287))=0</formula>
    </cfRule>
    <cfRule type="containsText" dxfId="373" priority="544" stopIfTrue="1" operator="containsText" text="fcd">
      <formula>NOT(ISERROR(SEARCH("fcd",A287)))</formula>
    </cfRule>
    <cfRule type="containsText" dxfId="372" priority="545" stopIfTrue="1" operator="containsText" text="server">
      <formula>NOT(ISERROR(SEARCH("server",A287)))</formula>
    </cfRule>
    <cfRule type="containsText" dxfId="371" priority="546" stopIfTrue="1" operator="containsText" text="ft">
      <formula>NOT(ISERROR(SEARCH("ft",A287)))</formula>
    </cfRule>
    <cfRule type="containsText" dxfId="370" priority="547" stopIfTrue="1" operator="containsText" text="lynxx_">
      <formula>NOT(ISERROR(SEARCH("lynxx_",A287)))</formula>
    </cfRule>
    <cfRule type="containsText" dxfId="369" priority="548" operator="containsText" text="_">
      <formula>NOT(ISERROR(SEARCH("_",A287)))</formula>
    </cfRule>
  </conditionalFormatting>
  <conditionalFormatting sqref="AD287">
    <cfRule type="cellIs" dxfId="368" priority="539" operator="equal">
      <formula>1</formula>
    </cfRule>
    <cfRule type="cellIs" dxfId="367" priority="540" operator="equal">
      <formula>2</formula>
    </cfRule>
    <cfRule type="cellIs" dxfId="366" priority="541" operator="equal">
      <formula>3</formula>
    </cfRule>
    <cfRule type="cellIs" dxfId="365" priority="542" operator="equal">
      <formula>4</formula>
    </cfRule>
    <cfRule type="cellIs" dxfId="364" priority="549" operator="equal">
      <formula>5</formula>
    </cfRule>
  </conditionalFormatting>
  <conditionalFormatting sqref="B287:E287">
    <cfRule type="colorScale" priority="53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7:I287">
    <cfRule type="colorScale" priority="5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7:M287">
    <cfRule type="colorScale" priority="53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7">
    <cfRule type="containsBlanks" priority="530" stopIfTrue="1">
      <formula>LEN(TRIM(A287))=0</formula>
    </cfRule>
    <cfRule type="containsText" dxfId="363" priority="531" stopIfTrue="1" operator="containsText" text="fcd">
      <formula>NOT(ISERROR(SEARCH("fcd",A287)))</formula>
    </cfRule>
    <cfRule type="containsText" dxfId="362" priority="532" stopIfTrue="1" operator="containsText" text="server">
      <formula>NOT(ISERROR(SEARCH("server",A287)))</formula>
    </cfRule>
    <cfRule type="containsText" dxfId="361" priority="533" stopIfTrue="1" operator="containsText" text="ft">
      <formula>NOT(ISERROR(SEARCH("ft",A287)))</formula>
    </cfRule>
    <cfRule type="containsText" dxfId="360" priority="534" stopIfTrue="1" operator="containsText" text="lynxx_">
      <formula>NOT(ISERROR(SEARCH("lynxx_",A287)))</formula>
    </cfRule>
    <cfRule type="containsText" dxfId="359" priority="535" operator="containsText" text="_">
      <formula>NOT(ISERROR(SEARCH("_",A287)))</formula>
    </cfRule>
  </conditionalFormatting>
  <conditionalFormatting sqref="Y287:AC287">
    <cfRule type="cellIs" dxfId="358" priority="525" operator="equal">
      <formula>1</formula>
    </cfRule>
    <cfRule type="cellIs" dxfId="357" priority="526" operator="equal">
      <formula>2</formula>
    </cfRule>
    <cfRule type="cellIs" dxfId="356" priority="527" operator="equal">
      <formula>3</formula>
    </cfRule>
    <cfRule type="cellIs" dxfId="355" priority="528" operator="equal">
      <formula>4</formula>
    </cfRule>
    <cfRule type="cellIs" dxfId="354" priority="529" operator="equal">
      <formula>5</formula>
    </cfRule>
  </conditionalFormatting>
  <conditionalFormatting sqref="W308:W309">
    <cfRule type="containsBlanks" priority="519" stopIfTrue="1">
      <formula>LEN(TRIM(W308))=0</formula>
    </cfRule>
    <cfRule type="cellIs" dxfId="353" priority="520" operator="equal">
      <formula>"N/A"</formula>
    </cfRule>
    <cfRule type="cellIs" dxfId="352" priority="521" operator="equal">
      <formula>"OK"</formula>
    </cfRule>
    <cfRule type="containsText" dxfId="351" priority="522" operator="containsText" text="Unsure">
      <formula>NOT(ISERROR(SEARCH("Unsure",W308)))</formula>
    </cfRule>
    <cfRule type="containsText" dxfId="350" priority="523" operator="containsText" text="Can't See">
      <formula>NOT(ISERROR(SEARCH("Can't See",W308)))</formula>
    </cfRule>
    <cfRule type="notContainsText" dxfId="349" priority="524" operator="notContains" text="OK&amp;N/A">
      <formula>ISERROR(SEARCH("OK&amp;N/A",W308))</formula>
    </cfRule>
  </conditionalFormatting>
  <conditionalFormatting sqref="W305">
    <cfRule type="containsBlanks" priority="513" stopIfTrue="1">
      <formula>LEN(TRIM(W305))=0</formula>
    </cfRule>
    <cfRule type="cellIs" dxfId="348" priority="514" operator="equal">
      <formula>"N/A"</formula>
    </cfRule>
    <cfRule type="cellIs" dxfId="347" priority="515" operator="equal">
      <formula>"OK"</formula>
    </cfRule>
    <cfRule type="containsText" dxfId="346" priority="516" operator="containsText" text="Unsure">
      <formula>NOT(ISERROR(SEARCH("Unsure",W305)))</formula>
    </cfRule>
    <cfRule type="containsText" dxfId="345" priority="517" operator="containsText" text="Can't See">
      <formula>NOT(ISERROR(SEARCH("Can't See",W305)))</formula>
    </cfRule>
    <cfRule type="notContainsText" dxfId="344" priority="518" operator="notContains" text="OK&amp;N/A">
      <formula>ISERROR(SEARCH("OK&amp;N/A",W305))</formula>
    </cfRule>
  </conditionalFormatting>
  <conditionalFormatting sqref="AD255:AD259">
    <cfRule type="cellIs" dxfId="343" priority="508" operator="equal">
      <formula>1</formula>
    </cfRule>
    <cfRule type="cellIs" dxfId="342" priority="509" operator="equal">
      <formula>2</formula>
    </cfRule>
    <cfRule type="cellIs" dxfId="341" priority="510" operator="equal">
      <formula>3</formula>
    </cfRule>
    <cfRule type="cellIs" dxfId="340" priority="511" operator="equal">
      <formula>4</formula>
    </cfRule>
    <cfRule type="cellIs" dxfId="339" priority="512" operator="equal">
      <formula>5</formula>
    </cfRule>
  </conditionalFormatting>
  <conditionalFormatting sqref="U255:X259">
    <cfRule type="containsBlanks" priority="502" stopIfTrue="1">
      <formula>LEN(TRIM(U255))=0</formula>
    </cfRule>
    <cfRule type="cellIs" dxfId="338" priority="503" operator="equal">
      <formula>"N/A"</formula>
    </cfRule>
    <cfRule type="cellIs" dxfId="337" priority="504" operator="equal">
      <formula>"OK"</formula>
    </cfRule>
    <cfRule type="containsText" dxfId="336" priority="505" operator="containsText" text="Unsure">
      <formula>NOT(ISERROR(SEARCH("Unsure",U255)))</formula>
    </cfRule>
    <cfRule type="containsText" dxfId="335" priority="506" operator="containsText" text="Can't See">
      <formula>NOT(ISERROR(SEARCH("Can't See",U255)))</formula>
    </cfRule>
    <cfRule type="notContainsText" dxfId="334" priority="507" operator="notContains" text="OK&amp;N/A">
      <formula>ISERROR(SEARCH("OK&amp;N/A",U255))</formula>
    </cfRule>
  </conditionalFormatting>
  <conditionalFormatting sqref="B257:B259 D257:D259">
    <cfRule type="colorScale" priority="50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7:H259">
    <cfRule type="colorScale" priority="50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57:L259">
    <cfRule type="colorScale" priority="49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55:A259">
    <cfRule type="containsBlanks" priority="493" stopIfTrue="1">
      <formula>LEN(TRIM(A255))=0</formula>
    </cfRule>
    <cfRule type="containsText" dxfId="333" priority="494" stopIfTrue="1" operator="containsText" text="fcd">
      <formula>NOT(ISERROR(SEARCH("fcd",A255)))</formula>
    </cfRule>
    <cfRule type="containsText" dxfId="332" priority="495" stopIfTrue="1" operator="containsText" text="server">
      <formula>NOT(ISERROR(SEARCH("server",A255)))</formula>
    </cfRule>
    <cfRule type="containsText" dxfId="331" priority="496" stopIfTrue="1" operator="containsText" text="ft">
      <formula>NOT(ISERROR(SEARCH("ft",A255)))</formula>
    </cfRule>
    <cfRule type="containsText" dxfId="330" priority="497" stopIfTrue="1" operator="containsText" text="lynxx_">
      <formula>NOT(ISERROR(SEARCH("lynxx_",A255)))</formula>
    </cfRule>
    <cfRule type="containsText" dxfId="329" priority="498" operator="containsText" text="_">
      <formula>NOT(ISERROR(SEARCH("_",A255)))</formula>
    </cfRule>
  </conditionalFormatting>
  <conditionalFormatting sqref="Y255:AC259">
    <cfRule type="cellIs" dxfId="328" priority="488" operator="equal">
      <formula>1</formula>
    </cfRule>
    <cfRule type="cellIs" dxfId="327" priority="489" operator="equal">
      <formula>2</formula>
    </cfRule>
    <cfRule type="cellIs" dxfId="326" priority="490" operator="equal">
      <formula>3</formula>
    </cfRule>
    <cfRule type="cellIs" dxfId="325" priority="491" operator="equal">
      <formula>4</formula>
    </cfRule>
    <cfRule type="cellIs" dxfId="324" priority="492" operator="equal">
      <formula>5</formula>
    </cfRule>
  </conditionalFormatting>
  <conditionalFormatting sqref="C258:C259">
    <cfRule type="colorScale" priority="48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255:T259">
    <cfRule type="cellIs" dxfId="323" priority="486" operator="equal">
      <formula>FALSE</formula>
    </cfRule>
  </conditionalFormatting>
  <conditionalFormatting sqref="E255:E259">
    <cfRule type="colorScale" priority="48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55:I259">
    <cfRule type="colorScale" priority="48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255:M259">
    <cfRule type="colorScale" priority="48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55:B256 D255:D256">
    <cfRule type="colorScale" priority="48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6:H256 G255:H255">
    <cfRule type="colorScale" priority="48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55:L256">
    <cfRule type="colorScale" priority="48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5">
    <cfRule type="colorScale" priority="47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5">
    <cfRule type="colorScale" priority="47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6">
    <cfRule type="colorScale" priority="47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7">
    <cfRule type="colorScale" priority="47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64:D264">
    <cfRule type="colorScale" priority="47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D264">
    <cfRule type="cellIs" dxfId="322" priority="470" operator="equal">
      <formula>1</formula>
    </cfRule>
    <cfRule type="cellIs" dxfId="321" priority="471" operator="equal">
      <formula>2</formula>
    </cfRule>
    <cfRule type="cellIs" dxfId="320" priority="472" operator="equal">
      <formula>3</formula>
    </cfRule>
    <cfRule type="cellIs" dxfId="319" priority="473" operator="equal">
      <formula>4</formula>
    </cfRule>
    <cfRule type="cellIs" dxfId="318" priority="475" operator="equal">
      <formula>5</formula>
    </cfRule>
  </conditionalFormatting>
  <conditionalFormatting sqref="J264:M264 U264:X264">
    <cfRule type="containsBlanks" priority="464" stopIfTrue="1">
      <formula>LEN(TRIM(J264))=0</formula>
    </cfRule>
    <cfRule type="cellIs" dxfId="317" priority="465" operator="equal">
      <formula>"N/A"</formula>
    </cfRule>
    <cfRule type="cellIs" dxfId="316" priority="466" operator="equal">
      <formula>"OK"</formula>
    </cfRule>
    <cfRule type="containsText" dxfId="315" priority="467" operator="containsText" text="Unsure">
      <formula>NOT(ISERROR(SEARCH("Unsure",J264)))</formula>
    </cfRule>
    <cfRule type="containsText" dxfId="314" priority="468" operator="containsText" text="Can't See">
      <formula>NOT(ISERROR(SEARCH("Can't See",J264)))</formula>
    </cfRule>
    <cfRule type="notContainsText" dxfId="313" priority="469" operator="notContains" text="OK&amp;N/A">
      <formula>ISERROR(SEARCH("OK&amp;N/A",J264))</formula>
    </cfRule>
  </conditionalFormatting>
  <conditionalFormatting sqref="F264:H264">
    <cfRule type="colorScale" priority="4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264">
    <cfRule type="cellIs" dxfId="312" priority="462" operator="equal">
      <formula>FALSE</formula>
    </cfRule>
  </conditionalFormatting>
  <conditionalFormatting sqref="E264">
    <cfRule type="colorScale" priority="4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64">
    <cfRule type="colorScale" priority="46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64:AC264">
    <cfRule type="cellIs" dxfId="311" priority="455" operator="equal">
      <formula>1</formula>
    </cfRule>
    <cfRule type="cellIs" dxfId="310" priority="456" operator="equal">
      <formula>2</formula>
    </cfRule>
    <cfRule type="cellIs" dxfId="309" priority="457" operator="equal">
      <formula>3</formula>
    </cfRule>
    <cfRule type="cellIs" dxfId="308" priority="458" operator="equal">
      <formula>4</formula>
    </cfRule>
    <cfRule type="cellIs" dxfId="307" priority="459" operator="equal">
      <formula>5</formula>
    </cfRule>
  </conditionalFormatting>
  <conditionalFormatting sqref="B305:E305">
    <cfRule type="colorScale" priority="4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05:I305">
    <cfRule type="colorScale" priority="45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5:E305">
    <cfRule type="colorScale" priority="4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05:I305">
    <cfRule type="colorScale" priority="45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8:E310">
    <cfRule type="colorScale" priority="45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08:I310">
    <cfRule type="colorScale" priority="44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8:E310">
    <cfRule type="colorScale" priority="44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08:I310">
    <cfRule type="colorScale" priority="44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297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9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1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8:M118">
    <cfRule type="colorScale" priority="44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232:K234">
    <cfRule type="colorScale" priority="44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343:A347">
    <cfRule type="containsBlanks" priority="435" stopIfTrue="1">
      <formula>LEN(TRIM(A343))=0</formula>
    </cfRule>
    <cfRule type="containsText" dxfId="306" priority="436" stopIfTrue="1" operator="containsText" text="fcd">
      <formula>NOT(ISERROR(SEARCH("fcd",A343)))</formula>
    </cfRule>
    <cfRule type="containsText" dxfId="305" priority="437" stopIfTrue="1" operator="containsText" text="server">
      <formula>NOT(ISERROR(SEARCH("server",A343)))</formula>
    </cfRule>
    <cfRule type="containsText" dxfId="304" priority="438" stopIfTrue="1" operator="containsText" text="ft">
      <formula>NOT(ISERROR(SEARCH("ft",A343)))</formula>
    </cfRule>
    <cfRule type="containsText" dxfId="303" priority="439" stopIfTrue="1" operator="containsText" text="lynxx_">
      <formula>NOT(ISERROR(SEARCH("lynxx_",A343)))</formula>
    </cfRule>
    <cfRule type="containsText" dxfId="302" priority="440" operator="containsText" text="_">
      <formula>NOT(ISERROR(SEARCH("_",A343)))</formula>
    </cfRule>
  </conditionalFormatting>
  <conditionalFormatting sqref="Y343:AD347">
    <cfRule type="cellIs" dxfId="301" priority="431" operator="equal">
      <formula>1</formula>
    </cfRule>
    <cfRule type="cellIs" dxfId="300" priority="432" operator="equal">
      <formula>2</formula>
    </cfRule>
    <cfRule type="cellIs" dxfId="299" priority="433" operator="equal">
      <formula>3</formula>
    </cfRule>
    <cfRule type="cellIs" dxfId="298" priority="434" operator="equal">
      <formula>4</formula>
    </cfRule>
    <cfRule type="cellIs" dxfId="297" priority="441" operator="equal">
      <formula>5</formula>
    </cfRule>
  </conditionalFormatting>
  <conditionalFormatting sqref="U343:X347">
    <cfRule type="containsBlanks" priority="425" stopIfTrue="1">
      <formula>LEN(TRIM(U343))=0</formula>
    </cfRule>
    <cfRule type="cellIs" dxfId="296" priority="426" operator="equal">
      <formula>"N/A"</formula>
    </cfRule>
    <cfRule type="cellIs" dxfId="295" priority="427" operator="equal">
      <formula>"OK"</formula>
    </cfRule>
    <cfRule type="containsText" dxfId="294" priority="428" operator="containsText" text="Unsure">
      <formula>NOT(ISERROR(SEARCH("Unsure",U343)))</formula>
    </cfRule>
    <cfRule type="containsText" dxfId="293" priority="429" operator="containsText" text="Can't See">
      <formula>NOT(ISERROR(SEARCH("Can't See",U343)))</formula>
    </cfRule>
    <cfRule type="notContainsText" dxfId="292" priority="430" operator="notContains" text="OK&amp;N/A">
      <formula>ISERROR(SEARCH("OK&amp;N/A",U343))</formula>
    </cfRule>
  </conditionalFormatting>
  <conditionalFormatting sqref="B331:E331">
    <cfRule type="colorScale" priority="42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31:I331">
    <cfRule type="colorScale" priority="42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33:E333">
    <cfRule type="colorScale" priority="42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33:I333">
    <cfRule type="colorScale" priority="42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34:E335">
    <cfRule type="colorScale" priority="42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34:I335">
    <cfRule type="colorScale" priority="41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191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2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41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278">
    <cfRule type="colorScale" priority="41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78">
    <cfRule type="colorScale" priority="41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6:I306">
    <cfRule type="colorScale" priority="41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11:I311">
    <cfRule type="colorScale" priority="41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336:AC337">
    <cfRule type="containsBlanks" priority="405" stopIfTrue="1">
      <formula>LEN(TRIM(U336))=0</formula>
    </cfRule>
    <cfRule type="cellIs" dxfId="291" priority="406" operator="equal">
      <formula>"N/A"</formula>
    </cfRule>
    <cfRule type="cellIs" dxfId="290" priority="407" operator="equal">
      <formula>"OK"</formula>
    </cfRule>
    <cfRule type="containsText" dxfId="289" priority="408" operator="containsText" text="Unsure">
      <formula>NOT(ISERROR(SEARCH("Unsure",U336)))</formula>
    </cfRule>
    <cfRule type="containsText" dxfId="288" priority="409" operator="containsText" text="Can't See">
      <formula>NOT(ISERROR(SEARCH("Can't See",U336)))</formula>
    </cfRule>
    <cfRule type="notContainsText" dxfId="287" priority="410" operator="notContains" text="OK&amp;N/A">
      <formula>ISERROR(SEARCH("OK&amp;N/A",U336))</formula>
    </cfRule>
  </conditionalFormatting>
  <conditionalFormatting sqref="AD336:AD342">
    <cfRule type="cellIs" dxfId="286" priority="400" operator="equal">
      <formula>1</formula>
    </cfRule>
    <cfRule type="cellIs" dxfId="285" priority="401" operator="equal">
      <formula>2</formula>
    </cfRule>
    <cfRule type="cellIs" dxfId="284" priority="402" operator="equal">
      <formula>3</formula>
    </cfRule>
    <cfRule type="cellIs" dxfId="283" priority="403" operator="equal">
      <formula>4</formula>
    </cfRule>
    <cfRule type="cellIs" dxfId="282" priority="404" operator="equal">
      <formula>5</formula>
    </cfRule>
  </conditionalFormatting>
  <conditionalFormatting sqref="A336:A337">
    <cfRule type="containsBlanks" priority="394" stopIfTrue="1">
      <formula>LEN(TRIM(A336))=0</formula>
    </cfRule>
    <cfRule type="containsText" dxfId="281" priority="395" stopIfTrue="1" operator="containsText" text="fcd">
      <formula>NOT(ISERROR(SEARCH("fcd",A336)))</formula>
    </cfRule>
    <cfRule type="containsText" dxfId="280" priority="396" stopIfTrue="1" operator="containsText" text="server">
      <formula>NOT(ISERROR(SEARCH("server",A336)))</formula>
    </cfRule>
    <cfRule type="containsText" dxfId="279" priority="397" stopIfTrue="1" operator="containsText" text="ft">
      <formula>NOT(ISERROR(SEARCH("ft",A336)))</formula>
    </cfRule>
    <cfRule type="containsText" dxfId="278" priority="398" stopIfTrue="1" operator="containsText" text="lynxx_">
      <formula>NOT(ISERROR(SEARCH("lynxx_",A336)))</formula>
    </cfRule>
    <cfRule type="containsText" dxfId="277" priority="399" operator="containsText" text="_">
      <formula>NOT(ISERROR(SEARCH("_",A336)))</formula>
    </cfRule>
  </conditionalFormatting>
  <conditionalFormatting sqref="A338:A342">
    <cfRule type="containsBlanks" priority="388" stopIfTrue="1">
      <formula>LEN(TRIM(A338))=0</formula>
    </cfRule>
    <cfRule type="containsText" dxfId="276" priority="389" stopIfTrue="1" operator="containsText" text="fcd">
      <formula>NOT(ISERROR(SEARCH("fcd",A338)))</formula>
    </cfRule>
    <cfRule type="containsText" dxfId="275" priority="390" stopIfTrue="1" operator="containsText" text="server">
      <formula>NOT(ISERROR(SEARCH("server",A338)))</formula>
    </cfRule>
    <cfRule type="containsText" dxfId="274" priority="391" stopIfTrue="1" operator="containsText" text="ft">
      <formula>NOT(ISERROR(SEARCH("ft",A338)))</formula>
    </cfRule>
    <cfRule type="containsText" dxfId="273" priority="392" stopIfTrue="1" operator="containsText" text="lynxx_">
      <formula>NOT(ISERROR(SEARCH("lynxx_",A338)))</formula>
    </cfRule>
    <cfRule type="containsText" dxfId="272" priority="393" operator="containsText" text="_">
      <formula>NOT(ISERROR(SEARCH("_",A338)))</formula>
    </cfRule>
  </conditionalFormatting>
  <conditionalFormatting sqref="J123:M125">
    <cfRule type="colorScale" priority="38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34:T335 T330:T331 T338:T369">
    <cfRule type="cellIs" dxfId="271" priority="386" operator="equal">
      <formula>FALSE</formula>
    </cfRule>
  </conditionalFormatting>
  <conditionalFormatting sqref="P329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2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6:P337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:I198">
    <cfRule type="colorScale" priority="38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198:AC198">
    <cfRule type="cellIs" dxfId="270" priority="371" operator="equal">
      <formula>1</formula>
    </cfRule>
    <cfRule type="cellIs" dxfId="269" priority="372" operator="equal">
      <formula>2</formula>
    </cfRule>
    <cfRule type="cellIs" dxfId="268" priority="373" operator="equal">
      <formula>3</formula>
    </cfRule>
    <cfRule type="cellIs" dxfId="267" priority="374" operator="equal">
      <formula>4</formula>
    </cfRule>
    <cfRule type="cellIs" dxfId="266" priority="375" operator="equal">
      <formula>5</formula>
    </cfRule>
  </conditionalFormatting>
  <conditionalFormatting sqref="U198:X198">
    <cfRule type="containsBlanks" priority="376" stopIfTrue="1">
      <formula>LEN(TRIM(U198))=0</formula>
    </cfRule>
    <cfRule type="cellIs" dxfId="265" priority="377" operator="equal">
      <formula>"N/A"</formula>
    </cfRule>
    <cfRule type="cellIs" dxfId="264" priority="378" operator="equal">
      <formula>"OK"</formula>
    </cfRule>
    <cfRule type="containsText" dxfId="263" priority="379" operator="containsText" text="Unsure">
      <formula>NOT(ISERROR(SEARCH("Unsure",U198)))</formula>
    </cfRule>
    <cfRule type="containsText" dxfId="262" priority="380" operator="containsText" text="Can't See">
      <formula>NOT(ISERROR(SEARCH("Can't See",U198)))</formula>
    </cfRule>
    <cfRule type="notContainsText" dxfId="261" priority="381" operator="notContains" text="OK&amp;N/A">
      <formula>ISERROR(SEARCH("OK&amp;N/A",U198))</formula>
    </cfRule>
  </conditionalFormatting>
  <conditionalFormatting sqref="J198:M198">
    <cfRule type="colorScale" priority="37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99:M199">
    <cfRule type="containsBlanks" priority="364" stopIfTrue="1">
      <formula>LEN(TRIM(J199))=0</formula>
    </cfRule>
    <cfRule type="cellIs" dxfId="260" priority="365" operator="equal">
      <formula>"N/A"</formula>
    </cfRule>
    <cfRule type="cellIs" dxfId="259" priority="366" operator="equal">
      <formula>"OK"</formula>
    </cfRule>
    <cfRule type="containsText" dxfId="258" priority="367" operator="containsText" text="Unsure">
      <formula>NOT(ISERROR(SEARCH("Unsure",J199)))</formula>
    </cfRule>
    <cfRule type="containsText" dxfId="257" priority="368" operator="containsText" text="Can't See">
      <formula>NOT(ISERROR(SEARCH("Can't See",J199)))</formula>
    </cfRule>
    <cfRule type="notContainsText" dxfId="256" priority="369" operator="notContains" text="OK&amp;N/A">
      <formula>ISERROR(SEARCH("OK&amp;N/A",J199))</formula>
    </cfRule>
  </conditionalFormatting>
  <conditionalFormatting sqref="Y97:AE97">
    <cfRule type="cellIs" dxfId="255" priority="359" operator="equal">
      <formula>1</formula>
    </cfRule>
    <cfRule type="cellIs" dxfId="254" priority="360" operator="equal">
      <formula>2</formula>
    </cfRule>
    <cfRule type="cellIs" dxfId="253" priority="361" operator="equal">
      <formula>3</formula>
    </cfRule>
    <cfRule type="cellIs" dxfId="252" priority="362" operator="equal">
      <formula>4</formula>
    </cfRule>
    <cfRule type="cellIs" dxfId="251" priority="363" operator="equal">
      <formula>5</formula>
    </cfRule>
  </conditionalFormatting>
  <conditionalFormatting sqref="U97:X97">
    <cfRule type="containsBlanks" priority="353" stopIfTrue="1">
      <formula>LEN(TRIM(U97))=0</formula>
    </cfRule>
    <cfRule type="cellIs" dxfId="250" priority="354" operator="equal">
      <formula>"N/A"</formula>
    </cfRule>
    <cfRule type="cellIs" dxfId="249" priority="355" operator="equal">
      <formula>"OK"</formula>
    </cfRule>
    <cfRule type="containsText" dxfId="248" priority="356" operator="containsText" text="Unsure">
      <formula>NOT(ISERROR(SEARCH("Unsure",U97)))</formula>
    </cfRule>
    <cfRule type="containsText" dxfId="247" priority="357" operator="containsText" text="Can't See">
      <formula>NOT(ISERROR(SEARCH("Can't See",U97)))</formula>
    </cfRule>
    <cfRule type="notContainsText" dxfId="246" priority="358" operator="notContains" text="OK&amp;N/A">
      <formula>ISERROR(SEARCH("OK&amp;N/A",U97))</formula>
    </cfRule>
  </conditionalFormatting>
  <conditionalFormatting sqref="J97:M97">
    <cfRule type="containsBlanks" priority="347" stopIfTrue="1">
      <formula>LEN(TRIM(J97))=0</formula>
    </cfRule>
    <cfRule type="cellIs" dxfId="245" priority="348" operator="equal">
      <formula>"N/A"</formula>
    </cfRule>
    <cfRule type="cellIs" dxfId="244" priority="349" operator="equal">
      <formula>"OK"</formula>
    </cfRule>
    <cfRule type="containsText" dxfId="243" priority="350" operator="containsText" text="Unsure">
      <formula>NOT(ISERROR(SEARCH("Unsure",J97)))</formula>
    </cfRule>
    <cfRule type="containsText" dxfId="242" priority="351" operator="containsText" text="Can't See">
      <formula>NOT(ISERROR(SEARCH("Can't See",J97)))</formula>
    </cfRule>
    <cfRule type="notContainsText" dxfId="241" priority="352" operator="notContains" text="OK&amp;N/A">
      <formula>ISERROR(SEARCH("OK&amp;N/A",J97))</formula>
    </cfRule>
  </conditionalFormatting>
  <conditionalFormatting sqref="B303:I303">
    <cfRule type="colorScale" priority="34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3:I303">
    <cfRule type="colorScale" priority="34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279 P290 P243 P222 P202 P127 P110 P64 P21 P10 P4 P122 P186 P197 P224 P228 P231 P236 P239 P265 P276 P7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I330">
    <cfRule type="colorScale" priority="34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0:M331">
    <cfRule type="colorScale" priority="34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0:M331">
    <cfRule type="containsBlanks" priority="337" stopIfTrue="1">
      <formula>LEN(TRIM(J330))=0</formula>
    </cfRule>
    <cfRule type="cellIs" dxfId="240" priority="338" operator="equal">
      <formula>"N/A"</formula>
    </cfRule>
    <cfRule type="cellIs" dxfId="239" priority="339" operator="equal">
      <formula>"OK"</formula>
    </cfRule>
    <cfRule type="containsText" dxfId="238" priority="340" operator="containsText" text="Unsure">
      <formula>NOT(ISERROR(SEARCH("Unsure",J330)))</formula>
    </cfRule>
    <cfRule type="containsText" dxfId="237" priority="341" operator="containsText" text="Can't See">
      <formula>NOT(ISERROR(SEARCH("Can't See",J330)))</formula>
    </cfRule>
    <cfRule type="notContainsText" dxfId="236" priority="342" operator="notContains" text="OK&amp;N/A">
      <formula>ISERROR(SEARCH("OK&amp;N/A",J330))</formula>
    </cfRule>
  </conditionalFormatting>
  <conditionalFormatting sqref="J303:M303">
    <cfRule type="colorScale" priority="33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03:M303">
    <cfRule type="containsBlanks" priority="330" stopIfTrue="1">
      <formula>LEN(TRIM(J303))=0</formula>
    </cfRule>
    <cfRule type="cellIs" dxfId="235" priority="331" operator="equal">
      <formula>"N/A"</formula>
    </cfRule>
    <cfRule type="cellIs" dxfId="234" priority="332" operator="equal">
      <formula>"OK"</formula>
    </cfRule>
    <cfRule type="containsText" dxfId="233" priority="333" operator="containsText" text="Unsure">
      <formula>NOT(ISERROR(SEARCH("Unsure",J303)))</formula>
    </cfRule>
    <cfRule type="containsText" dxfId="232" priority="334" operator="containsText" text="Can't See">
      <formula>NOT(ISERROR(SEARCH("Can't See",J303)))</formula>
    </cfRule>
    <cfRule type="notContainsText" dxfId="231" priority="335" operator="notContains" text="OK&amp;N/A">
      <formula>ISERROR(SEARCH("OK&amp;N/A",J303))</formula>
    </cfRule>
  </conditionalFormatting>
  <conditionalFormatting sqref="J311:M311">
    <cfRule type="containsBlanks" priority="324" stopIfTrue="1">
      <formula>LEN(TRIM(J311))=0</formula>
    </cfRule>
    <cfRule type="cellIs" dxfId="230" priority="325" operator="equal">
      <formula>"N/A"</formula>
    </cfRule>
    <cfRule type="cellIs" dxfId="229" priority="326" operator="equal">
      <formula>"OK"</formula>
    </cfRule>
    <cfRule type="containsText" dxfId="228" priority="327" operator="containsText" text="Unsure">
      <formula>NOT(ISERROR(SEARCH("Unsure",J311)))</formula>
    </cfRule>
    <cfRule type="containsText" dxfId="227" priority="328" operator="containsText" text="Can't See">
      <formula>NOT(ISERROR(SEARCH("Can't See",J311)))</formula>
    </cfRule>
    <cfRule type="notContainsText" dxfId="226" priority="329" operator="notContains" text="OK&amp;N/A">
      <formula>ISERROR(SEARCH("OK&amp;N/A",J311))</formula>
    </cfRule>
  </conditionalFormatting>
  <conditionalFormatting sqref="B300:M302">
    <cfRule type="colorScale" priority="32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0:M302">
    <cfRule type="colorScale" priority="32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34">
    <cfRule type="colorScale" priority="32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34">
    <cfRule type="containsBlanks" priority="315" stopIfTrue="1">
      <formula>LEN(TRIM(M334))=0</formula>
    </cfRule>
    <cfRule type="cellIs" dxfId="225" priority="316" operator="equal">
      <formula>"N/A"</formula>
    </cfRule>
    <cfRule type="cellIs" dxfId="224" priority="317" operator="equal">
      <formula>"OK"</formula>
    </cfRule>
    <cfRule type="containsText" dxfId="223" priority="318" operator="containsText" text="Unsure">
      <formula>NOT(ISERROR(SEARCH("Unsure",M334)))</formula>
    </cfRule>
    <cfRule type="containsText" dxfId="222" priority="319" operator="containsText" text="Can't See">
      <formula>NOT(ISERROR(SEARCH("Can't See",M334)))</formula>
    </cfRule>
    <cfRule type="notContainsText" dxfId="221" priority="320" operator="notContains" text="OK&amp;N/A">
      <formula>ISERROR(SEARCH("OK&amp;N/A",M334))</formula>
    </cfRule>
  </conditionalFormatting>
  <conditionalFormatting sqref="L334">
    <cfRule type="colorScale" priority="31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34">
    <cfRule type="containsBlanks" priority="308" stopIfTrue="1">
      <formula>LEN(TRIM(L334))=0</formula>
    </cfRule>
    <cfRule type="cellIs" dxfId="220" priority="309" operator="equal">
      <formula>"N/A"</formula>
    </cfRule>
    <cfRule type="cellIs" dxfId="219" priority="310" operator="equal">
      <formula>"OK"</formula>
    </cfRule>
    <cfRule type="containsText" dxfId="218" priority="311" operator="containsText" text="Unsure">
      <formula>NOT(ISERROR(SEARCH("Unsure",L334)))</formula>
    </cfRule>
    <cfRule type="containsText" dxfId="217" priority="312" operator="containsText" text="Can't See">
      <formula>NOT(ISERROR(SEARCH("Can't See",L334)))</formula>
    </cfRule>
    <cfRule type="notContainsText" dxfId="216" priority="313" operator="notContains" text="OK&amp;N/A">
      <formula>ISERROR(SEARCH("OK&amp;N/A",L334))</formula>
    </cfRule>
  </conditionalFormatting>
  <conditionalFormatting sqref="K334">
    <cfRule type="colorScale" priority="30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34">
    <cfRule type="containsBlanks" priority="301" stopIfTrue="1">
      <formula>LEN(TRIM(K334))=0</formula>
    </cfRule>
    <cfRule type="cellIs" dxfId="215" priority="302" operator="equal">
      <formula>"N/A"</formula>
    </cfRule>
    <cfRule type="cellIs" dxfId="214" priority="303" operator="equal">
      <formula>"OK"</formula>
    </cfRule>
    <cfRule type="containsText" dxfId="213" priority="304" operator="containsText" text="Unsure">
      <formula>NOT(ISERROR(SEARCH("Unsure",K334)))</formula>
    </cfRule>
    <cfRule type="containsText" dxfId="212" priority="305" operator="containsText" text="Can't See">
      <formula>NOT(ISERROR(SEARCH("Can't See",K334)))</formula>
    </cfRule>
    <cfRule type="notContainsText" dxfId="211" priority="306" operator="notContains" text="OK&amp;N/A">
      <formula>ISERROR(SEARCH("OK&amp;N/A",K334))</formula>
    </cfRule>
  </conditionalFormatting>
  <conditionalFormatting sqref="K335">
    <cfRule type="colorScale" priority="30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35">
    <cfRule type="containsBlanks" priority="294" stopIfTrue="1">
      <formula>LEN(TRIM(K335))=0</formula>
    </cfRule>
    <cfRule type="cellIs" dxfId="210" priority="295" operator="equal">
      <formula>"N/A"</formula>
    </cfRule>
    <cfRule type="cellIs" dxfId="209" priority="296" operator="equal">
      <formula>"OK"</formula>
    </cfRule>
    <cfRule type="containsText" dxfId="208" priority="297" operator="containsText" text="Unsure">
      <formula>NOT(ISERROR(SEARCH("Unsure",K335)))</formula>
    </cfRule>
    <cfRule type="containsText" dxfId="207" priority="298" operator="containsText" text="Can't See">
      <formula>NOT(ISERROR(SEARCH("Can't See",K335)))</formula>
    </cfRule>
    <cfRule type="notContainsText" dxfId="206" priority="299" operator="notContains" text="OK&amp;N/A">
      <formula>ISERROR(SEARCH("OK&amp;N/A",K335))</formula>
    </cfRule>
  </conditionalFormatting>
  <conditionalFormatting sqref="J334:J335">
    <cfRule type="colorScale" priority="29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4:J335">
    <cfRule type="containsBlanks" priority="287" stopIfTrue="1">
      <formula>LEN(TRIM(J334))=0</formula>
    </cfRule>
    <cfRule type="cellIs" dxfId="205" priority="288" operator="equal">
      <formula>"N/A"</formula>
    </cfRule>
    <cfRule type="cellIs" dxfId="204" priority="289" operator="equal">
      <formula>"OK"</formula>
    </cfRule>
    <cfRule type="containsText" dxfId="203" priority="290" operator="containsText" text="Unsure">
      <formula>NOT(ISERROR(SEARCH("Unsure",J334)))</formula>
    </cfRule>
    <cfRule type="containsText" dxfId="202" priority="291" operator="containsText" text="Can't See">
      <formula>NOT(ISERROR(SEARCH("Can't See",J334)))</formula>
    </cfRule>
    <cfRule type="notContainsText" dxfId="201" priority="292" operator="notContains" text="OK&amp;N/A">
      <formula>ISERROR(SEARCH("OK&amp;N/A",J334))</formula>
    </cfRule>
  </conditionalFormatting>
  <conditionalFormatting sqref="J333">
    <cfRule type="colorScale" priority="28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3">
    <cfRule type="containsBlanks" priority="280" stopIfTrue="1">
      <formula>LEN(TRIM(J333))=0</formula>
    </cfRule>
    <cfRule type="cellIs" dxfId="200" priority="281" operator="equal">
      <formula>"N/A"</formula>
    </cfRule>
    <cfRule type="cellIs" dxfId="199" priority="282" operator="equal">
      <formula>"OK"</formula>
    </cfRule>
    <cfRule type="containsText" dxfId="198" priority="283" operator="containsText" text="Unsure">
      <formula>NOT(ISERROR(SEARCH("Unsure",J333)))</formula>
    </cfRule>
    <cfRule type="containsText" dxfId="197" priority="284" operator="containsText" text="Can't See">
      <formula>NOT(ISERROR(SEARCH("Can't See",J333)))</formula>
    </cfRule>
    <cfRule type="notContainsText" dxfId="196" priority="285" operator="notContains" text="OK&amp;N/A">
      <formula>ISERROR(SEARCH("OK&amp;N/A",J333))</formula>
    </cfRule>
  </conditionalFormatting>
  <conditionalFormatting sqref="K333">
    <cfRule type="colorScale" priority="27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33">
    <cfRule type="containsBlanks" priority="273" stopIfTrue="1">
      <formula>LEN(TRIM(K333))=0</formula>
    </cfRule>
    <cfRule type="cellIs" dxfId="195" priority="274" operator="equal">
      <formula>"N/A"</formula>
    </cfRule>
    <cfRule type="cellIs" dxfId="194" priority="275" operator="equal">
      <formula>"OK"</formula>
    </cfRule>
    <cfRule type="containsText" dxfId="193" priority="276" operator="containsText" text="Unsure">
      <formula>NOT(ISERROR(SEARCH("Unsure",K333)))</formula>
    </cfRule>
    <cfRule type="containsText" dxfId="192" priority="277" operator="containsText" text="Can't See">
      <formula>NOT(ISERROR(SEARCH("Can't See",K333)))</formula>
    </cfRule>
    <cfRule type="notContainsText" dxfId="191" priority="278" operator="notContains" text="OK&amp;N/A">
      <formula>ISERROR(SEARCH("OK&amp;N/A",K333))</formula>
    </cfRule>
  </conditionalFormatting>
  <conditionalFormatting sqref="L333">
    <cfRule type="colorScale" priority="27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33">
    <cfRule type="containsBlanks" priority="266" stopIfTrue="1">
      <formula>LEN(TRIM(L333))=0</formula>
    </cfRule>
    <cfRule type="cellIs" dxfId="190" priority="267" operator="equal">
      <formula>"N/A"</formula>
    </cfRule>
    <cfRule type="cellIs" dxfId="189" priority="268" operator="equal">
      <formula>"OK"</formula>
    </cfRule>
    <cfRule type="containsText" dxfId="188" priority="269" operator="containsText" text="Unsure">
      <formula>NOT(ISERROR(SEARCH("Unsure",L333)))</formula>
    </cfRule>
    <cfRule type="containsText" dxfId="187" priority="270" operator="containsText" text="Can't See">
      <formula>NOT(ISERROR(SEARCH("Can't See",L333)))</formula>
    </cfRule>
    <cfRule type="notContainsText" dxfId="186" priority="271" operator="notContains" text="OK&amp;N/A">
      <formula>ISERROR(SEARCH("OK&amp;N/A",L333))</formula>
    </cfRule>
  </conditionalFormatting>
  <conditionalFormatting sqref="J237">
    <cfRule type="colorScale" priority="26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237">
    <cfRule type="colorScale" priority="26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37">
    <cfRule type="colorScale" priority="2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237">
    <cfRule type="colorScale" priority="2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0:M330">
    <cfRule type="colorScale" priority="2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0:M330">
    <cfRule type="containsBlanks" priority="255" stopIfTrue="1">
      <formula>LEN(TRIM(J330))=0</formula>
    </cfRule>
    <cfRule type="cellIs" dxfId="185" priority="256" operator="equal">
      <formula>"N/A"</formula>
    </cfRule>
    <cfRule type="cellIs" dxfId="184" priority="257" operator="equal">
      <formula>"OK"</formula>
    </cfRule>
    <cfRule type="containsText" dxfId="183" priority="258" operator="containsText" text="Unsure">
      <formula>NOT(ISERROR(SEARCH("Unsure",J330)))</formula>
    </cfRule>
    <cfRule type="containsText" dxfId="182" priority="259" operator="containsText" text="Can't See">
      <formula>NOT(ISERROR(SEARCH("Can't See",J330)))</formula>
    </cfRule>
    <cfRule type="notContainsText" dxfId="181" priority="260" operator="notContains" text="OK&amp;N/A">
      <formula>ISERROR(SEARCH("OK&amp;N/A",J330))</formula>
    </cfRule>
  </conditionalFormatting>
  <conditionalFormatting sqref="M333">
    <cfRule type="colorScale" priority="2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35">
    <cfRule type="colorScale" priority="25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35">
    <cfRule type="colorScale" priority="2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8:M352">
    <cfRule type="colorScale" priority="25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8:M352">
    <cfRule type="containsBlanks" priority="245" stopIfTrue="1">
      <formula>LEN(TRIM(J338))=0</formula>
    </cfRule>
    <cfRule type="cellIs" dxfId="180" priority="246" operator="equal">
      <formula>"N/A"</formula>
    </cfRule>
    <cfRule type="cellIs" dxfId="179" priority="247" operator="equal">
      <formula>"OK"</formula>
    </cfRule>
    <cfRule type="containsText" dxfId="178" priority="248" operator="containsText" text="Unsure">
      <formula>NOT(ISERROR(SEARCH("Unsure",J338)))</formula>
    </cfRule>
    <cfRule type="containsText" dxfId="177" priority="249" operator="containsText" text="Can't See">
      <formula>NOT(ISERROR(SEARCH("Can't See",J338)))</formula>
    </cfRule>
    <cfRule type="notContainsText" dxfId="176" priority="250" operator="notContains" text="OK&amp;N/A">
      <formula>ISERROR(SEARCH("OK&amp;N/A",J338))</formula>
    </cfRule>
  </conditionalFormatting>
  <conditionalFormatting sqref="J353:M367">
    <cfRule type="colorScale" priority="24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53:M367">
    <cfRule type="containsBlanks" priority="238" stopIfTrue="1">
      <formula>LEN(TRIM(J353))=0</formula>
    </cfRule>
    <cfRule type="cellIs" dxfId="175" priority="239" operator="equal">
      <formula>"N/A"</formula>
    </cfRule>
    <cfRule type="cellIs" dxfId="174" priority="240" operator="equal">
      <formula>"OK"</formula>
    </cfRule>
    <cfRule type="containsText" dxfId="173" priority="241" operator="containsText" text="Unsure">
      <formula>NOT(ISERROR(SEARCH("Unsure",J353)))</formula>
    </cfRule>
    <cfRule type="containsText" dxfId="172" priority="242" operator="containsText" text="Can't See">
      <formula>NOT(ISERROR(SEARCH("Can't See",J353)))</formula>
    </cfRule>
    <cfRule type="notContainsText" dxfId="171" priority="243" operator="notContains" text="OK&amp;N/A">
      <formula>ISERROR(SEARCH("OK&amp;N/A",J353))</formula>
    </cfRule>
  </conditionalFormatting>
  <conditionalFormatting sqref="J368:M369">
    <cfRule type="colorScale" priority="2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68:M369">
    <cfRule type="containsBlanks" priority="231" stopIfTrue="1">
      <formula>LEN(TRIM(J368))=0</formula>
    </cfRule>
    <cfRule type="cellIs" dxfId="170" priority="232" operator="equal">
      <formula>"N/A"</formula>
    </cfRule>
    <cfRule type="cellIs" dxfId="169" priority="233" operator="equal">
      <formula>"OK"</formula>
    </cfRule>
    <cfRule type="containsText" dxfId="168" priority="234" operator="containsText" text="Unsure">
      <formula>NOT(ISERROR(SEARCH("Unsure",J368)))</formula>
    </cfRule>
    <cfRule type="containsText" dxfId="167" priority="235" operator="containsText" text="Can't See">
      <formula>NOT(ISERROR(SEARCH("Can't See",J368)))</formula>
    </cfRule>
    <cfRule type="notContainsText" dxfId="166" priority="236" operator="notContains" text="OK&amp;N/A">
      <formula>ISERROR(SEARCH("OK&amp;N/A",J368))</formula>
    </cfRule>
  </conditionalFormatting>
  <conditionalFormatting sqref="B338:I369">
    <cfRule type="colorScale" priority="23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72:E372">
    <cfRule type="colorScale" priority="22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72:I372">
    <cfRule type="colorScale" priority="22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71:T372">
    <cfRule type="cellIs" dxfId="165" priority="227" operator="equal">
      <formula>FALSE</formula>
    </cfRule>
  </conditionalFormatting>
  <conditionalFormatting sqref="P370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1:I371">
    <cfRule type="colorScale" priority="22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75:E375">
    <cfRule type="colorScale" priority="22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75:I375">
    <cfRule type="colorScale" priority="22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74:T375">
    <cfRule type="cellIs" dxfId="164" priority="222" operator="equal">
      <formula>FALSE</formula>
    </cfRule>
  </conditionalFormatting>
  <conditionalFormatting sqref="P37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H374">
    <cfRule type="colorScale" priority="22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75:M375">
    <cfRule type="colorScale" priority="21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75:M375">
    <cfRule type="containsBlanks" priority="213" stopIfTrue="1">
      <formula>LEN(TRIM(J375))=0</formula>
    </cfRule>
    <cfRule type="cellIs" dxfId="163" priority="214" operator="equal">
      <formula>"N/A"</formula>
    </cfRule>
    <cfRule type="cellIs" dxfId="162" priority="215" operator="equal">
      <formula>"OK"</formula>
    </cfRule>
    <cfRule type="containsText" dxfId="161" priority="216" operator="containsText" text="Unsure">
      <formula>NOT(ISERROR(SEARCH("Unsure",J375)))</formula>
    </cfRule>
    <cfRule type="containsText" dxfId="160" priority="217" operator="containsText" text="Can't See">
      <formula>NOT(ISERROR(SEARCH("Can't See",J375)))</formula>
    </cfRule>
    <cfRule type="notContainsText" dxfId="159" priority="218" operator="notContains" text="OK&amp;N/A">
      <formula>ISERROR(SEARCH("OK&amp;N/A",J375))</formula>
    </cfRule>
  </conditionalFormatting>
  <conditionalFormatting sqref="B378:E378">
    <cfRule type="colorScale" priority="21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78:I378">
    <cfRule type="colorScale" priority="21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77:T378">
    <cfRule type="cellIs" dxfId="158" priority="210" operator="equal">
      <formula>FALSE</formula>
    </cfRule>
  </conditionalFormatting>
  <conditionalFormatting sqref="P376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I377">
    <cfRule type="colorScale" priority="20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80">
    <cfRule type="cellIs" dxfId="157" priority="207" operator="equal">
      <formula>FALSE</formula>
    </cfRule>
  </conditionalFormatting>
  <conditionalFormatting sqref="B380:K380">
    <cfRule type="colorScale" priority="20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83:E383">
    <cfRule type="colorScale" priority="20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83:I383">
    <cfRule type="colorScale" priority="20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82:T383">
    <cfRule type="cellIs" dxfId="156" priority="203" operator="equal">
      <formula>FALSE</formula>
    </cfRule>
  </conditionalFormatting>
  <conditionalFormatting sqref="P381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2:H382">
    <cfRule type="colorScale" priority="20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83:M383">
    <cfRule type="colorScale" priority="20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83:M383">
    <cfRule type="containsBlanks" priority="194" stopIfTrue="1">
      <formula>LEN(TRIM(J383))=0</formula>
    </cfRule>
    <cfRule type="cellIs" dxfId="155" priority="195" operator="equal">
      <formula>"N/A"</formula>
    </cfRule>
    <cfRule type="cellIs" dxfId="154" priority="196" operator="equal">
      <formula>"OK"</formula>
    </cfRule>
    <cfRule type="containsText" dxfId="153" priority="197" operator="containsText" text="Unsure">
      <formula>NOT(ISERROR(SEARCH("Unsure",J383)))</formula>
    </cfRule>
    <cfRule type="containsText" dxfId="152" priority="198" operator="containsText" text="Can't See">
      <formula>NOT(ISERROR(SEARCH("Can't See",J383)))</formula>
    </cfRule>
    <cfRule type="notContainsText" dxfId="151" priority="199" operator="notContains" text="OK&amp;N/A">
      <formula>ISERROR(SEARCH("OK&amp;N/A",J383))</formula>
    </cfRule>
  </conditionalFormatting>
  <conditionalFormatting sqref="M381">
    <cfRule type="colorScale" priority="19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80">
    <cfRule type="colorScale" priority="19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80">
    <cfRule type="colorScale" priority="19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77:M378">
    <cfRule type="colorScale" priority="19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374:M374">
    <cfRule type="colorScale" priority="18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37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2">
    <cfRule type="colorScale" priority="18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82">
    <cfRule type="colorScale" priority="18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82">
    <cfRule type="containsBlanks" priority="180" stopIfTrue="1">
      <formula>LEN(TRIM(M382))=0</formula>
    </cfRule>
    <cfRule type="cellIs" dxfId="150" priority="181" operator="equal">
      <formula>"N/A"</formula>
    </cfRule>
    <cfRule type="cellIs" dxfId="149" priority="182" operator="equal">
      <formula>"OK"</formula>
    </cfRule>
    <cfRule type="containsText" dxfId="148" priority="183" operator="containsText" text="Unsure">
      <formula>NOT(ISERROR(SEARCH("Unsure",M382)))</formula>
    </cfRule>
    <cfRule type="containsText" dxfId="147" priority="184" operator="containsText" text="Can't See">
      <formula>NOT(ISERROR(SEARCH("Can't See",M382)))</formula>
    </cfRule>
    <cfRule type="notContainsText" dxfId="146" priority="185" operator="notContains" text="OK&amp;N/A">
      <formula>ISERROR(SEARCH("OK&amp;N/A",M382))</formula>
    </cfRule>
  </conditionalFormatting>
  <conditionalFormatting sqref="L382">
    <cfRule type="colorScale" priority="17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82">
    <cfRule type="containsBlanks" priority="173" stopIfTrue="1">
      <formula>LEN(TRIM(L382))=0</formula>
    </cfRule>
    <cfRule type="cellIs" dxfId="145" priority="174" operator="equal">
      <formula>"N/A"</formula>
    </cfRule>
    <cfRule type="cellIs" dxfId="144" priority="175" operator="equal">
      <formula>"OK"</formula>
    </cfRule>
    <cfRule type="containsText" dxfId="143" priority="176" operator="containsText" text="Unsure">
      <formula>NOT(ISERROR(SEARCH("Unsure",L382)))</formula>
    </cfRule>
    <cfRule type="containsText" dxfId="142" priority="177" operator="containsText" text="Can't See">
      <formula>NOT(ISERROR(SEARCH("Can't See",L382)))</formula>
    </cfRule>
    <cfRule type="notContainsText" dxfId="141" priority="178" operator="notContains" text="OK&amp;N/A">
      <formula>ISERROR(SEARCH("OK&amp;N/A",L382))</formula>
    </cfRule>
  </conditionalFormatting>
  <conditionalFormatting sqref="K382">
    <cfRule type="colorScale" priority="17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82">
    <cfRule type="containsBlanks" priority="166" stopIfTrue="1">
      <formula>LEN(TRIM(K382))=0</formula>
    </cfRule>
    <cfRule type="cellIs" dxfId="140" priority="167" operator="equal">
      <formula>"N/A"</formula>
    </cfRule>
    <cfRule type="cellIs" dxfId="139" priority="168" operator="equal">
      <formula>"OK"</formula>
    </cfRule>
    <cfRule type="containsText" dxfId="138" priority="169" operator="containsText" text="Unsure">
      <formula>NOT(ISERROR(SEARCH("Unsure",K382)))</formula>
    </cfRule>
    <cfRule type="containsText" dxfId="137" priority="170" operator="containsText" text="Can't See">
      <formula>NOT(ISERROR(SEARCH("Can't See",K382)))</formula>
    </cfRule>
    <cfRule type="notContainsText" dxfId="136" priority="171" operator="notContains" text="OK&amp;N/A">
      <formula>ISERROR(SEARCH("OK&amp;N/A",K382))</formula>
    </cfRule>
  </conditionalFormatting>
  <conditionalFormatting sqref="J382">
    <cfRule type="colorScale" priority="16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82">
    <cfRule type="containsBlanks" priority="159" stopIfTrue="1">
      <formula>LEN(TRIM(J382))=0</formula>
    </cfRule>
    <cfRule type="cellIs" dxfId="135" priority="160" operator="equal">
      <formula>"N/A"</formula>
    </cfRule>
    <cfRule type="cellIs" dxfId="134" priority="161" operator="equal">
      <formula>"OK"</formula>
    </cfRule>
    <cfRule type="containsText" dxfId="133" priority="162" operator="containsText" text="Unsure">
      <formula>NOT(ISERROR(SEARCH("Unsure",J382)))</formula>
    </cfRule>
    <cfRule type="containsText" dxfId="132" priority="163" operator="containsText" text="Can't See">
      <formula>NOT(ISERROR(SEARCH("Can't See",J382)))</formula>
    </cfRule>
    <cfRule type="notContainsText" dxfId="131" priority="164" operator="notContains" text="OK&amp;N/A">
      <formula>ISERROR(SEARCH("OK&amp;N/A",J382))</formula>
    </cfRule>
  </conditionalFormatting>
  <conditionalFormatting sqref="J372">
    <cfRule type="colorScale" priority="1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72">
    <cfRule type="containsBlanks" priority="152" stopIfTrue="1">
      <formula>LEN(TRIM(J372))=0</formula>
    </cfRule>
    <cfRule type="cellIs" dxfId="130" priority="153" operator="equal">
      <formula>"N/A"</formula>
    </cfRule>
    <cfRule type="cellIs" dxfId="129" priority="154" operator="equal">
      <formula>"OK"</formula>
    </cfRule>
    <cfRule type="containsText" dxfId="128" priority="155" operator="containsText" text="Unsure">
      <formula>NOT(ISERROR(SEARCH("Unsure",J372)))</formula>
    </cfRule>
    <cfRule type="containsText" dxfId="127" priority="156" operator="containsText" text="Can't See">
      <formula>NOT(ISERROR(SEARCH("Can't See",J372)))</formula>
    </cfRule>
    <cfRule type="notContainsText" dxfId="126" priority="157" operator="notContains" text="OK&amp;N/A">
      <formula>ISERROR(SEARCH("OK&amp;N/A",J372))</formula>
    </cfRule>
  </conditionalFormatting>
  <conditionalFormatting sqref="K372">
    <cfRule type="colorScale" priority="15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72">
    <cfRule type="containsBlanks" priority="145" stopIfTrue="1">
      <formula>LEN(TRIM(K372))=0</formula>
    </cfRule>
    <cfRule type="cellIs" dxfId="125" priority="146" operator="equal">
      <formula>"N/A"</formula>
    </cfRule>
    <cfRule type="cellIs" dxfId="124" priority="147" operator="equal">
      <formula>"OK"</formula>
    </cfRule>
    <cfRule type="containsText" dxfId="123" priority="148" operator="containsText" text="Unsure">
      <formula>NOT(ISERROR(SEARCH("Unsure",K372)))</formula>
    </cfRule>
    <cfRule type="containsText" dxfId="122" priority="149" operator="containsText" text="Can't See">
      <formula>NOT(ISERROR(SEARCH("Can't See",K372)))</formula>
    </cfRule>
    <cfRule type="notContainsText" dxfId="121" priority="150" operator="notContains" text="OK&amp;N/A">
      <formula>ISERROR(SEARCH("OK&amp;N/A",K372))</formula>
    </cfRule>
  </conditionalFormatting>
  <conditionalFormatting sqref="L372">
    <cfRule type="colorScale" priority="14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72">
    <cfRule type="containsBlanks" priority="138" stopIfTrue="1">
      <formula>LEN(TRIM(L372))=0</formula>
    </cfRule>
    <cfRule type="cellIs" dxfId="120" priority="139" operator="equal">
      <formula>"N/A"</formula>
    </cfRule>
    <cfRule type="cellIs" dxfId="119" priority="140" operator="equal">
      <formula>"OK"</formula>
    </cfRule>
    <cfRule type="containsText" dxfId="118" priority="141" operator="containsText" text="Unsure">
      <formula>NOT(ISERROR(SEARCH("Unsure",L372)))</formula>
    </cfRule>
    <cfRule type="containsText" dxfId="117" priority="142" operator="containsText" text="Can't See">
      <formula>NOT(ISERROR(SEARCH("Can't See",L372)))</formula>
    </cfRule>
    <cfRule type="notContainsText" dxfId="116" priority="143" operator="notContains" text="OK&amp;N/A">
      <formula>ISERROR(SEARCH("OK&amp;N/A",L372))</formula>
    </cfRule>
  </conditionalFormatting>
  <conditionalFormatting sqref="M372">
    <cfRule type="colorScale" priority="1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72">
    <cfRule type="containsBlanks" priority="131" stopIfTrue="1">
      <formula>LEN(TRIM(M372))=0</formula>
    </cfRule>
    <cfRule type="cellIs" dxfId="115" priority="132" operator="equal">
      <formula>"N/A"</formula>
    </cfRule>
    <cfRule type="cellIs" dxfId="114" priority="133" operator="equal">
      <formula>"OK"</formula>
    </cfRule>
    <cfRule type="containsText" dxfId="113" priority="134" operator="containsText" text="Unsure">
      <formula>NOT(ISERROR(SEARCH("Unsure",M372)))</formula>
    </cfRule>
    <cfRule type="containsText" dxfId="112" priority="135" operator="containsText" text="Can't See">
      <formula>NOT(ISERROR(SEARCH("Can't See",M372)))</formula>
    </cfRule>
    <cfRule type="notContainsText" dxfId="111" priority="136" operator="notContains" text="OK&amp;N/A">
      <formula>ISERROR(SEARCH("OK&amp;N/A",M372))</formula>
    </cfRule>
  </conditionalFormatting>
  <conditionalFormatting sqref="M310">
    <cfRule type="containsBlanks" priority="125" stopIfTrue="1">
      <formula>LEN(TRIM(M310))=0</formula>
    </cfRule>
    <cfRule type="cellIs" dxfId="110" priority="126" operator="equal">
      <formula>"N/A"</formula>
    </cfRule>
    <cfRule type="cellIs" dxfId="109" priority="127" operator="equal">
      <formula>"OK"</formula>
    </cfRule>
    <cfRule type="containsText" dxfId="108" priority="128" operator="containsText" text="Unsure">
      <formula>NOT(ISERROR(SEARCH("Unsure",M310)))</formula>
    </cfRule>
    <cfRule type="containsText" dxfId="107" priority="129" operator="containsText" text="Can't See">
      <formula>NOT(ISERROR(SEARCH("Can't See",M310)))</formula>
    </cfRule>
    <cfRule type="notContainsText" dxfId="106" priority="130" operator="notContains" text="OK&amp;N/A">
      <formula>ISERROR(SEARCH("OK&amp;N/A",M310))</formula>
    </cfRule>
  </conditionalFormatting>
  <conditionalFormatting sqref="J308:L310">
    <cfRule type="containsBlanks" priority="119" stopIfTrue="1">
      <formula>LEN(TRIM(J308))=0</formula>
    </cfRule>
    <cfRule type="cellIs" dxfId="105" priority="120" operator="equal">
      <formula>"N/A"</formula>
    </cfRule>
    <cfRule type="cellIs" dxfId="104" priority="121" operator="equal">
      <formula>"OK"</formula>
    </cfRule>
    <cfRule type="containsText" dxfId="103" priority="122" operator="containsText" text="Unsure">
      <formula>NOT(ISERROR(SEARCH("Unsure",J308)))</formula>
    </cfRule>
    <cfRule type="containsText" dxfId="102" priority="123" operator="containsText" text="Can't See">
      <formula>NOT(ISERROR(SEARCH("Can't See",J308)))</formula>
    </cfRule>
    <cfRule type="notContainsText" dxfId="101" priority="124" operator="notContains" text="OK&amp;N/A">
      <formula>ISERROR(SEARCH("OK&amp;N/A",J308))</formula>
    </cfRule>
  </conditionalFormatting>
  <conditionalFormatting sqref="M308:M309">
    <cfRule type="containsBlanks" priority="113" stopIfTrue="1">
      <formula>LEN(TRIM(M308))=0</formula>
    </cfRule>
    <cfRule type="cellIs" dxfId="100" priority="114" operator="equal">
      <formula>"N/A"</formula>
    </cfRule>
    <cfRule type="cellIs" dxfId="99" priority="115" operator="equal">
      <formula>"OK"</formula>
    </cfRule>
    <cfRule type="containsText" dxfId="98" priority="116" operator="containsText" text="Unsure">
      <formula>NOT(ISERROR(SEARCH("Unsure",M308)))</formula>
    </cfRule>
    <cfRule type="containsText" dxfId="97" priority="117" operator="containsText" text="Can't See">
      <formula>NOT(ISERROR(SEARCH("Can't See",M308)))</formula>
    </cfRule>
    <cfRule type="notContainsText" dxfId="96" priority="118" operator="notContains" text="OK&amp;N/A">
      <formula>ISERROR(SEARCH("OK&amp;N/A",M308))</formula>
    </cfRule>
  </conditionalFormatting>
  <conditionalFormatting sqref="J305:M305">
    <cfRule type="containsBlanks" priority="107" stopIfTrue="1">
      <formula>LEN(TRIM(J305))=0</formula>
    </cfRule>
    <cfRule type="cellIs" dxfId="95" priority="108" operator="equal">
      <formula>"N/A"</formula>
    </cfRule>
    <cfRule type="cellIs" dxfId="94" priority="109" operator="equal">
      <formula>"OK"</formula>
    </cfRule>
    <cfRule type="containsText" dxfId="93" priority="110" operator="containsText" text="Unsure">
      <formula>NOT(ISERROR(SEARCH("Unsure",J305)))</formula>
    </cfRule>
    <cfRule type="containsText" dxfId="92" priority="111" operator="containsText" text="Can't See">
      <formula>NOT(ISERROR(SEARCH("Can't See",J305)))</formula>
    </cfRule>
    <cfRule type="notContainsText" dxfId="91" priority="112" operator="notContains" text="OK&amp;N/A">
      <formula>ISERROR(SEARCH("OK&amp;N/A",J305))</formula>
    </cfRule>
  </conditionalFormatting>
  <conditionalFormatting sqref="J313:J327">
    <cfRule type="containsBlanks" priority="101" stopIfTrue="1">
      <formula>LEN(TRIM(J313))=0</formula>
    </cfRule>
    <cfRule type="cellIs" dxfId="90" priority="102" operator="equal">
      <formula>"N/A"</formula>
    </cfRule>
    <cfRule type="cellIs" dxfId="89" priority="103" operator="equal">
      <formula>"OK"</formula>
    </cfRule>
    <cfRule type="containsText" dxfId="88" priority="104" operator="containsText" text="Unsure">
      <formula>NOT(ISERROR(SEARCH("Unsure",J313)))</formula>
    </cfRule>
    <cfRule type="containsText" dxfId="87" priority="105" operator="containsText" text="Can't See">
      <formula>NOT(ISERROR(SEARCH("Can't See",J313)))</formula>
    </cfRule>
    <cfRule type="notContainsText" dxfId="86" priority="106" operator="notContains" text="OK&amp;N/A">
      <formula>ISERROR(SEARCH("OK&amp;N/A",J313))</formula>
    </cfRule>
  </conditionalFormatting>
  <conditionalFormatting sqref="K313:K327">
    <cfRule type="containsBlanks" priority="95" stopIfTrue="1">
      <formula>LEN(TRIM(K313))=0</formula>
    </cfRule>
    <cfRule type="cellIs" dxfId="85" priority="96" operator="equal">
      <formula>"N/A"</formula>
    </cfRule>
    <cfRule type="cellIs" dxfId="84" priority="97" operator="equal">
      <formula>"OK"</formula>
    </cfRule>
    <cfRule type="containsText" dxfId="83" priority="98" operator="containsText" text="Unsure">
      <formula>NOT(ISERROR(SEARCH("Unsure",K313)))</formula>
    </cfRule>
    <cfRule type="containsText" dxfId="82" priority="99" operator="containsText" text="Can't See">
      <formula>NOT(ISERROR(SEARCH("Can't See",K313)))</formula>
    </cfRule>
    <cfRule type="notContainsText" dxfId="81" priority="100" operator="notContains" text="OK&amp;N/A">
      <formula>ISERROR(SEARCH("OK&amp;N/A",K313))</formula>
    </cfRule>
  </conditionalFormatting>
  <conditionalFormatting sqref="L313:L327">
    <cfRule type="containsBlanks" priority="89" stopIfTrue="1">
      <formula>LEN(TRIM(L313))=0</formula>
    </cfRule>
    <cfRule type="cellIs" dxfId="80" priority="90" operator="equal">
      <formula>"N/A"</formula>
    </cfRule>
    <cfRule type="cellIs" dxfId="79" priority="91" operator="equal">
      <formula>"OK"</formula>
    </cfRule>
    <cfRule type="containsText" dxfId="78" priority="92" operator="containsText" text="Unsure">
      <formula>NOT(ISERROR(SEARCH("Unsure",L313)))</formula>
    </cfRule>
    <cfRule type="containsText" dxfId="77" priority="93" operator="containsText" text="Can't See">
      <formula>NOT(ISERROR(SEARCH("Can't See",L313)))</formula>
    </cfRule>
    <cfRule type="notContainsText" dxfId="76" priority="94" operator="notContains" text="OK&amp;N/A">
      <formula>ISERROR(SEARCH("OK&amp;N/A",L313))</formula>
    </cfRule>
  </conditionalFormatting>
  <conditionalFormatting sqref="M313:M327">
    <cfRule type="containsBlanks" priority="83" stopIfTrue="1">
      <formula>LEN(TRIM(M313))=0</formula>
    </cfRule>
    <cfRule type="cellIs" dxfId="75" priority="84" operator="equal">
      <formula>"N/A"</formula>
    </cfRule>
    <cfRule type="cellIs" dxfId="74" priority="85" operator="equal">
      <formula>"OK"</formula>
    </cfRule>
    <cfRule type="containsText" dxfId="73" priority="86" operator="containsText" text="Unsure">
      <formula>NOT(ISERROR(SEARCH("Unsure",M313)))</formula>
    </cfRule>
    <cfRule type="containsText" dxfId="72" priority="87" operator="containsText" text="Can't See">
      <formula>NOT(ISERROR(SEARCH("Can't See",M313)))</formula>
    </cfRule>
    <cfRule type="notContainsText" dxfId="71" priority="88" operator="notContains" text="OK&amp;N/A">
      <formula>ISERROR(SEARCH("OK&amp;N/A",M313))</formula>
    </cfRule>
  </conditionalFormatting>
  <conditionalFormatting sqref="G313:G327 I313:I327">
    <cfRule type="colorScale" priority="8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313:H327">
    <cfRule type="colorScale" priority="8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71">
    <cfRule type="colorScale" priority="8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71">
    <cfRule type="containsBlanks" priority="74" stopIfTrue="1">
      <formula>LEN(TRIM(J371))=0</formula>
    </cfRule>
    <cfRule type="cellIs" dxfId="70" priority="75" operator="equal">
      <formula>"N/A"</formula>
    </cfRule>
    <cfRule type="cellIs" dxfId="69" priority="76" operator="equal">
      <formula>"OK"</formula>
    </cfRule>
    <cfRule type="containsText" dxfId="68" priority="77" operator="containsText" text="Unsure">
      <formula>NOT(ISERROR(SEARCH("Unsure",J371)))</formula>
    </cfRule>
    <cfRule type="containsText" dxfId="67" priority="78" operator="containsText" text="Can't See">
      <formula>NOT(ISERROR(SEARCH("Can't See",J371)))</formula>
    </cfRule>
    <cfRule type="notContainsText" dxfId="66" priority="79" operator="notContains" text="OK&amp;N/A">
      <formula>ISERROR(SEARCH("OK&amp;N/A",J371))</formula>
    </cfRule>
  </conditionalFormatting>
  <conditionalFormatting sqref="K371">
    <cfRule type="colorScale" priority="7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71">
    <cfRule type="containsBlanks" priority="67" stopIfTrue="1">
      <formula>LEN(TRIM(K371))=0</formula>
    </cfRule>
    <cfRule type="cellIs" dxfId="65" priority="68" operator="equal">
      <formula>"N/A"</formula>
    </cfRule>
    <cfRule type="cellIs" dxfId="64" priority="69" operator="equal">
      <formula>"OK"</formula>
    </cfRule>
    <cfRule type="containsText" dxfId="63" priority="70" operator="containsText" text="Unsure">
      <formula>NOT(ISERROR(SEARCH("Unsure",K371)))</formula>
    </cfRule>
    <cfRule type="containsText" dxfId="62" priority="71" operator="containsText" text="Can't See">
      <formula>NOT(ISERROR(SEARCH("Can't See",K371)))</formula>
    </cfRule>
    <cfRule type="notContainsText" dxfId="61" priority="72" operator="notContains" text="OK&amp;N/A">
      <formula>ISERROR(SEARCH("OK&amp;N/A",K371))</formula>
    </cfRule>
  </conditionalFormatting>
  <conditionalFormatting sqref="L371">
    <cfRule type="colorScale" priority="6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71">
    <cfRule type="containsBlanks" priority="60" stopIfTrue="1">
      <formula>LEN(TRIM(L371))=0</formula>
    </cfRule>
    <cfRule type="cellIs" dxfId="60" priority="61" operator="equal">
      <formula>"N/A"</formula>
    </cfRule>
    <cfRule type="cellIs" dxfId="59" priority="62" operator="equal">
      <formula>"OK"</formula>
    </cfRule>
    <cfRule type="containsText" dxfId="58" priority="63" operator="containsText" text="Unsure">
      <formula>NOT(ISERROR(SEARCH("Unsure",L371)))</formula>
    </cfRule>
    <cfRule type="containsText" dxfId="57" priority="64" operator="containsText" text="Can't See">
      <formula>NOT(ISERROR(SEARCH("Can't See",L371)))</formula>
    </cfRule>
    <cfRule type="notContainsText" dxfId="56" priority="65" operator="notContains" text="OK&amp;N/A">
      <formula>ISERROR(SEARCH("OK&amp;N/A",L371))</formula>
    </cfRule>
  </conditionalFormatting>
  <conditionalFormatting sqref="M371">
    <cfRule type="colorScale" priority="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71">
    <cfRule type="containsBlanks" priority="53" stopIfTrue="1">
      <formula>LEN(TRIM(M371))=0</formula>
    </cfRule>
    <cfRule type="cellIs" dxfId="55" priority="54" operator="equal">
      <formula>"N/A"</formula>
    </cfRule>
    <cfRule type="cellIs" dxfId="54" priority="55" operator="equal">
      <formula>"OK"</formula>
    </cfRule>
    <cfRule type="containsText" dxfId="53" priority="56" operator="containsText" text="Unsure">
      <formula>NOT(ISERROR(SEARCH("Unsure",M371)))</formula>
    </cfRule>
    <cfRule type="containsText" dxfId="52" priority="57" operator="containsText" text="Can't See">
      <formula>NOT(ISERROR(SEARCH("Can't See",M371)))</formula>
    </cfRule>
    <cfRule type="notContainsText" dxfId="51" priority="58" operator="notContains" text="OK&amp;N/A">
      <formula>ISERROR(SEARCH("OK&amp;N/A",M371))</formula>
    </cfRule>
  </conditionalFormatting>
  <conditionalFormatting sqref="S1 S3 S384:S398">
    <cfRule type="cellIs" dxfId="50" priority="52" operator="equal">
      <formula>FALSE</formula>
    </cfRule>
  </conditionalFormatting>
  <conditionalFormatting sqref="S82">
    <cfRule type="containsBlanks" priority="46" stopIfTrue="1">
      <formula>LEN(TRIM(S82))=0</formula>
    </cfRule>
    <cfRule type="containsText" dxfId="49" priority="47" stopIfTrue="1" operator="containsText" text="fcd">
      <formula>NOT(ISERROR(SEARCH("fcd",S82)))</formula>
    </cfRule>
    <cfRule type="containsText" dxfId="48" priority="48" stopIfTrue="1" operator="containsText" text="server">
      <formula>NOT(ISERROR(SEARCH("server",S82)))</formula>
    </cfRule>
    <cfRule type="containsText" dxfId="47" priority="49" stopIfTrue="1" operator="containsText" text="ft">
      <formula>NOT(ISERROR(SEARCH("ft",S82)))</formula>
    </cfRule>
    <cfRule type="containsText" dxfId="46" priority="50" stopIfTrue="1" operator="containsText" text="lynxx_">
      <formula>NOT(ISERROR(SEARCH("lynxx_",S82)))</formula>
    </cfRule>
    <cfRule type="containsText" dxfId="45" priority="51" operator="containsText" text="_">
      <formula>NOT(ISERROR(SEARCH("_",S82)))</formula>
    </cfRule>
  </conditionalFormatting>
  <conditionalFormatting sqref="S223 S19:S20">
    <cfRule type="cellIs" dxfId="44" priority="45" operator="equal">
      <formula>FALSE</formula>
    </cfRule>
  </conditionalFormatting>
  <conditionalFormatting sqref="S109">
    <cfRule type="cellIs" dxfId="43" priority="44" operator="equal">
      <formula>FALSE</formula>
    </cfRule>
  </conditionalFormatting>
  <conditionalFormatting sqref="S174:S177">
    <cfRule type="cellIs" dxfId="42" priority="43" operator="equal">
      <formula>FALSE</formula>
    </cfRule>
  </conditionalFormatting>
  <conditionalFormatting sqref="S5">
    <cfRule type="cellIs" dxfId="41" priority="42" operator="equal">
      <formula>FALSE</formula>
    </cfRule>
  </conditionalFormatting>
  <conditionalFormatting sqref="S8">
    <cfRule type="cellIs" dxfId="40" priority="41" operator="equal">
      <formula>FALSE</formula>
    </cfRule>
  </conditionalFormatting>
  <conditionalFormatting sqref="S11:S18">
    <cfRule type="cellIs" dxfId="39" priority="40" operator="equal">
      <formula>FALSE</formula>
    </cfRule>
  </conditionalFormatting>
  <conditionalFormatting sqref="S22:S60">
    <cfRule type="cellIs" dxfId="38" priority="39" operator="equal">
      <formula>FALSE</formula>
    </cfRule>
  </conditionalFormatting>
  <conditionalFormatting sqref="S65:S80">
    <cfRule type="cellIs" dxfId="37" priority="38" operator="equal">
      <formula>FALSE</formula>
    </cfRule>
  </conditionalFormatting>
  <conditionalFormatting sqref="S83:S96">
    <cfRule type="cellIs" dxfId="36" priority="37" operator="equal">
      <formula>FALSE</formula>
    </cfRule>
  </conditionalFormatting>
  <conditionalFormatting sqref="S100:S108">
    <cfRule type="cellIs" dxfId="35" priority="36" operator="equal">
      <formula>FALSE</formula>
    </cfRule>
  </conditionalFormatting>
  <conditionalFormatting sqref="S111:S119">
    <cfRule type="cellIs" dxfId="34" priority="35" operator="equal">
      <formula>FALSE</formula>
    </cfRule>
  </conditionalFormatting>
  <conditionalFormatting sqref="S123:S125">
    <cfRule type="cellIs" dxfId="33" priority="34" operator="equal">
      <formula>FALSE</formula>
    </cfRule>
  </conditionalFormatting>
  <conditionalFormatting sqref="S128:S173">
    <cfRule type="cellIs" dxfId="32" priority="33" operator="equal">
      <formula>FALSE</formula>
    </cfRule>
  </conditionalFormatting>
  <conditionalFormatting sqref="S178:S184">
    <cfRule type="cellIs" dxfId="31" priority="32" operator="equal">
      <formula>FALSE</formula>
    </cfRule>
  </conditionalFormatting>
  <conditionalFormatting sqref="S187:S193">
    <cfRule type="cellIs" dxfId="30" priority="31" operator="equal">
      <formula>FALSE</formula>
    </cfRule>
  </conditionalFormatting>
  <conditionalFormatting sqref="S198">
    <cfRule type="cellIs" dxfId="29" priority="30" operator="equal">
      <formula>FALSE</formula>
    </cfRule>
  </conditionalFormatting>
  <conditionalFormatting sqref="S203:S209">
    <cfRule type="cellIs" dxfId="28" priority="29" operator="equal">
      <formula>FALSE</formula>
    </cfRule>
  </conditionalFormatting>
  <conditionalFormatting sqref="S213:S220">
    <cfRule type="cellIs" dxfId="27" priority="28" operator="equal">
      <formula>FALSE</formula>
    </cfRule>
  </conditionalFormatting>
  <conditionalFormatting sqref="S225">
    <cfRule type="cellIs" dxfId="26" priority="27" operator="equal">
      <formula>FALSE</formula>
    </cfRule>
  </conditionalFormatting>
  <conditionalFormatting sqref="S229">
    <cfRule type="cellIs" dxfId="25" priority="26" operator="equal">
      <formula>FALSE</formula>
    </cfRule>
  </conditionalFormatting>
  <conditionalFormatting sqref="S232:S234">
    <cfRule type="cellIs" dxfId="24" priority="25" operator="equal">
      <formula>FALSE</formula>
    </cfRule>
  </conditionalFormatting>
  <conditionalFormatting sqref="S237">
    <cfRule type="cellIs" dxfId="23" priority="24" operator="equal">
      <formula>FALSE</formula>
    </cfRule>
  </conditionalFormatting>
  <conditionalFormatting sqref="S240">
    <cfRule type="cellIs" dxfId="22" priority="23" operator="equal">
      <formula>FALSE</formula>
    </cfRule>
  </conditionalFormatting>
  <conditionalFormatting sqref="S241">
    <cfRule type="cellIs" dxfId="21" priority="22" operator="equal">
      <formula>FALSE</formula>
    </cfRule>
  </conditionalFormatting>
  <conditionalFormatting sqref="S244:S259">
    <cfRule type="cellIs" dxfId="20" priority="21" operator="equal">
      <formula>FALSE</formula>
    </cfRule>
  </conditionalFormatting>
  <conditionalFormatting sqref="S266">
    <cfRule type="cellIs" dxfId="19" priority="20" operator="equal">
      <formula>FALSE</formula>
    </cfRule>
  </conditionalFormatting>
  <conditionalFormatting sqref="S267">
    <cfRule type="cellIs" dxfId="18" priority="19" operator="equal">
      <formula>FALSE</formula>
    </cfRule>
  </conditionalFormatting>
  <conditionalFormatting sqref="S269:S273">
    <cfRule type="cellIs" dxfId="17" priority="18" operator="equal">
      <formula>FALSE</formula>
    </cfRule>
  </conditionalFormatting>
  <conditionalFormatting sqref="S277">
    <cfRule type="cellIs" dxfId="16" priority="17" operator="equal">
      <formula>FALSE</formula>
    </cfRule>
  </conditionalFormatting>
  <conditionalFormatting sqref="S280:S288">
    <cfRule type="cellIs" dxfId="15" priority="16" operator="equal">
      <formula>FALSE</formula>
    </cfRule>
  </conditionalFormatting>
  <conditionalFormatting sqref="S291:S302">
    <cfRule type="cellIs" dxfId="14" priority="15" operator="equal">
      <formula>FALSE</formula>
    </cfRule>
  </conditionalFormatting>
  <conditionalFormatting sqref="S305">
    <cfRule type="cellIs" dxfId="13" priority="14" operator="equal">
      <formula>FALSE</formula>
    </cfRule>
  </conditionalFormatting>
  <conditionalFormatting sqref="S308:S310">
    <cfRule type="cellIs" dxfId="12" priority="13" operator="equal">
      <formula>FALSE</formula>
    </cfRule>
  </conditionalFormatting>
  <conditionalFormatting sqref="S313:S327">
    <cfRule type="cellIs" dxfId="11" priority="12" operator="equal">
      <formula>FALSE</formula>
    </cfRule>
  </conditionalFormatting>
  <conditionalFormatting sqref="S330:S331">
    <cfRule type="cellIs" dxfId="10" priority="11" operator="equal">
      <formula>FALSE</formula>
    </cfRule>
  </conditionalFormatting>
  <conditionalFormatting sqref="S333:S335">
    <cfRule type="cellIs" dxfId="9" priority="10" operator="equal">
      <formula>FALSE</formula>
    </cfRule>
  </conditionalFormatting>
  <conditionalFormatting sqref="S337:S369">
    <cfRule type="cellIs" dxfId="8" priority="9" operator="equal">
      <formula>FALSE</formula>
    </cfRule>
  </conditionalFormatting>
  <conditionalFormatting sqref="S371:S372">
    <cfRule type="cellIs" dxfId="7" priority="8" operator="equal">
      <formula>FALSE</formula>
    </cfRule>
  </conditionalFormatting>
  <conditionalFormatting sqref="S374">
    <cfRule type="cellIs" dxfId="6" priority="7" operator="equal">
      <formula>FALSE</formula>
    </cfRule>
  </conditionalFormatting>
  <conditionalFormatting sqref="S375">
    <cfRule type="cellIs" dxfId="5" priority="6" operator="equal">
      <formula>FALSE</formula>
    </cfRule>
  </conditionalFormatting>
  <conditionalFormatting sqref="S377">
    <cfRule type="cellIs" dxfId="4" priority="5" operator="equal">
      <formula>FALSE</formula>
    </cfRule>
  </conditionalFormatting>
  <conditionalFormatting sqref="S378">
    <cfRule type="cellIs" dxfId="3" priority="4" operator="equal">
      <formula>FALSE</formula>
    </cfRule>
  </conditionalFormatting>
  <conditionalFormatting sqref="S382">
    <cfRule type="cellIs" dxfId="2" priority="3" operator="equal">
      <formula>FALSE</formula>
    </cfRule>
  </conditionalFormatting>
  <conditionalFormatting sqref="S383">
    <cfRule type="cellIs" dxfId="1" priority="2" operator="equal">
      <formula>FALSE</formula>
    </cfRule>
  </conditionalFormatting>
  <conditionalFormatting sqref="S380">
    <cfRule type="cellIs" dxfId="0" priority="1" operator="equal">
      <formula>FALSE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4E24D3AEE6944820B353861A1D3BD" ma:contentTypeVersion="25" ma:contentTypeDescription="Create a new document." ma:contentTypeScope="" ma:versionID="6fb3aea143ab5da662b84b2be1fdd356">
  <xsd:schema xmlns:xsd="http://www.w3.org/2001/XMLSchema" xmlns:xs="http://www.w3.org/2001/XMLSchema" xmlns:p="http://schemas.microsoft.com/office/2006/metadata/properties" xmlns:ns1="http://schemas.microsoft.com/sharepoint/v3" xmlns:ns2="d810539e-d27a-44be-a01f-91d0a7dc9248" xmlns:ns3="c6a40330-3747-465c-97a6-634a0083e773" targetNamespace="http://schemas.microsoft.com/office/2006/metadata/properties" ma:root="true" ma:fieldsID="791f98d411b1b106c296e74940738282" ns1:_="" ns2:_="" ns3:_="">
    <xsd:import namespace="http://schemas.microsoft.com/sharepoint/v3"/>
    <xsd:import namespace="d810539e-d27a-44be-a01f-91d0a7dc9248"/>
    <xsd:import namespace="c6a40330-3747-465c-97a6-634a0083e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f77y" minOccurs="0"/>
                <xsd:element ref="ns2:MediaLengthInSeconds" minOccurs="0"/>
                <xsd:element ref="ns2:person" minOccurs="0"/>
                <xsd:element ref="ns2:Site" minOccurs="0"/>
                <xsd:element ref="ns2:S3Label" minOccurs="0"/>
                <xsd:element ref="ns2:HighLevelScop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0539e-d27a-44be-a01f-91d0a7dc92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77y" ma:index="23" nillable="true" ma:displayName="Text" ma:internalName="f77y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person" ma:index="25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ite" ma:index="26" nillable="true" ma:displayName="Site" ma:default="Unselected" ma:format="Dropdown" ma:internalName="Sit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ANG_MGN"/>
                        <xsd:enumeration value="ANG_MOT"/>
                        <xsd:enumeration value="ANG_AMB"/>
                        <xsd:enumeration value="Unselected"/>
                        <xsd:enumeration value="ANG_AAPHO"/>
                        <xsd:enumeration value="ANG_ICS"/>
                        <xsd:enumeration value="ANG_MGS"/>
                        <xsd:enumeration value="ACO_CAP"/>
                        <xsd:enumeration value="ACO_DSN"/>
                        <xsd:enumeration value="ACO_GDH"/>
                        <xsd:enumeration value="ACO_GRS"/>
                        <xsd:enumeration value="ACO_MOR"/>
                        <xsd:enumeration value="ACO_ZEB"/>
                        <xsd:enumeration value="ANG_BAO"/>
                        <xsd:enumeration value="ANG_ELS"/>
                        <xsd:enumeration value="ANG_KOL"/>
                        <xsd:enumeration value="ANG_LBR"/>
                        <xsd:enumeration value="ANG_LTO"/>
                        <xsd:enumeration value="ANG_PH2"/>
                        <xsd:enumeration value="ANG_QUE"/>
                        <xsd:enumeration value="ANG_WACP"/>
                        <xsd:enumeration value="ANG_WUG2"/>
                        <xsd:enumeration value="ANG_WUG3"/>
                        <xsd:enumeration value="APS_APS"/>
                        <xsd:enumeration value="ARM_NKC"/>
                        <xsd:enumeration value="ASK_ASA"/>
                        <xsd:enumeration value="ASM_BRC"/>
                        <xsd:enumeration value="ASM_KHU"/>
                        <xsd:enumeration value="BOL_KEV"/>
                        <xsd:enumeration value="DEB_GAR"/>
                        <xsd:enumeration value="DEB_ORA"/>
                        <xsd:enumeration value="DEB_VEN"/>
                        <xsd:enumeration value="EXX_BELF"/>
                        <xsd:enumeration value="EXX_GGL"/>
                        <xsd:enumeration value="FLS_PER"/>
                        <xsd:enumeration value="FLS_RUS"/>
                        <xsd:enumeration value="FQM_KAN"/>
                        <xsd:enumeration value="FQM_SEN"/>
                        <xsd:enumeration value="FSD_LIQ"/>
                        <xsd:enumeration value="GEM_LET"/>
                        <xsd:enumeration value="ILL_KLM"/>
                        <xsd:enumeration value="ILL_LAC"/>
                        <xsd:enumeration value="ILL_NCH"/>
                        <xsd:enumeration value="ILL_SEZ"/>
                        <xsd:enumeration value="KIO_SIS"/>
                        <xsd:enumeration value="MOL_MOL"/>
                        <xsd:enumeration value="NMT_BOD"/>
                        <xsd:enumeration value="NMT_PEN"/>
                        <xsd:enumeration value="NOP_NOP"/>
                        <xsd:enumeration value="RBP_MAS"/>
                        <xsd:enumeration value="ROS_ROS"/>
                        <xsd:enumeration value="RUS_AUG"/>
                        <xsd:enumeration value="SAS_SCD"/>
                        <xsd:enumeration value="SMD_KAO"/>
                        <xsd:enumeration value="SPM_PPM"/>
                        <xsd:enumeration value="STM_INT"/>
                        <xsd:enumeration value="TRE_RPZ"/>
                        <xsd:enumeration value="VED_GAM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S3Label" ma:index="27" nillable="true" ma:displayName="S3Label" ma:format="Dropdown" ma:internalName="S3Label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roth Sensor"/>
                    <xsd:enumeration value="CV"/>
                    <xsd:enumeration value="Truck"/>
                    <xsd:enumeration value="PM&amp;D"/>
                    <xsd:enumeration value="Pulp"/>
                    <xsd:enumeration value="Lost Lead"/>
                    <xsd:enumeration value="SLA"/>
                    <xsd:enumeration value="R&amp;D/POC"/>
                    <xsd:enumeration value="Belt Health"/>
                    <xsd:enumeration value="VO"/>
                    <xsd:enumeration value="VSA"/>
                    <xsd:enumeration value="PPH"/>
                    <xsd:enumeration value="BubbleSizer"/>
                    <xsd:enumeration value="Bespoke Dev"/>
                    <xsd:enumeration value="Crusher"/>
                  </xsd:restriction>
                </xsd:simpleType>
              </xsd:element>
            </xsd:sequence>
          </xsd:extension>
        </xsd:complexContent>
      </xsd:complexType>
    </xsd:element>
    <xsd:element name="HighLevelScope" ma:index="28" nillable="true" ma:displayName="High Level Scope" ma:format="Dropdown" ma:internalName="HighLevelScope">
      <xsd:simpleType>
        <xsd:restriction base="dms:Note">
          <xsd:maxLength value="255"/>
        </xsd:restriction>
      </xsd:simple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64af5644-d925-4c83-a75b-f7b791d792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40330-3747-465c-97a6-634a0083e7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1" nillable="true" ma:displayName="Taxonomy Catch All Column" ma:hidden="true" ma:list="{e0de2282-648f-4a5d-b440-4791db8f01b9}" ma:internalName="TaxCatchAll" ma:showField="CatchAllData" ma:web="c6a40330-3747-465c-97a6-634a0083e7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10539e-d27a-44be-a01f-91d0a7dc9248">
      <Terms xmlns="http://schemas.microsoft.com/office/infopath/2007/PartnerControls"/>
    </lcf76f155ced4ddcb4097134ff3c332f>
    <_ip_UnifiedCompliancePolicyUIAction xmlns="http://schemas.microsoft.com/sharepoint/v3" xsi:nil="true"/>
    <person xmlns="d810539e-d27a-44be-a01f-91d0a7dc9248">
      <UserInfo>
        <DisplayName/>
        <AccountId xsi:nil="true"/>
        <AccountType/>
      </UserInfo>
    </person>
    <_ip_UnifiedCompliancePolicyProperties xmlns="http://schemas.microsoft.com/sharepoint/v3" xsi:nil="true"/>
    <f77y xmlns="d810539e-d27a-44be-a01f-91d0a7dc9248" xsi:nil="true"/>
    <HighLevelScope xmlns="d810539e-d27a-44be-a01f-91d0a7dc9248" xsi:nil="true"/>
    <Site xmlns="d810539e-d27a-44be-a01f-91d0a7dc9248">
      <Value>Unselected</Value>
    </Site>
    <_Flow_SignoffStatus xmlns="d810539e-d27a-44be-a01f-91d0a7dc9248" xsi:nil="true"/>
    <TaxCatchAll xmlns="c6a40330-3747-465c-97a6-634a0083e773" xsi:nil="true"/>
    <S3Label xmlns="d810539e-d27a-44be-a01f-91d0a7dc92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9B076-2289-42C6-B9DA-1732DD4045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10539e-d27a-44be-a01f-91d0a7dc9248"/>
    <ds:schemaRef ds:uri="c6a40330-3747-465c-97a6-634a0083e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CFF9F7-36FF-413B-9E21-81FAA85723DE}">
  <ds:schemaRefs>
    <ds:schemaRef ds:uri="http://schemas.microsoft.com/office/2006/metadata/properties"/>
    <ds:schemaRef ds:uri="http://schemas.microsoft.com/office/infopath/2007/PartnerControls"/>
    <ds:schemaRef ds:uri="d810539e-d27a-44be-a01f-91d0a7dc9248"/>
    <ds:schemaRef ds:uri="http://schemas.microsoft.com/sharepoint/v3"/>
    <ds:schemaRef ds:uri="c6a40330-3747-465c-97a6-634a0083e773"/>
  </ds:schemaRefs>
</ds:datastoreItem>
</file>

<file path=customXml/itemProps3.xml><?xml version="1.0" encoding="utf-8"?>
<ds:datastoreItem xmlns:ds="http://schemas.openxmlformats.org/officeDocument/2006/customXml" ds:itemID="{91482CB1-57BA-4D9A-A37C-C20BB04F87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 Chingwena</dc:creator>
  <cp:lastModifiedBy>Lesley Chingwena</cp:lastModifiedBy>
  <dcterms:created xsi:type="dcterms:W3CDTF">2023-02-24T08:02:09Z</dcterms:created>
  <dcterms:modified xsi:type="dcterms:W3CDTF">2023-02-28T11:18:35Z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0x010100E2A4E24D3AEE6944820B353861A1D3BD</vt:lpwstr>
  </property>
</Properties>
</file>