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rc\OneDrive\Documents\"/>
    </mc:Choice>
  </mc:AlternateContent>
  <xr:revisionPtr revIDLastSave="0" documentId="8_{DC7F8262-438E-435D-BB1B-272CC917B4E6}" xr6:coauthVersionLast="47" xr6:coauthVersionMax="47" xr10:uidLastSave="{00000000-0000-0000-0000-000000000000}"/>
  <bookViews>
    <workbookView xWindow="-108" yWindow="-108" windowWidth="23256" windowHeight="12456" xr2:uid="{8DF4EB84-5D6E-4739-83F8-5CB4416B3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T7" i="1"/>
  <c r="U7" i="1" s="1"/>
  <c r="V7" i="1"/>
  <c r="W7" i="1" s="1"/>
  <c r="X7" i="1"/>
  <c r="S7" i="1"/>
  <c r="Q28" i="1" a="1"/>
  <c r="Q28" i="1" s="1"/>
  <c r="H8" i="1" s="1"/>
  <c r="Q29" i="1" a="1"/>
  <c r="Q29" i="1" s="1"/>
  <c r="H9" i="1" s="1"/>
  <c r="Q30" i="1" a="1"/>
  <c r="Q30" i="1" s="1"/>
  <c r="H10" i="1" s="1"/>
  <c r="Q31" i="1" a="1"/>
  <c r="Q31" i="1" s="1"/>
  <c r="L11" i="1" s="1"/>
  <c r="Q27" i="1" a="1"/>
  <c r="Q27" i="1" s="1"/>
  <c r="L7" i="1" s="1"/>
  <c r="L10" i="1" l="1"/>
  <c r="L9" i="1"/>
  <c r="L8" i="1"/>
  <c r="H11" i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<sst xmlns="http://schemas.openxmlformats.org/spreadsheetml/2006/main" count="67" uniqueCount="49">
  <si>
    <t>Estatura</t>
  </si>
  <si>
    <t>Parcial 1</t>
  </si>
  <si>
    <t>Parcial 2</t>
  </si>
  <si>
    <t>Parcial 3</t>
  </si>
  <si>
    <t>Proyecto 1</t>
  </si>
  <si>
    <t>Taller 1</t>
  </si>
  <si>
    <t>Taller 2</t>
  </si>
  <si>
    <t>Taller 3</t>
  </si>
  <si>
    <t>Semestral</t>
  </si>
  <si>
    <t>Nombre</t>
  </si>
  <si>
    <t>Apellido</t>
  </si>
  <si>
    <t>Sexo</t>
  </si>
  <si>
    <t>Edad</t>
  </si>
  <si>
    <t>Calificación</t>
  </si>
  <si>
    <t>Tabla Estudiantes</t>
  </si>
  <si>
    <t>Proyecto 2</t>
  </si>
  <si>
    <t>Lab 1</t>
  </si>
  <si>
    <t>Lab 2</t>
  </si>
  <si>
    <t>Lab 3</t>
  </si>
  <si>
    <t>Nota Final</t>
  </si>
  <si>
    <t>Tabla Operaciones</t>
  </si>
  <si>
    <t>% Sangre</t>
  </si>
  <si>
    <t>Estudiante Mas Viejo</t>
  </si>
  <si>
    <t>Prom Altura</t>
  </si>
  <si>
    <t>Prom Ponderado</t>
  </si>
  <si>
    <t>Estudiante Mas Joven</t>
  </si>
  <si>
    <t xml:space="preserve">Maxwell </t>
  </si>
  <si>
    <t xml:space="preserve">Diego </t>
  </si>
  <si>
    <t xml:space="preserve">Fernando </t>
  </si>
  <si>
    <t>Gabriel</t>
  </si>
  <si>
    <t xml:space="preserve">Ignacio  </t>
  </si>
  <si>
    <t>Baxter</t>
  </si>
  <si>
    <t>Bonilla</t>
  </si>
  <si>
    <t xml:space="preserve">Toribio </t>
  </si>
  <si>
    <t xml:space="preserve">Araujo </t>
  </si>
  <si>
    <t>Correa</t>
  </si>
  <si>
    <t>M</t>
  </si>
  <si>
    <t>Fecha Nacimiento</t>
  </si>
  <si>
    <t>17/05/2001</t>
  </si>
  <si>
    <t>Tipo de Sangre</t>
  </si>
  <si>
    <t>AB-</t>
  </si>
  <si>
    <t>O+</t>
  </si>
  <si>
    <t>O-</t>
  </si>
  <si>
    <t>%Sexo (F)</t>
  </si>
  <si>
    <t>% Sexo (M)</t>
  </si>
  <si>
    <t>Hombres</t>
  </si>
  <si>
    <t>Mujeres</t>
  </si>
  <si>
    <t>Diego Bonilla</t>
  </si>
  <si>
    <t>Fernando Toribio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</si>
</sst>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>
    <font>
      <sz val="11"/>
      <color theme="1"/>
      <name val="Body Fon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  <xf numFmtId="2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/>
    <xf numFmtId="2" fontId="0" fillId="0" borderId="1" xfId="0" applyNumberFormat="1" applyBorder="1" applyAlignment="1"/>
    <xf numFmtId="169" fontId="0" fillId="0" borderId="1" xfId="0" applyNumberFormat="1" applyBorder="1" applyAlignment="1"/>
  </cellXfs>
  <cellStyles count="2">
    <cellStyle name="Normal" xfId="0" builtinId="0"/>
    <cellStyle name="Normal 2" xfId="1" xr:uid="{6DAD4071-0BC3-4444-B422-3BC05F63E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C762-B51E-4FE4-93A5-8CCD2BFBA544}">
  <dimension ref="C5:X31"/>
  <sheetViews>
    <sheetView tabSelected="1" zoomScale="67" zoomScaleNormal="67" workbookViewId="0">
      <selection activeCell="P12" sqref="P12"/>
    </sheetView>
  </sheetViews>
  <sheetFormatPr baseColWidth="10" defaultRowHeight="13.8"/>
  <cols>
    <col min="2" max="2" width="13.3984375" customWidth="1"/>
    <col min="3" max="3" width="12.59765625" customWidth="1"/>
    <col min="4" max="4" width="12.8984375" customWidth="1"/>
    <col min="5" max="5" width="10.8984375" customWidth="1"/>
    <col min="6" max="6" width="13.59765625" customWidth="1"/>
    <col min="7" max="7" width="9.8984375" customWidth="1"/>
    <col min="10" max="10" width="12.59765625" customWidth="1"/>
    <col min="11" max="11" width="13.296875" customWidth="1"/>
    <col min="15" max="15" width="9.69921875" customWidth="1"/>
    <col min="16" max="17" width="9.3984375" customWidth="1"/>
    <col min="18" max="18" width="11.796875" customWidth="1"/>
  </cols>
  <sheetData>
    <row r="5" spans="3:24"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O5" s="6" t="s">
        <v>20</v>
      </c>
      <c r="P5" s="7"/>
      <c r="Q5" s="7"/>
      <c r="R5" s="7"/>
      <c r="S5" s="7"/>
      <c r="T5" s="7"/>
      <c r="U5" s="7"/>
      <c r="V5" s="7"/>
      <c r="W5" s="7"/>
      <c r="X5" s="11"/>
    </row>
    <row r="6" spans="3:24">
      <c r="C6" s="2" t="s">
        <v>9</v>
      </c>
      <c r="D6" s="12" t="s">
        <v>10</v>
      </c>
      <c r="E6" s="12" t="s">
        <v>11</v>
      </c>
      <c r="F6" s="12" t="s">
        <v>12</v>
      </c>
      <c r="G6" s="12" t="s">
        <v>0</v>
      </c>
      <c r="H6" s="12" t="s">
        <v>13</v>
      </c>
      <c r="I6" s="21" t="s">
        <v>37</v>
      </c>
      <c r="J6" s="21"/>
      <c r="K6" s="13" t="s">
        <v>39</v>
      </c>
      <c r="L6" s="19" t="s">
        <v>24</v>
      </c>
      <c r="M6" s="19"/>
      <c r="O6" s="3" t="s">
        <v>22</v>
      </c>
      <c r="P6" s="3"/>
      <c r="Q6" s="12" t="s">
        <v>25</v>
      </c>
      <c r="R6" s="12"/>
      <c r="S6" s="12" t="s">
        <v>21</v>
      </c>
      <c r="T6" s="10" t="s">
        <v>46</v>
      </c>
      <c r="U6" s="12" t="s">
        <v>43</v>
      </c>
      <c r="V6" s="18" t="s">
        <v>45</v>
      </c>
      <c r="W6" s="3" t="s">
        <v>44</v>
      </c>
      <c r="X6" s="24" t="s">
        <v>23</v>
      </c>
    </row>
    <row r="7" spans="3:24" ht="14.4">
      <c r="C7" s="22" t="s">
        <v>26</v>
      </c>
      <c r="D7" s="22" t="s">
        <v>31</v>
      </c>
      <c r="E7" s="22" t="s">
        <v>36</v>
      </c>
      <c r="F7" s="22">
        <v>20</v>
      </c>
      <c r="G7" s="22">
        <v>1.82</v>
      </c>
      <c r="H7" s="12" t="str">
        <f>IF(Q27 &gt;= 91, "A", IF(Q27 &gt;= 81, "B", IF(Q27 &gt;= 71, "C", IF(Q27 &gt;= 61, "D","F"))))</f>
        <v>C</v>
      </c>
      <c r="I7" s="23">
        <v>37865</v>
      </c>
      <c r="J7" s="14"/>
      <c r="K7" s="12" t="s">
        <v>40</v>
      </c>
      <c r="L7" s="16">
        <f>ROUNDDOWN(Q27,2)</f>
        <v>77.260000000000005</v>
      </c>
      <c r="M7" s="16"/>
      <c r="O7" s="20" t="s">
        <v>48</v>
      </c>
      <c r="P7" s="1"/>
      <c r="Q7" s="1" t="s">
        <v>47</v>
      </c>
      <c r="R7" s="1"/>
      <c r="S7" s="2">
        <f>QUOTIENT(PRODUCT(COUNTIF(K7:K11, "O+"), 100), COUNTIF(K7:K11, "*"))</f>
        <v>40</v>
      </c>
      <c r="T7" s="2">
        <f>COUNTIF(E7:E11,"F")</f>
        <v>0</v>
      </c>
      <c r="U7" s="2">
        <f>QUOTIENT(PRODUCT(T7, 100), COUNTIF(E7:E11, "*"))</f>
        <v>0</v>
      </c>
      <c r="V7" s="2">
        <f>COUNTIF(E7:E11,"m")</f>
        <v>5</v>
      </c>
      <c r="W7" s="2">
        <f>QUOTIENT(PRODUCT(V7, 100), COUNTIF(E7:E11, "*"))</f>
        <v>100</v>
      </c>
      <c r="X7" s="25">
        <f>AVERAGE(G7:G11)</f>
        <v>1.7720000000000002</v>
      </c>
    </row>
    <row r="8" spans="3:24" ht="14.4">
      <c r="C8" s="22" t="s">
        <v>27</v>
      </c>
      <c r="D8" s="22" t="s">
        <v>32</v>
      </c>
      <c r="E8" s="22" t="s">
        <v>36</v>
      </c>
      <c r="F8" s="22">
        <v>20</v>
      </c>
      <c r="G8" s="22">
        <v>1.87</v>
      </c>
      <c r="H8" s="12" t="str">
        <f t="shared" ref="H8:H11" si="0">IF(Q28 &gt;= 91, "A", IF(Q28 &gt;= 81, "B", IF(Q28 &gt;= 71, "C", IF(Q28 &gt;= 61, "D","F"))))</f>
        <v>A</v>
      </c>
      <c r="I8" s="23">
        <v>38081</v>
      </c>
      <c r="J8" s="14"/>
      <c r="K8" s="12" t="s">
        <v>41</v>
      </c>
      <c r="L8" s="16">
        <f t="shared" ref="L8:L11" si="1">ROUNDDOWN(Q28,2)</f>
        <v>99.63</v>
      </c>
      <c r="M8" s="16"/>
      <c r="Q8" s="8"/>
      <c r="R8" s="4"/>
      <c r="S8" s="4"/>
      <c r="U8" s="4"/>
      <c r="V8" s="4"/>
      <c r="W8" s="8"/>
    </row>
    <row r="9" spans="3:24" ht="14.4">
      <c r="C9" s="22" t="s">
        <v>28</v>
      </c>
      <c r="D9" s="22" t="s">
        <v>33</v>
      </c>
      <c r="E9" s="22" t="s">
        <v>36</v>
      </c>
      <c r="F9" s="22">
        <v>23</v>
      </c>
      <c r="G9" s="22">
        <v>1.61</v>
      </c>
      <c r="H9" s="12" t="str">
        <f t="shared" si="0"/>
        <v>C</v>
      </c>
      <c r="I9" s="14" t="s">
        <v>38</v>
      </c>
      <c r="J9" s="14"/>
      <c r="K9" s="12" t="s">
        <v>42</v>
      </c>
      <c r="L9" s="16">
        <f t="shared" si="1"/>
        <v>80.7</v>
      </c>
      <c r="M9" s="16"/>
      <c r="O9" s="9"/>
      <c r="P9" s="9"/>
      <c r="Q9" s="4"/>
      <c r="R9" s="4"/>
      <c r="S9" s="4"/>
      <c r="T9" s="4"/>
      <c r="U9" s="4"/>
      <c r="V9" s="4"/>
    </row>
    <row r="10" spans="3:24" ht="14.4">
      <c r="C10" s="22" t="s">
        <v>29</v>
      </c>
      <c r="D10" s="22" t="s">
        <v>34</v>
      </c>
      <c r="E10" s="22" t="s">
        <v>36</v>
      </c>
      <c r="F10" s="22">
        <v>20</v>
      </c>
      <c r="G10" s="22">
        <v>1.78</v>
      </c>
      <c r="H10" s="12" t="str">
        <f t="shared" si="0"/>
        <v>B</v>
      </c>
      <c r="I10" s="23">
        <v>37966</v>
      </c>
      <c r="J10" s="14"/>
      <c r="K10" s="12" t="s">
        <v>41</v>
      </c>
      <c r="L10" s="16">
        <f t="shared" si="1"/>
        <v>84.66</v>
      </c>
      <c r="M10" s="16"/>
      <c r="O10" s="9"/>
      <c r="P10" s="9"/>
      <c r="Q10" s="4"/>
      <c r="R10" s="4"/>
      <c r="S10" s="4"/>
      <c r="T10" s="4"/>
      <c r="U10" s="4"/>
      <c r="V10" s="4"/>
      <c r="W10" s="8"/>
    </row>
    <row r="11" spans="3:24" ht="14.4">
      <c r="C11" s="22" t="s">
        <v>30</v>
      </c>
      <c r="D11" s="22" t="s">
        <v>35</v>
      </c>
      <c r="E11" s="22" t="s">
        <v>36</v>
      </c>
      <c r="F11" s="22">
        <v>23</v>
      </c>
      <c r="G11" s="22">
        <v>1.78</v>
      </c>
      <c r="H11" s="12" t="str">
        <f t="shared" si="0"/>
        <v>A</v>
      </c>
      <c r="I11" s="23">
        <v>37112</v>
      </c>
      <c r="J11" s="14"/>
      <c r="K11" s="12" t="s">
        <v>42</v>
      </c>
      <c r="L11" s="16">
        <f t="shared" si="1"/>
        <v>99.2</v>
      </c>
      <c r="M11" s="16"/>
      <c r="O11" s="9"/>
      <c r="P11" s="9"/>
      <c r="Q11" s="4"/>
      <c r="R11" s="4"/>
      <c r="S11" s="4"/>
      <c r="T11" s="5"/>
      <c r="U11" s="5"/>
      <c r="V11" s="8"/>
      <c r="W11" s="8"/>
    </row>
    <row r="12" spans="3:24">
      <c r="C12" s="4"/>
      <c r="D12" s="4"/>
      <c r="E12" s="4"/>
      <c r="F12" s="4"/>
      <c r="G12" s="4"/>
      <c r="H12" s="4"/>
      <c r="J12" s="9"/>
      <c r="K12" s="9"/>
      <c r="L12" s="4"/>
      <c r="M12" s="4"/>
      <c r="N12" s="4"/>
      <c r="O12" s="4"/>
      <c r="P12" s="4"/>
      <c r="Q12" s="17"/>
      <c r="R12" s="17"/>
    </row>
    <row r="13" spans="3:24">
      <c r="C13" s="4"/>
      <c r="D13" s="4"/>
      <c r="E13" s="4"/>
      <c r="F13" s="4"/>
      <c r="G13" s="4"/>
      <c r="H13" s="4"/>
      <c r="J13" s="9"/>
      <c r="K13" s="9"/>
      <c r="L13" s="4"/>
      <c r="M13" s="4"/>
      <c r="N13" s="4"/>
      <c r="O13" s="4"/>
      <c r="P13" s="4"/>
      <c r="Q13" s="9"/>
      <c r="R13" s="9"/>
    </row>
    <row r="14" spans="3:24">
      <c r="Q14" s="9"/>
      <c r="R14" s="9"/>
    </row>
    <row r="25" spans="3:17">
      <c r="C25" s="6" t="str">
        <f>O7</f>
        <v>Fernando Toribio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1"/>
    </row>
    <row r="26" spans="3:17">
      <c r="C26" s="10" t="s">
        <v>9</v>
      </c>
      <c r="D26" s="10" t="s">
        <v>10</v>
      </c>
      <c r="E26" s="10" t="s">
        <v>1</v>
      </c>
      <c r="F26" s="10" t="s">
        <v>2</v>
      </c>
      <c r="G26" s="10" t="s">
        <v>3</v>
      </c>
      <c r="H26" s="10" t="s">
        <v>4</v>
      </c>
      <c r="I26" s="10" t="s">
        <v>15</v>
      </c>
      <c r="J26" s="10" t="s">
        <v>16</v>
      </c>
      <c r="K26" s="10" t="s">
        <v>17</v>
      </c>
      <c r="L26" s="10" t="s">
        <v>18</v>
      </c>
      <c r="M26" s="10" t="s">
        <v>5</v>
      </c>
      <c r="N26" s="10" t="s">
        <v>6</v>
      </c>
      <c r="O26" s="10" t="s">
        <v>7</v>
      </c>
      <c r="P26" s="10" t="s">
        <v>8</v>
      </c>
      <c r="Q26" s="10" t="s">
        <v>19</v>
      </c>
    </row>
    <row r="27" spans="3:17" ht="14.4">
      <c r="C27" s="15" t="s">
        <v>26</v>
      </c>
      <c r="D27" s="15" t="s">
        <v>31</v>
      </c>
      <c r="E27" s="15">
        <v>83</v>
      </c>
      <c r="F27" s="15">
        <v>60</v>
      </c>
      <c r="G27" s="15">
        <v>89</v>
      </c>
      <c r="H27" s="15">
        <v>89</v>
      </c>
      <c r="I27" s="15">
        <v>80</v>
      </c>
      <c r="J27" s="15">
        <v>90</v>
      </c>
      <c r="K27" s="15">
        <v>34</v>
      </c>
      <c r="L27" s="15">
        <v>45</v>
      </c>
      <c r="M27" s="15">
        <v>78</v>
      </c>
      <c r="N27" s="15">
        <v>68</v>
      </c>
      <c r="O27" s="15">
        <v>12</v>
      </c>
      <c r="P27" s="15">
        <v>50</v>
      </c>
      <c r="Q27" s="26" cm="1">
        <f t="array" ref="Q27">(SUM(E27:G27/3)*0.3)+((SUM(H27:I27)/2)*0.2)+((SUM(J27:L27)*0.1))+((SUM(M27:O27)/3) * 0.1)+ P27*0.3</f>
        <v>77.26666666666668</v>
      </c>
    </row>
    <row r="28" spans="3:17" ht="14.4">
      <c r="C28" s="15" t="s">
        <v>27</v>
      </c>
      <c r="D28" s="15" t="s">
        <v>32</v>
      </c>
      <c r="E28" s="15">
        <v>90</v>
      </c>
      <c r="F28" s="15">
        <v>64</v>
      </c>
      <c r="G28" s="15">
        <v>91</v>
      </c>
      <c r="H28" s="15">
        <v>72</v>
      </c>
      <c r="I28" s="15">
        <v>70</v>
      </c>
      <c r="J28" s="15">
        <v>71</v>
      </c>
      <c r="K28" s="15">
        <v>78</v>
      </c>
      <c r="L28" s="15">
        <v>90</v>
      </c>
      <c r="M28" s="15">
        <v>75</v>
      </c>
      <c r="N28" s="15">
        <v>90</v>
      </c>
      <c r="O28" s="15">
        <v>64</v>
      </c>
      <c r="P28" s="15">
        <v>98</v>
      </c>
      <c r="Q28" s="26" cm="1">
        <f t="array" ref="Q28">(SUM(E28:G28/3)*0.3)+((SUM(H28:I28)/2)*0.2)+((SUM(J28:L28)*0.1))+((SUM(M28:O28)/3) * 0.1)+ P28*0.3</f>
        <v>99.633333333333326</v>
      </c>
    </row>
    <row r="29" spans="3:17" ht="14.4">
      <c r="C29" s="15" t="s">
        <v>28</v>
      </c>
      <c r="D29" s="15" t="s">
        <v>33</v>
      </c>
      <c r="E29" s="15">
        <v>100</v>
      </c>
      <c r="F29" s="15">
        <v>70</v>
      </c>
      <c r="G29" s="15">
        <v>82</v>
      </c>
      <c r="H29" s="15">
        <v>90</v>
      </c>
      <c r="I29" s="15">
        <v>72</v>
      </c>
      <c r="J29" s="15">
        <v>90</v>
      </c>
      <c r="K29" s="15">
        <v>89</v>
      </c>
      <c r="L29" s="15">
        <v>79</v>
      </c>
      <c r="M29" s="15">
        <v>70</v>
      </c>
      <c r="N29" s="15">
        <v>65</v>
      </c>
      <c r="O29" s="15">
        <v>90</v>
      </c>
      <c r="P29" s="15">
        <v>20</v>
      </c>
      <c r="Q29" s="26" cm="1">
        <f t="array" ref="Q29">(SUM(E29:G29/3)*0.3)+((SUM(H29:I29)/2)*0.2)+((SUM(J29:L29)*0.1))+((SUM(M29:O29)/3) * 0.1)+ P29*0.3</f>
        <v>80.7</v>
      </c>
    </row>
    <row r="30" spans="3:17" ht="14.4">
      <c r="C30" s="15" t="s">
        <v>29</v>
      </c>
      <c r="D30" s="15" t="s">
        <v>34</v>
      </c>
      <c r="E30" s="15">
        <v>72</v>
      </c>
      <c r="F30" s="15">
        <v>52</v>
      </c>
      <c r="G30" s="15">
        <v>100</v>
      </c>
      <c r="H30" s="15">
        <v>67</v>
      </c>
      <c r="I30" s="15">
        <v>61</v>
      </c>
      <c r="J30" s="15">
        <v>78</v>
      </c>
      <c r="K30" s="15">
        <v>54</v>
      </c>
      <c r="L30" s="15">
        <v>97</v>
      </c>
      <c r="M30" s="15">
        <v>71</v>
      </c>
      <c r="N30" s="15">
        <v>78</v>
      </c>
      <c r="O30" s="15">
        <v>45</v>
      </c>
      <c r="P30" s="15">
        <v>67</v>
      </c>
      <c r="Q30" s="26" cm="1">
        <f t="array" ref="Q30">(SUM(E30:G30/3)*0.3)+((SUM(H30:I30)/2)*0.2)+((SUM(J30:L30)*0.1))+((SUM(M30:O30)/3) * 0.1)+ P30*0.3</f>
        <v>84.666666666666657</v>
      </c>
    </row>
    <row r="31" spans="3:17" ht="14.4">
      <c r="C31" s="15" t="s">
        <v>30</v>
      </c>
      <c r="D31" s="15" t="s">
        <v>35</v>
      </c>
      <c r="E31" s="15">
        <v>80</v>
      </c>
      <c r="F31" s="15">
        <v>57</v>
      </c>
      <c r="G31" s="15">
        <v>94</v>
      </c>
      <c r="H31" s="15">
        <v>82</v>
      </c>
      <c r="I31" s="15">
        <v>77</v>
      </c>
      <c r="J31" s="15">
        <v>75</v>
      </c>
      <c r="K31" s="15">
        <v>90</v>
      </c>
      <c r="L31" s="15">
        <v>89</v>
      </c>
      <c r="M31" s="15">
        <v>89</v>
      </c>
      <c r="N31" s="15">
        <v>69</v>
      </c>
      <c r="O31" s="15">
        <v>76</v>
      </c>
      <c r="P31" s="15">
        <v>90</v>
      </c>
      <c r="Q31" s="26" cm="1">
        <f t="array" ref="Q31">(SUM(E31:G31/3)*0.3)+((SUM(H31:I31)/2)*0.2)+((SUM(J31:L31)*0.1))+((SUM(M31:O31)/3) * 0.1)+ P31*0.3</f>
        <v>99.2</v>
      </c>
    </row>
  </sheetData>
  <mergeCells count="25">
    <mergeCell ref="C5:M5"/>
    <mergeCell ref="O5:X5"/>
    <mergeCell ref="I10:J10"/>
    <mergeCell ref="I11:J11"/>
    <mergeCell ref="L7:M7"/>
    <mergeCell ref="L8:M8"/>
    <mergeCell ref="L9:M9"/>
    <mergeCell ref="L10:M10"/>
    <mergeCell ref="L11:M11"/>
    <mergeCell ref="J12:K12"/>
    <mergeCell ref="J13:K13"/>
    <mergeCell ref="O11:P11"/>
    <mergeCell ref="I6:J6"/>
    <mergeCell ref="Q12:R12"/>
    <mergeCell ref="Q13:R13"/>
    <mergeCell ref="Q14:R14"/>
    <mergeCell ref="O7:P7"/>
    <mergeCell ref="O9:P9"/>
    <mergeCell ref="O10:P10"/>
    <mergeCell ref="L6:M6"/>
    <mergeCell ref="Q7:R7"/>
    <mergeCell ref="I7:J7"/>
    <mergeCell ref="I8:J8"/>
    <mergeCell ref="I9:J9"/>
    <mergeCell ref="C25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Ariza</dc:creator>
  <cp:lastModifiedBy>Gabriel Ariza</cp:lastModifiedBy>
  <dcterms:created xsi:type="dcterms:W3CDTF">2024-08-13T15:32:57Z</dcterms:created>
  <dcterms:modified xsi:type="dcterms:W3CDTF">2024-08-13T17:03:11Z</dcterms:modified>
</cp:coreProperties>
</file>