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Quentin\MEGAsync\NoteUniv\NoteUniv-Excel\parse\"/>
    </mc:Choice>
  </mc:AlternateContent>
  <xr:revisionPtr revIDLastSave="0" documentId="13_ncr:1_{C83FA6B9-FBDB-4730-BF3C-E8778ACCE4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e de saisie des notes" sheetId="1" r:id="rId1"/>
    <sheet name="Select values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4" i="2"/>
  <c r="P3" i="2"/>
  <c r="D42" i="1"/>
  <c r="D41" i="1"/>
  <c r="D40" i="1"/>
  <c r="D39" i="1"/>
  <c r="D38" i="1"/>
  <c r="Q3" i="2" l="1"/>
</calcChain>
</file>

<file path=xl/sharedStrings.xml><?xml version="1.0" encoding="utf-8"?>
<sst xmlns="http://schemas.openxmlformats.org/spreadsheetml/2006/main" count="99" uniqueCount="65">
  <si>
    <t>MMI1</t>
  </si>
  <si>
    <t>MMI2</t>
  </si>
  <si>
    <t>LPDWEB</t>
  </si>
  <si>
    <t>LPMN</t>
  </si>
  <si>
    <t>ang</t>
  </si>
  <si>
    <t>media</t>
  </si>
  <si>
    <t>web</t>
  </si>
  <si>
    <t>com</t>
  </si>
  <si>
    <t>art</t>
  </si>
  <si>
    <t>prog</t>
  </si>
  <si>
    <t>droit</t>
  </si>
  <si>
    <t>seo</t>
  </si>
  <si>
    <t>design</t>
  </si>
  <si>
    <t>QLIO1</t>
  </si>
  <si>
    <t>QLIO2</t>
  </si>
  <si>
    <t>GEII1</t>
  </si>
  <si>
    <t>GEII2</t>
  </si>
  <si>
    <t>LPLPI</t>
  </si>
  <si>
    <t>LPMEQ</t>
  </si>
  <si>
    <t>LPCSIE</t>
  </si>
  <si>
    <t>LPIDF</t>
  </si>
  <si>
    <t>LPIRI</t>
  </si>
  <si>
    <t>Matières par promo</t>
  </si>
  <si>
    <t>Valeurs du select de la matière</t>
  </si>
  <si>
    <t>Longueur du select</t>
  </si>
  <si>
    <r>
      <rPr>
        <b/>
        <sz val="10"/>
        <color indexed="10"/>
        <rFont val="Arial"/>
        <family val="2"/>
      </rPr>
      <t>Saisir</t>
    </r>
    <r>
      <rPr>
        <b/>
        <sz val="8"/>
        <color indexed="10"/>
        <rFont val="Arial"/>
        <family val="2"/>
      </rPr>
      <t xml:space="preserve"> : </t>
    </r>
    <r>
      <rPr>
        <sz val="8"/>
        <color indexed="10"/>
        <rFont val="Arial"/>
        <family val="2"/>
      </rPr>
      <t>Nom du Devoir</t>
    </r>
  </si>
  <si>
    <r>
      <t xml:space="preserve">Saisir : </t>
    </r>
    <r>
      <rPr>
        <sz val="8"/>
        <color indexed="10"/>
        <rFont val="Arial"/>
        <family val="2"/>
      </rPr>
      <t>NOM et Prénom  Enseignant</t>
    </r>
  </si>
  <si>
    <r>
      <rPr>
        <b/>
        <sz val="10"/>
        <color indexed="10"/>
        <rFont val="Arial"/>
        <family val="2"/>
      </rPr>
      <t xml:space="preserve">Sélectionner : </t>
    </r>
    <r>
      <rPr>
        <sz val="8"/>
        <color indexed="10"/>
        <rFont val="Arial"/>
        <family val="2"/>
      </rPr>
      <t>Matière</t>
    </r>
  </si>
  <si>
    <r>
      <rPr>
        <b/>
        <sz val="10"/>
        <color indexed="10"/>
        <rFont val="Arial"/>
        <family val="2"/>
      </rPr>
      <t>Sélectionner</t>
    </r>
    <r>
      <rPr>
        <sz val="8"/>
        <color indexed="10"/>
        <rFont val="Arial"/>
        <family val="2"/>
      </rPr>
      <t xml:space="preserve">  : Type de note</t>
    </r>
  </si>
  <si>
    <r>
      <rPr>
        <b/>
        <sz val="10"/>
        <color indexed="10"/>
        <rFont val="Arial"/>
        <family val="2"/>
      </rPr>
      <t>Sélectionner</t>
    </r>
    <r>
      <rPr>
        <sz val="8"/>
        <color indexed="10"/>
        <rFont val="Arial"/>
        <family val="2"/>
      </rPr>
      <t xml:space="preserve"> : Semestre</t>
    </r>
  </si>
  <si>
    <r>
      <rPr>
        <b/>
        <sz val="10"/>
        <color indexed="10"/>
        <rFont val="Arial"/>
        <family val="2"/>
      </rPr>
      <t>Sélectionner</t>
    </r>
    <r>
      <rPr>
        <sz val="8"/>
        <color indexed="10"/>
        <rFont val="Arial"/>
        <family val="2"/>
      </rPr>
      <t xml:space="preserve"> : Promotion</t>
    </r>
  </si>
  <si>
    <r>
      <rPr>
        <b/>
        <sz val="10"/>
        <color indexed="10"/>
        <rFont val="Arial"/>
        <family val="2"/>
      </rPr>
      <t>Sélectionner</t>
    </r>
    <r>
      <rPr>
        <sz val="8"/>
        <color indexed="10"/>
        <rFont val="Arial"/>
        <family val="2"/>
      </rPr>
      <t xml:space="preserve"> : Type d'épreuve</t>
    </r>
  </si>
  <si>
    <t>Liste de saisie des notes</t>
  </si>
  <si>
    <t>N° Etudiant</t>
  </si>
  <si>
    <t>NOM Prénom</t>
  </si>
  <si>
    <t>Note</t>
  </si>
  <si>
    <t>moyenne</t>
  </si>
  <si>
    <t>nombre de notes</t>
  </si>
  <si>
    <t>note minimale</t>
  </si>
  <si>
    <t>note maximale</t>
  </si>
  <si>
    <t>écart-type</t>
  </si>
  <si>
    <t>oui</t>
  </si>
  <si>
    <r>
      <rPr>
        <b/>
        <sz val="10"/>
        <color indexed="10"/>
        <rFont val="Arial"/>
        <family val="2"/>
      </rPr>
      <t>Saisir</t>
    </r>
    <r>
      <rPr>
        <b/>
        <sz val="8"/>
        <color indexed="10"/>
        <rFont val="Arial"/>
        <family val="2"/>
      </rPr>
      <t xml:space="preserve"> : </t>
    </r>
    <r>
      <rPr>
        <sz val="8"/>
        <color indexed="10"/>
        <rFont val="Arial"/>
        <family val="2"/>
      </rPr>
      <t>Date de l'épreuve (jj/mm/aaaa)</t>
    </r>
  </si>
  <si>
    <t>Antoine Moulin</t>
  </si>
  <si>
    <t>Note intermédiaire que pour affichage</t>
  </si>
  <si>
    <t>Ecrit</t>
  </si>
  <si>
    <t>Semestre 1</t>
  </si>
  <si>
    <t>Design d'interfaces utilisateur</t>
  </si>
  <si>
    <t>Ergonomie des itnerfaces</t>
  </si>
  <si>
    <t>Intégration web</t>
  </si>
  <si>
    <t>Anglais</t>
  </si>
  <si>
    <t>Référencement</t>
  </si>
  <si>
    <t>Droit de l'information</t>
  </si>
  <si>
    <t>Communication en entreprise, cultre des nouveaux médias</t>
  </si>
  <si>
    <t>Accessibilité</t>
  </si>
  <si>
    <t>Développement côté client</t>
  </si>
  <si>
    <t>Visualisation de données et 3D</t>
  </si>
  <si>
    <t>Architecture wrb</t>
  </si>
  <si>
    <t>Système de gestion de contenus</t>
  </si>
  <si>
    <t>Développement côté serveur</t>
  </si>
  <si>
    <t>Projets tutorés</t>
  </si>
  <si>
    <t>Stage / Projet professionnel</t>
  </si>
  <si>
    <t>Patrons de pages</t>
  </si>
  <si>
    <t>TP test drupal</t>
  </si>
  <si>
    <t>Nom Prénom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</si>
</sst>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6"/>
      <color rgb="FF444444"/>
      <name val="Arial"/>
      <family val="2"/>
    </font>
    <font>
      <sz val="11"/>
      <color theme="0"/>
      <name val="Calibri"/>
      <family val="2"/>
      <scheme val="minor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1" xfId="0" applyFill="1" applyBorder="1"/>
    <xf numFmtId="0" fontId="3" fillId="0" borderId="0" xfId="0" applyFont="1" applyFill="1" applyProtection="1"/>
    <xf numFmtId="0" fontId="3" fillId="0" borderId="0" xfId="0" applyFont="1" applyBorder="1" applyAlignment="1" applyProtection="1">
      <alignment horizontal="left"/>
    </xf>
    <xf numFmtId="164" fontId="3" fillId="0" borderId="0" xfId="0" applyNumberFormat="1" applyFont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</xf>
    <xf numFmtId="0" fontId="0" fillId="0" borderId="1" xfId="0" applyBorder="1" applyAlignment="1" applyProtection="1">
      <alignment horizontal="center" vertic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49" fontId="8" fillId="4" borderId="1" xfId="0" applyNumberFormat="1" applyFont="1" applyFill="1" applyBorder="1"/>
    <xf numFmtId="164" fontId="0" fillId="0" borderId="1" xfId="0" applyNumberForma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2" fontId="9" fillId="0" borderId="0" xfId="0" applyNumberFormat="1" applyFont="1" applyAlignment="1" applyProtection="1">
      <alignment horizontal="center" vertical="center"/>
    </xf>
    <xf numFmtId="1" fontId="9" fillId="0" borderId="0" xfId="0" applyNumberFormat="1" applyFont="1" applyAlignment="1" applyProtection="1">
      <alignment horizontal="center" vertical="center"/>
    </xf>
    <xf numFmtId="0" fontId="8" fillId="3" borderId="0" xfId="0" applyFont="1" applyFill="1" applyBorder="1" applyProtection="1">
      <protection locked="0"/>
    </xf>
    <xf numFmtId="14" fontId="8" fillId="3" borderId="0" xfId="0" applyNumberFormat="1" applyFont="1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</dxfs>
  <tableStyles count="0" defaultTableStyle="TableStyleMedium2" defaultPivotStyle="PivotStyleLight16"/>
  <colors>
    <mruColors>
      <color rgb="FFFAF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zoomScaleNormal="100" workbookViewId="0">
      <selection sqref="A1:D1"/>
    </sheetView>
  </sheetViews>
  <sheetFormatPr baseColWidth="10" defaultRowHeight="15" x14ac:dyDescent="0.25"/>
  <cols>
    <col min="1" max="1" width="4" bestFit="1" customWidth="1"/>
    <col min="2" max="2" width="37.42578125" customWidth="1"/>
    <col min="3" max="3" width="31.85546875" customWidth="1"/>
    <col min="4" max="4" width="39.7109375" customWidth="1"/>
  </cols>
  <sheetData>
    <row r="1" spans="1:9" ht="35.25" customHeight="1" x14ac:dyDescent="0.25">
      <c r="A1" s="20" t="s">
        <v>32</v>
      </c>
      <c r="B1" s="20"/>
      <c r="C1" s="20"/>
      <c r="D1" s="20"/>
    </row>
    <row r="3" spans="1:9" x14ac:dyDescent="0.25">
      <c r="B3" s="7" t="s">
        <v>26</v>
      </c>
      <c r="D3" s="3" t="s">
        <v>30</v>
      </c>
    </row>
    <row r="4" spans="1:9" x14ac:dyDescent="0.25">
      <c r="B4" s="17" t="s">
        <v>43</v>
      </c>
      <c r="D4" s="17" t="s">
        <v>2</v>
      </c>
    </row>
    <row r="5" spans="1:9" x14ac:dyDescent="0.25">
      <c r="B5" s="3" t="s">
        <v>31</v>
      </c>
      <c r="D5" s="6" t="s">
        <v>27</v>
      </c>
    </row>
    <row r="6" spans="1:9" x14ac:dyDescent="0.25">
      <c r="B6" s="17" t="s">
        <v>45</v>
      </c>
      <c r="D6" s="17" t="s">
        <v>58</v>
      </c>
    </row>
    <row r="7" spans="1:9" x14ac:dyDescent="0.25">
      <c r="B7" s="4" t="s">
        <v>28</v>
      </c>
      <c r="D7" s="6" t="s">
        <v>25</v>
      </c>
    </row>
    <row r="8" spans="1:9" x14ac:dyDescent="0.25">
      <c r="B8" s="17" t="s">
        <v>44</v>
      </c>
      <c r="D8" s="17" t="s">
        <v>63</v>
      </c>
    </row>
    <row r="9" spans="1:9" x14ac:dyDescent="0.25">
      <c r="B9" s="3" t="s">
        <v>29</v>
      </c>
      <c r="D9" s="5" t="s">
        <v>42</v>
      </c>
    </row>
    <row r="10" spans="1:9" x14ac:dyDescent="0.25">
      <c r="B10" s="17" t="s">
        <v>46</v>
      </c>
      <c r="D10" s="18">
        <v>44629</v>
      </c>
    </row>
    <row r="11" spans="1:9" ht="20.25" x14ac:dyDescent="0.3">
      <c r="I11" s="1"/>
    </row>
    <row r="12" spans="1:9" x14ac:dyDescent="0.25">
      <c r="A12" s="8"/>
      <c r="B12" s="9" t="s">
        <v>33</v>
      </c>
      <c r="C12" s="9" t="s">
        <v>34</v>
      </c>
      <c r="D12" s="10" t="s">
        <v>35</v>
      </c>
    </row>
    <row r="13" spans="1:9" x14ac:dyDescent="0.25">
      <c r="A13" s="8">
        <v>1</v>
      </c>
      <c r="B13" s="19">
        <v>21702031</v>
      </c>
      <c r="C13" s="11" t="s">
        <v>64</v>
      </c>
      <c r="D13" s="12">
        <v>1</v>
      </c>
    </row>
    <row r="14" spans="1:9" x14ac:dyDescent="0.25">
      <c r="A14" s="8">
        <v>2</v>
      </c>
      <c r="B14" s="19">
        <v>21801615</v>
      </c>
      <c r="C14" s="11" t="s">
        <v>64</v>
      </c>
      <c r="D14" s="12">
        <v>2</v>
      </c>
    </row>
    <row r="15" spans="1:9" x14ac:dyDescent="0.25">
      <c r="A15" s="8">
        <v>3</v>
      </c>
      <c r="B15" s="19">
        <v>21805554</v>
      </c>
      <c r="C15" s="11" t="s">
        <v>64</v>
      </c>
      <c r="D15" s="12">
        <v>3</v>
      </c>
    </row>
    <row r="16" spans="1:9" x14ac:dyDescent="0.25">
      <c r="A16" s="8">
        <v>4</v>
      </c>
      <c r="B16" s="19">
        <v>21813421</v>
      </c>
      <c r="C16" s="11" t="s">
        <v>64</v>
      </c>
      <c r="D16" s="12">
        <v>4</v>
      </c>
    </row>
    <row r="17" spans="1:4" x14ac:dyDescent="0.25">
      <c r="A17" s="8">
        <v>5</v>
      </c>
      <c r="B17" s="19">
        <v>21814988</v>
      </c>
      <c r="C17" s="11" t="s">
        <v>64</v>
      </c>
      <c r="D17" s="12">
        <v>5</v>
      </c>
    </row>
    <row r="18" spans="1:4" x14ac:dyDescent="0.25">
      <c r="A18" s="8">
        <v>6</v>
      </c>
      <c r="B18" s="19">
        <v>21821020</v>
      </c>
      <c r="C18" s="11" t="s">
        <v>64</v>
      </c>
      <c r="D18" s="12">
        <v>6</v>
      </c>
    </row>
    <row r="19" spans="1:4" x14ac:dyDescent="0.25">
      <c r="A19" s="8">
        <v>7</v>
      </c>
      <c r="B19" s="19">
        <v>21900223</v>
      </c>
      <c r="C19" s="11" t="s">
        <v>64</v>
      </c>
      <c r="D19" s="12">
        <v>7</v>
      </c>
    </row>
    <row r="20" spans="1:4" x14ac:dyDescent="0.25">
      <c r="A20" s="8">
        <v>8</v>
      </c>
      <c r="B20" s="19">
        <v>21900544</v>
      </c>
      <c r="C20" s="11" t="s">
        <v>64</v>
      </c>
      <c r="D20" s="12">
        <v>8</v>
      </c>
    </row>
    <row r="21" spans="1:4" x14ac:dyDescent="0.25">
      <c r="A21" s="8">
        <v>9</v>
      </c>
      <c r="B21" s="19">
        <v>21901120</v>
      </c>
      <c r="C21" s="11" t="s">
        <v>64</v>
      </c>
      <c r="D21" s="12">
        <v>9</v>
      </c>
    </row>
    <row r="22" spans="1:4" x14ac:dyDescent="0.25">
      <c r="A22" s="8">
        <v>10</v>
      </c>
      <c r="B22" s="19">
        <v>21901316</v>
      </c>
      <c r="C22" s="11" t="s">
        <v>64</v>
      </c>
      <c r="D22" s="12">
        <v>10</v>
      </c>
    </row>
    <row r="23" spans="1:4" x14ac:dyDescent="0.25">
      <c r="A23" s="8">
        <v>11</v>
      </c>
      <c r="B23" s="19">
        <v>21901674</v>
      </c>
      <c r="C23" s="11" t="s">
        <v>64</v>
      </c>
      <c r="D23" s="12">
        <v>11</v>
      </c>
    </row>
    <row r="24" spans="1:4" x14ac:dyDescent="0.25">
      <c r="A24" s="8">
        <v>12</v>
      </c>
      <c r="B24" s="19">
        <v>21902245</v>
      </c>
      <c r="C24" s="11" t="s">
        <v>64</v>
      </c>
      <c r="D24" s="12">
        <v>12</v>
      </c>
    </row>
    <row r="25" spans="1:4" x14ac:dyDescent="0.25">
      <c r="A25" s="8">
        <v>13</v>
      </c>
      <c r="B25" s="19">
        <v>21904914</v>
      </c>
      <c r="C25" s="11" t="s">
        <v>64</v>
      </c>
      <c r="D25" s="12">
        <v>13</v>
      </c>
    </row>
    <row r="26" spans="1:4" x14ac:dyDescent="0.25">
      <c r="A26" s="8">
        <v>14</v>
      </c>
      <c r="B26" s="19">
        <v>21905601</v>
      </c>
      <c r="C26" s="11" t="s">
        <v>64</v>
      </c>
      <c r="D26" s="12">
        <v>14</v>
      </c>
    </row>
    <row r="27" spans="1:4" x14ac:dyDescent="0.25">
      <c r="A27" s="8">
        <v>15</v>
      </c>
      <c r="B27" s="19">
        <v>21905790</v>
      </c>
      <c r="C27" s="11" t="s">
        <v>64</v>
      </c>
      <c r="D27" s="12">
        <v>15</v>
      </c>
    </row>
    <row r="28" spans="1:4" x14ac:dyDescent="0.25">
      <c r="A28" s="8">
        <v>16</v>
      </c>
      <c r="B28" s="19">
        <v>21905987</v>
      </c>
      <c r="C28" s="11" t="s">
        <v>64</v>
      </c>
      <c r="D28" s="12">
        <v>16</v>
      </c>
    </row>
    <row r="29" spans="1:4" x14ac:dyDescent="0.25">
      <c r="A29" s="8">
        <v>17</v>
      </c>
      <c r="B29" s="19">
        <v>21906172</v>
      </c>
      <c r="C29" s="11" t="s">
        <v>64</v>
      </c>
      <c r="D29" s="12">
        <v>17</v>
      </c>
    </row>
    <row r="30" spans="1:4" x14ac:dyDescent="0.25">
      <c r="A30" s="8">
        <v>18</v>
      </c>
      <c r="B30" s="19">
        <v>21906754</v>
      </c>
      <c r="C30" s="11" t="s">
        <v>64</v>
      </c>
      <c r="D30" s="12">
        <v>18</v>
      </c>
    </row>
    <row r="31" spans="1:4" x14ac:dyDescent="0.25">
      <c r="A31" s="8">
        <v>19</v>
      </c>
      <c r="B31" s="19">
        <v>21907981</v>
      </c>
      <c r="C31" s="11" t="s">
        <v>64</v>
      </c>
      <c r="D31" s="12">
        <v>19</v>
      </c>
    </row>
    <row r="32" spans="1:4" x14ac:dyDescent="0.25">
      <c r="A32" s="8">
        <v>20</v>
      </c>
      <c r="B32" s="19">
        <v>21908864</v>
      </c>
      <c r="C32" s="11" t="s">
        <v>64</v>
      </c>
      <c r="D32" s="12">
        <v>20</v>
      </c>
    </row>
    <row r="33" spans="1:4" x14ac:dyDescent="0.25">
      <c r="A33" s="8">
        <v>21</v>
      </c>
      <c r="B33" s="19">
        <v>22102274</v>
      </c>
      <c r="C33" s="11" t="s">
        <v>64</v>
      </c>
      <c r="D33" s="12">
        <v>20</v>
      </c>
    </row>
    <row r="34" spans="1:4" x14ac:dyDescent="0.25">
      <c r="A34" s="8">
        <v>22</v>
      </c>
      <c r="B34" s="19">
        <v>22111842</v>
      </c>
      <c r="C34" s="11" t="s">
        <v>64</v>
      </c>
      <c r="D34" s="12">
        <v>20</v>
      </c>
    </row>
    <row r="35" spans="1:4" x14ac:dyDescent="0.25">
      <c r="A35" s="8">
        <v>23</v>
      </c>
      <c r="B35" s="19">
        <v>22119346</v>
      </c>
      <c r="C35" s="11" t="s">
        <v>64</v>
      </c>
      <c r="D35" s="12">
        <v>20</v>
      </c>
    </row>
    <row r="36" spans="1:4" x14ac:dyDescent="0.25">
      <c r="A36" s="8">
        <v>24</v>
      </c>
      <c r="B36" s="19">
        <v>22119359</v>
      </c>
      <c r="C36" s="11" t="s">
        <v>64</v>
      </c>
      <c r="D36" s="12">
        <v>20</v>
      </c>
    </row>
    <row r="38" spans="1:4" x14ac:dyDescent="0.25">
      <c r="B38" s="13" t="s">
        <v>36</v>
      </c>
      <c r="C38" s="14"/>
      <c r="D38" s="15">
        <f>AVERAGE(D13:D36)</f>
        <v>12.083333333333334</v>
      </c>
    </row>
    <row r="39" spans="1:4" x14ac:dyDescent="0.25">
      <c r="B39" s="13" t="s">
        <v>37</v>
      </c>
      <c r="C39" s="14"/>
      <c r="D39" s="16">
        <f>COUNT(D13:D36)</f>
        <v>24</v>
      </c>
    </row>
    <row r="40" spans="1:4" x14ac:dyDescent="0.25">
      <c r="B40" s="13" t="s">
        <v>38</v>
      </c>
      <c r="C40" s="14"/>
      <c r="D40" s="15">
        <f>MIN(D13:D36)</f>
        <v>1</v>
      </c>
    </row>
    <row r="41" spans="1:4" x14ac:dyDescent="0.25">
      <c r="B41" s="13" t="s">
        <v>39</v>
      </c>
      <c r="C41" s="14"/>
      <c r="D41" s="15">
        <f>MAX(D13:D36)</f>
        <v>20</v>
      </c>
    </row>
    <row r="42" spans="1:4" x14ac:dyDescent="0.25">
      <c r="B42" s="13" t="s">
        <v>40</v>
      </c>
      <c r="C42" s="14"/>
      <c r="D42" s="15">
        <f>STDEVP(D13:D36)</f>
        <v>6.3437414477227518</v>
      </c>
    </row>
  </sheetData>
  <mergeCells count="1">
    <mergeCell ref="A1:D1"/>
  </mergeCells>
  <conditionalFormatting sqref="B10">
    <cfRule type="cellIs" dxfId="7" priority="13" stopIfTrue="1" operator="equal">
      <formula>0</formula>
    </cfRule>
  </conditionalFormatting>
  <conditionalFormatting sqref="D4">
    <cfRule type="cellIs" dxfId="6" priority="7" stopIfTrue="1" operator="equal">
      <formula>0</formula>
    </cfRule>
  </conditionalFormatting>
  <conditionalFormatting sqref="B6">
    <cfRule type="cellIs" dxfId="5" priority="6" stopIfTrue="1" operator="equal">
      <formula>0</formula>
    </cfRule>
  </conditionalFormatting>
  <conditionalFormatting sqref="B4">
    <cfRule type="cellIs" dxfId="4" priority="5" stopIfTrue="1" operator="equal">
      <formula>0</formula>
    </cfRule>
  </conditionalFormatting>
  <conditionalFormatting sqref="B8">
    <cfRule type="cellIs" dxfId="3" priority="4" stopIfTrue="1" operator="equal">
      <formula>0</formula>
    </cfRule>
  </conditionalFormatting>
  <conditionalFormatting sqref="D6">
    <cfRule type="cellIs" dxfId="2" priority="3" stopIfTrue="1" operator="equal">
      <formula>0</formula>
    </cfRule>
  </conditionalFormatting>
  <conditionalFormatting sqref="D8">
    <cfRule type="cellIs" dxfId="1" priority="2" stopIfTrue="1" operator="equal">
      <formula>0</formula>
    </cfRule>
  </conditionalFormatting>
  <conditionalFormatting sqref="D10">
    <cfRule type="cellIs" dxfId="0" priority="1" stopIfTrue="1" operator="equal">
      <formula>0</formula>
    </cfRule>
  </conditionalFormatting>
  <dataValidations count="4">
    <dataValidation type="list" allowBlank="1" showInputMessage="1" showErrorMessage="1" sqref="B8" xr:uid="{00000000-0002-0000-0000-000000000000}">
      <formula1>"Moyenne de notes, Note intermédiaire que pour affichage"</formula1>
    </dataValidation>
    <dataValidation type="list" allowBlank="1" showInputMessage="1" showErrorMessage="1" sqref="B6" xr:uid="{00000000-0002-0000-0000-000001000000}">
      <formula1>" Ecrit, Oral, Rapport, Travaux, TP Test"</formula1>
    </dataValidation>
    <dataValidation type="list" allowBlank="1" showInputMessage="1" showErrorMessage="1" sqref="B10" xr:uid="{00000000-0002-0000-0000-000002000000}">
      <formula1>"Semestre 1,Semestre 2,Semestre 3,Semestre 4,Semestre 5,Semestre 6,"</formula1>
    </dataValidation>
    <dataValidation type="date" allowBlank="1" showInputMessage="1" showErrorMessage="1" errorTitle="La date n'est pas valide" error="Veuillez rentrer une date au format jj/mm/aaaa" sqref="D10" xr:uid="{00000000-0002-0000-0000-000003000000}">
      <formula1>44197</formula1>
      <formula2>51867</formula2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'Select values'!$B$2:$N$2</xm:f>
          </x14:formula1>
          <xm:sqref>D4</xm:sqref>
        </x14:dataValidation>
        <x14:dataValidation type="list" allowBlank="1" showInputMessage="1" showErrorMessage="1" xr:uid="{00000000-0002-0000-0000-000005000000}">
          <x14:formula1>
            <xm:f>OFFSET('Select values'!$P$3,0,0,'Select values'!$Q$3)</xm:f>
          </x14:formula1>
          <xm:sqref>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1"/>
  <sheetViews>
    <sheetView topLeftCell="E1" workbookViewId="0">
      <selection activeCell="H3" sqref="H3:H18"/>
    </sheetView>
  </sheetViews>
  <sheetFormatPr baseColWidth="10" defaultRowHeight="15" x14ac:dyDescent="0.25"/>
  <cols>
    <col min="1" max="1" width="4" bestFit="1" customWidth="1"/>
    <col min="8" max="8" width="54.28515625" bestFit="1" customWidth="1"/>
    <col min="16" max="16" width="30.85546875" customWidth="1"/>
    <col min="17" max="17" width="18.85546875" bestFit="1" customWidth="1"/>
    <col min="18" max="18" width="20.140625" bestFit="1" customWidth="1"/>
  </cols>
  <sheetData>
    <row r="1" spans="1:17" ht="36.75" customHeight="1" x14ac:dyDescent="0.25">
      <c r="B1" s="21" t="s">
        <v>22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7" x14ac:dyDescent="0.25">
      <c r="B2" s="2" t="s">
        <v>0</v>
      </c>
      <c r="C2" s="2" t="s">
        <v>1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2</v>
      </c>
      <c r="I2" s="2" t="s">
        <v>3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P2" s="2" t="s">
        <v>23</v>
      </c>
      <c r="Q2" s="2" t="s">
        <v>24</v>
      </c>
    </row>
    <row r="3" spans="1:17" x14ac:dyDescent="0.25">
      <c r="A3">
        <v>2</v>
      </c>
      <c r="B3" t="s">
        <v>4</v>
      </c>
      <c r="C3" t="s">
        <v>7</v>
      </c>
      <c r="D3" t="s">
        <v>41</v>
      </c>
      <c r="E3" t="s">
        <v>41</v>
      </c>
      <c r="F3" t="s">
        <v>41</v>
      </c>
      <c r="G3" t="s">
        <v>41</v>
      </c>
      <c r="H3" t="s">
        <v>47</v>
      </c>
      <c r="I3" t="s">
        <v>10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P3" t="str">
        <f>IFERROR(HLOOKUP('Liste de saisie des notes'!$D$4,'Select values'!$B$2:$N$101,A3,FALSE),0)</f>
        <v>Design d'interfaces utilisateur</v>
      </c>
      <c r="Q3">
        <f>COUNTIF(P3:P101, "&lt;&gt;"&amp;0)</f>
        <v>16</v>
      </c>
    </row>
    <row r="4" spans="1:17" x14ac:dyDescent="0.25">
      <c r="A4">
        <v>3</v>
      </c>
      <c r="B4" t="s">
        <v>5</v>
      </c>
      <c r="C4" t="s">
        <v>8</v>
      </c>
      <c r="H4" t="s">
        <v>48</v>
      </c>
      <c r="I4" t="s">
        <v>11</v>
      </c>
      <c r="P4" t="str">
        <f>IFERROR(HLOOKUP('Liste de saisie des notes'!$D$4,'Select values'!$B$2:$N$101,A4,FALSE),0)</f>
        <v>Ergonomie des itnerfaces</v>
      </c>
    </row>
    <row r="5" spans="1:17" x14ac:dyDescent="0.25">
      <c r="A5">
        <v>4</v>
      </c>
      <c r="B5" t="s">
        <v>6</v>
      </c>
      <c r="C5" t="s">
        <v>5</v>
      </c>
      <c r="H5" t="s">
        <v>49</v>
      </c>
      <c r="I5" t="s">
        <v>12</v>
      </c>
      <c r="P5" t="str">
        <f>IFERROR(HLOOKUP('Liste de saisie des notes'!$D$4,'Select values'!$B$2:$N$101,A5,FALSE),0)</f>
        <v>Intégration web</v>
      </c>
    </row>
    <row r="6" spans="1:17" x14ac:dyDescent="0.25">
      <c r="A6">
        <v>5</v>
      </c>
      <c r="C6" t="s">
        <v>9</v>
      </c>
      <c r="H6" t="s">
        <v>62</v>
      </c>
      <c r="P6" t="str">
        <f>IFERROR(HLOOKUP('Liste de saisie des notes'!$D$4,'Select values'!$B$2:$N$101,A6,FALSE),0)</f>
        <v>Patrons de pages</v>
      </c>
    </row>
    <row r="7" spans="1:17" x14ac:dyDescent="0.25">
      <c r="A7">
        <v>6</v>
      </c>
      <c r="H7" t="s">
        <v>50</v>
      </c>
      <c r="P7" t="str">
        <f>IFERROR(HLOOKUP('Liste de saisie des notes'!$D$4,'Select values'!$B$2:$N$101,A7,FALSE),0)</f>
        <v>Anglais</v>
      </c>
    </row>
    <row r="8" spans="1:17" x14ac:dyDescent="0.25">
      <c r="A8">
        <v>7</v>
      </c>
      <c r="H8" t="s">
        <v>51</v>
      </c>
      <c r="P8" t="str">
        <f>IFERROR(HLOOKUP('Liste de saisie des notes'!$D$4,'Select values'!$B$2:$N$101,A8,FALSE),0)</f>
        <v>Référencement</v>
      </c>
    </row>
    <row r="9" spans="1:17" x14ac:dyDescent="0.25">
      <c r="A9">
        <v>8</v>
      </c>
      <c r="H9" t="s">
        <v>52</v>
      </c>
      <c r="P9" t="str">
        <f>IFERROR(HLOOKUP('Liste de saisie des notes'!$D$4,'Select values'!$B$2:$N$101,A9,FALSE),0)</f>
        <v>Droit de l'information</v>
      </c>
    </row>
    <row r="10" spans="1:17" x14ac:dyDescent="0.25">
      <c r="A10">
        <v>9</v>
      </c>
      <c r="H10" t="s">
        <v>53</v>
      </c>
      <c r="P10" t="str">
        <f>IFERROR(HLOOKUP('Liste de saisie des notes'!$D$4,'Select values'!$B$2:$N$101,A10,FALSE),0)</f>
        <v>Communication en entreprise, cultre des nouveaux médias</v>
      </c>
    </row>
    <row r="11" spans="1:17" x14ac:dyDescent="0.25">
      <c r="A11">
        <v>10</v>
      </c>
      <c r="H11" t="s">
        <v>54</v>
      </c>
      <c r="P11" t="str">
        <f>IFERROR(HLOOKUP('Liste de saisie des notes'!$D$4,'Select values'!$B$2:$N$101,A11,FALSE),0)</f>
        <v>Accessibilité</v>
      </c>
    </row>
    <row r="12" spans="1:17" x14ac:dyDescent="0.25">
      <c r="A12">
        <v>11</v>
      </c>
      <c r="H12" t="s">
        <v>55</v>
      </c>
      <c r="P12" t="str">
        <f>IFERROR(HLOOKUP('Liste de saisie des notes'!$D$4,'Select values'!$B$2:$N$101,A12,FALSE),0)</f>
        <v>Développement côté client</v>
      </c>
    </row>
    <row r="13" spans="1:17" x14ac:dyDescent="0.25">
      <c r="A13">
        <v>12</v>
      </c>
      <c r="H13" t="s">
        <v>56</v>
      </c>
      <c r="P13" t="str">
        <f>IFERROR(HLOOKUP('Liste de saisie des notes'!$D$4,'Select values'!$B$2:$N$101,A13,FALSE),0)</f>
        <v>Visualisation de données et 3D</v>
      </c>
    </row>
    <row r="14" spans="1:17" x14ac:dyDescent="0.25">
      <c r="A14">
        <v>13</v>
      </c>
      <c r="H14" t="s">
        <v>57</v>
      </c>
      <c r="P14" t="str">
        <f>IFERROR(HLOOKUP('Liste de saisie des notes'!$D$4,'Select values'!$B$2:$N$101,A14,FALSE),0)</f>
        <v>Architecture wrb</v>
      </c>
    </row>
    <row r="15" spans="1:17" x14ac:dyDescent="0.25">
      <c r="A15">
        <v>14</v>
      </c>
      <c r="H15" t="s">
        <v>58</v>
      </c>
      <c r="P15" t="str">
        <f>IFERROR(HLOOKUP('Liste de saisie des notes'!$D$4,'Select values'!$B$2:$N$101,A15,FALSE),0)</f>
        <v>Système de gestion de contenus</v>
      </c>
    </row>
    <row r="16" spans="1:17" x14ac:dyDescent="0.25">
      <c r="A16">
        <v>15</v>
      </c>
      <c r="H16" t="s">
        <v>59</v>
      </c>
      <c r="P16" t="str">
        <f>IFERROR(HLOOKUP('Liste de saisie des notes'!$D$4,'Select values'!$B$2:$N$101,A16,FALSE),0)</f>
        <v>Développement côté serveur</v>
      </c>
    </row>
    <row r="17" spans="1:16" x14ac:dyDescent="0.25">
      <c r="A17">
        <v>16</v>
      </c>
      <c r="H17" t="s">
        <v>60</v>
      </c>
      <c r="P17" t="str">
        <f>IFERROR(HLOOKUP('Liste de saisie des notes'!$D$4,'Select values'!$B$2:$N$101,A17,FALSE),0)</f>
        <v>Projets tutorés</v>
      </c>
    </row>
    <row r="18" spans="1:16" x14ac:dyDescent="0.25">
      <c r="A18">
        <v>17</v>
      </c>
      <c r="H18" t="s">
        <v>61</v>
      </c>
      <c r="P18" t="str">
        <f>IFERROR(HLOOKUP('Liste de saisie des notes'!$D$4,'Select values'!$B$2:$N$101,A18,FALSE),0)</f>
        <v>Stage / Projet professionnel</v>
      </c>
    </row>
    <row r="19" spans="1:16" x14ac:dyDescent="0.25">
      <c r="A19">
        <v>18</v>
      </c>
      <c r="P19">
        <f>IFERROR(HLOOKUP('Liste de saisie des notes'!$D$4,'Select values'!$B$2:$N$101,A19,FALSE),0)</f>
        <v>0</v>
      </c>
    </row>
    <row r="20" spans="1:16" x14ac:dyDescent="0.25">
      <c r="A20">
        <v>19</v>
      </c>
      <c r="P20">
        <f>IFERROR(HLOOKUP('Liste de saisie des notes'!$D$4,'Select values'!$B$2:$N$101,A20,FALSE),0)</f>
        <v>0</v>
      </c>
    </row>
    <row r="21" spans="1:16" x14ac:dyDescent="0.25">
      <c r="A21">
        <v>20</v>
      </c>
      <c r="P21">
        <f>IFERROR(HLOOKUP('Liste de saisie des notes'!$D$4,'Select values'!$B$2:$N$101,A21,FALSE),0)</f>
        <v>0</v>
      </c>
    </row>
    <row r="22" spans="1:16" x14ac:dyDescent="0.25">
      <c r="A22">
        <v>21</v>
      </c>
      <c r="P22">
        <f>IFERROR(HLOOKUP('Liste de saisie des notes'!$D$4,'Select values'!$B$2:$N$101,A22,FALSE),0)</f>
        <v>0</v>
      </c>
    </row>
    <row r="23" spans="1:16" x14ac:dyDescent="0.25">
      <c r="A23">
        <v>22</v>
      </c>
      <c r="P23">
        <f>IFERROR(HLOOKUP('Liste de saisie des notes'!$D$4,'Select values'!$B$2:$N$101,A23,FALSE),0)</f>
        <v>0</v>
      </c>
    </row>
    <row r="24" spans="1:16" x14ac:dyDescent="0.25">
      <c r="A24">
        <v>23</v>
      </c>
      <c r="P24">
        <f>IFERROR(HLOOKUP('Liste de saisie des notes'!$D$4,'Select values'!$B$2:$N$101,A24,FALSE),0)</f>
        <v>0</v>
      </c>
    </row>
    <row r="25" spans="1:16" x14ac:dyDescent="0.25">
      <c r="A25">
        <v>24</v>
      </c>
      <c r="P25">
        <f>IFERROR(HLOOKUP('Liste de saisie des notes'!$D$4,'Select values'!$B$2:$N$101,A25,FALSE),0)</f>
        <v>0</v>
      </c>
    </row>
    <row r="26" spans="1:16" x14ac:dyDescent="0.25">
      <c r="A26">
        <v>25</v>
      </c>
      <c r="P26">
        <f>IFERROR(HLOOKUP('Liste de saisie des notes'!$D$4,'Select values'!$B$2:$N$101,A26,FALSE),0)</f>
        <v>0</v>
      </c>
    </row>
    <row r="27" spans="1:16" x14ac:dyDescent="0.25">
      <c r="A27">
        <v>26</v>
      </c>
      <c r="P27">
        <f>IFERROR(HLOOKUP('Liste de saisie des notes'!$D$4,'Select values'!$B$2:$N$101,A27,FALSE),0)</f>
        <v>0</v>
      </c>
    </row>
    <row r="28" spans="1:16" x14ac:dyDescent="0.25">
      <c r="A28">
        <v>27</v>
      </c>
      <c r="P28">
        <f>IFERROR(HLOOKUP('Liste de saisie des notes'!$D$4,'Select values'!$B$2:$N$101,A28,FALSE),0)</f>
        <v>0</v>
      </c>
    </row>
    <row r="29" spans="1:16" x14ac:dyDescent="0.25">
      <c r="A29">
        <v>28</v>
      </c>
      <c r="P29">
        <f>IFERROR(HLOOKUP('Liste de saisie des notes'!$D$4,'Select values'!$B$2:$N$101,A29,FALSE),0)</f>
        <v>0</v>
      </c>
    </row>
    <row r="30" spans="1:16" x14ac:dyDescent="0.25">
      <c r="A30">
        <v>29</v>
      </c>
      <c r="P30">
        <f>IFERROR(HLOOKUP('Liste de saisie des notes'!$D$4,'Select values'!$B$2:$N$101,A30,FALSE),0)</f>
        <v>0</v>
      </c>
    </row>
    <row r="31" spans="1:16" x14ac:dyDescent="0.25">
      <c r="A31">
        <v>30</v>
      </c>
      <c r="P31">
        <f>IFERROR(HLOOKUP('Liste de saisie des notes'!$D$4,'Select values'!$B$2:$N$101,A31,FALSE),0)</f>
        <v>0</v>
      </c>
    </row>
    <row r="32" spans="1:16" x14ac:dyDescent="0.25">
      <c r="A32">
        <v>31</v>
      </c>
      <c r="P32">
        <f>IFERROR(HLOOKUP('Liste de saisie des notes'!$D$4,'Select values'!$B$2:$N$101,A32,FALSE),0)</f>
        <v>0</v>
      </c>
    </row>
    <row r="33" spans="1:16" x14ac:dyDescent="0.25">
      <c r="A33">
        <v>32</v>
      </c>
      <c r="P33">
        <f>IFERROR(HLOOKUP('Liste de saisie des notes'!$D$4,'Select values'!$B$2:$N$101,A33,FALSE),0)</f>
        <v>0</v>
      </c>
    </row>
    <row r="34" spans="1:16" x14ac:dyDescent="0.25">
      <c r="A34">
        <v>33</v>
      </c>
      <c r="P34">
        <f>IFERROR(HLOOKUP('Liste de saisie des notes'!$D$4,'Select values'!$B$2:$N$101,A34,FALSE),0)</f>
        <v>0</v>
      </c>
    </row>
    <row r="35" spans="1:16" x14ac:dyDescent="0.25">
      <c r="A35">
        <v>34</v>
      </c>
      <c r="P35">
        <f>IFERROR(HLOOKUP('Liste de saisie des notes'!$D$4,'Select values'!$B$2:$N$101,A35,FALSE),0)</f>
        <v>0</v>
      </c>
    </row>
    <row r="36" spans="1:16" x14ac:dyDescent="0.25">
      <c r="A36">
        <v>35</v>
      </c>
      <c r="P36">
        <f>IFERROR(HLOOKUP('Liste de saisie des notes'!$D$4,'Select values'!$B$2:$N$101,A36,FALSE),0)</f>
        <v>0</v>
      </c>
    </row>
    <row r="37" spans="1:16" x14ac:dyDescent="0.25">
      <c r="A37">
        <v>36</v>
      </c>
      <c r="P37">
        <f>IFERROR(HLOOKUP('Liste de saisie des notes'!$D$4,'Select values'!$B$2:$N$101,A37,FALSE),0)</f>
        <v>0</v>
      </c>
    </row>
    <row r="38" spans="1:16" x14ac:dyDescent="0.25">
      <c r="A38">
        <v>37</v>
      </c>
      <c r="P38">
        <f>IFERROR(HLOOKUP('Liste de saisie des notes'!$D$4,'Select values'!$B$2:$N$101,A38,FALSE),0)</f>
        <v>0</v>
      </c>
    </row>
    <row r="39" spans="1:16" x14ac:dyDescent="0.25">
      <c r="A39">
        <v>38</v>
      </c>
      <c r="P39">
        <f>IFERROR(HLOOKUP('Liste de saisie des notes'!$D$4,'Select values'!$B$2:$N$101,A39,FALSE),0)</f>
        <v>0</v>
      </c>
    </row>
    <row r="40" spans="1:16" x14ac:dyDescent="0.25">
      <c r="A40">
        <v>39</v>
      </c>
      <c r="P40">
        <f>IFERROR(HLOOKUP('Liste de saisie des notes'!$D$4,'Select values'!$B$2:$N$101,A40,FALSE),0)</f>
        <v>0</v>
      </c>
    </row>
    <row r="41" spans="1:16" x14ac:dyDescent="0.25">
      <c r="A41">
        <v>40</v>
      </c>
      <c r="P41">
        <f>IFERROR(HLOOKUP('Liste de saisie des notes'!$D$4,'Select values'!$B$2:$N$101,A41,FALSE),0)</f>
        <v>0</v>
      </c>
    </row>
    <row r="42" spans="1:16" x14ac:dyDescent="0.25">
      <c r="A42">
        <v>41</v>
      </c>
      <c r="P42">
        <f>IFERROR(HLOOKUP('Liste de saisie des notes'!$D$4,'Select values'!$B$2:$N$101,A42,FALSE),0)</f>
        <v>0</v>
      </c>
    </row>
    <row r="43" spans="1:16" x14ac:dyDescent="0.25">
      <c r="A43">
        <v>42</v>
      </c>
      <c r="P43">
        <f>IFERROR(HLOOKUP('Liste de saisie des notes'!$D$4,'Select values'!$B$2:$N$101,A43,FALSE),0)</f>
        <v>0</v>
      </c>
    </row>
    <row r="44" spans="1:16" x14ac:dyDescent="0.25">
      <c r="A44">
        <v>43</v>
      </c>
      <c r="P44">
        <f>IFERROR(HLOOKUP('Liste de saisie des notes'!$D$4,'Select values'!$B$2:$N$101,A44,FALSE),0)</f>
        <v>0</v>
      </c>
    </row>
    <row r="45" spans="1:16" x14ac:dyDescent="0.25">
      <c r="A45">
        <v>44</v>
      </c>
      <c r="P45">
        <f>IFERROR(HLOOKUP('Liste de saisie des notes'!$D$4,'Select values'!$B$2:$N$101,A45,FALSE),0)</f>
        <v>0</v>
      </c>
    </row>
    <row r="46" spans="1:16" x14ac:dyDescent="0.25">
      <c r="A46">
        <v>45</v>
      </c>
      <c r="P46">
        <f>IFERROR(HLOOKUP('Liste de saisie des notes'!$D$4,'Select values'!$B$2:$N$101,A46,FALSE),0)</f>
        <v>0</v>
      </c>
    </row>
    <row r="47" spans="1:16" x14ac:dyDescent="0.25">
      <c r="A47">
        <v>46</v>
      </c>
      <c r="P47">
        <f>IFERROR(HLOOKUP('Liste de saisie des notes'!$D$4,'Select values'!$B$2:$N$101,A47,FALSE),0)</f>
        <v>0</v>
      </c>
    </row>
    <row r="48" spans="1:16" x14ac:dyDescent="0.25">
      <c r="A48">
        <v>47</v>
      </c>
      <c r="P48">
        <f>IFERROR(HLOOKUP('Liste de saisie des notes'!$D$4,'Select values'!$B$2:$N$101,A48,FALSE),0)</f>
        <v>0</v>
      </c>
    </row>
    <row r="49" spans="1:16" x14ac:dyDescent="0.25">
      <c r="A49">
        <v>48</v>
      </c>
      <c r="P49">
        <f>IFERROR(HLOOKUP('Liste de saisie des notes'!$D$4,'Select values'!$B$2:$N$101,A49,FALSE),0)</f>
        <v>0</v>
      </c>
    </row>
    <row r="50" spans="1:16" x14ac:dyDescent="0.25">
      <c r="A50">
        <v>49</v>
      </c>
      <c r="P50">
        <f>IFERROR(HLOOKUP('Liste de saisie des notes'!$D$4,'Select values'!$B$2:$N$101,A50,FALSE),0)</f>
        <v>0</v>
      </c>
    </row>
    <row r="51" spans="1:16" x14ac:dyDescent="0.25">
      <c r="A51">
        <v>50</v>
      </c>
      <c r="P51">
        <f>IFERROR(HLOOKUP('Liste de saisie des notes'!$D$4,'Select values'!$B$2:$N$101,A51,FALSE),0)</f>
        <v>0</v>
      </c>
    </row>
    <row r="52" spans="1:16" x14ac:dyDescent="0.25">
      <c r="A52">
        <v>51</v>
      </c>
      <c r="P52">
        <f>IFERROR(HLOOKUP('Liste de saisie des notes'!$D$4,'Select values'!$B$2:$N$101,A52,FALSE),0)</f>
        <v>0</v>
      </c>
    </row>
    <row r="53" spans="1:16" x14ac:dyDescent="0.25">
      <c r="A53">
        <v>52</v>
      </c>
      <c r="P53">
        <f>IFERROR(HLOOKUP('Liste de saisie des notes'!$D$4,'Select values'!$B$2:$N$101,A53,FALSE),0)</f>
        <v>0</v>
      </c>
    </row>
    <row r="54" spans="1:16" x14ac:dyDescent="0.25">
      <c r="A54">
        <v>53</v>
      </c>
      <c r="P54">
        <f>IFERROR(HLOOKUP('Liste de saisie des notes'!$D$4,'Select values'!$B$2:$N$101,A54,FALSE),0)</f>
        <v>0</v>
      </c>
    </row>
    <row r="55" spans="1:16" x14ac:dyDescent="0.25">
      <c r="A55">
        <v>54</v>
      </c>
      <c r="P55">
        <f>IFERROR(HLOOKUP('Liste de saisie des notes'!$D$4,'Select values'!$B$2:$N$101,A55,FALSE),0)</f>
        <v>0</v>
      </c>
    </row>
    <row r="56" spans="1:16" x14ac:dyDescent="0.25">
      <c r="A56">
        <v>55</v>
      </c>
      <c r="P56">
        <f>IFERROR(HLOOKUP('Liste de saisie des notes'!$D$4,'Select values'!$B$2:$N$101,A56,FALSE),0)</f>
        <v>0</v>
      </c>
    </row>
    <row r="57" spans="1:16" x14ac:dyDescent="0.25">
      <c r="A57">
        <v>56</v>
      </c>
      <c r="P57">
        <f>IFERROR(HLOOKUP('Liste de saisie des notes'!$D$4,'Select values'!$B$2:$N$101,A57,FALSE),0)</f>
        <v>0</v>
      </c>
    </row>
    <row r="58" spans="1:16" x14ac:dyDescent="0.25">
      <c r="A58">
        <v>57</v>
      </c>
      <c r="P58">
        <f>IFERROR(HLOOKUP('Liste de saisie des notes'!$D$4,'Select values'!$B$2:$N$101,A58,FALSE),0)</f>
        <v>0</v>
      </c>
    </row>
    <row r="59" spans="1:16" x14ac:dyDescent="0.25">
      <c r="A59">
        <v>58</v>
      </c>
      <c r="P59">
        <f>IFERROR(HLOOKUP('Liste de saisie des notes'!$D$4,'Select values'!$B$2:$N$101,A59,FALSE),0)</f>
        <v>0</v>
      </c>
    </row>
    <row r="60" spans="1:16" x14ac:dyDescent="0.25">
      <c r="A60">
        <v>59</v>
      </c>
      <c r="P60">
        <f>IFERROR(HLOOKUP('Liste de saisie des notes'!$D$4,'Select values'!$B$2:$N$101,A60,FALSE),0)</f>
        <v>0</v>
      </c>
    </row>
    <row r="61" spans="1:16" x14ac:dyDescent="0.25">
      <c r="A61">
        <v>60</v>
      </c>
      <c r="P61">
        <f>IFERROR(HLOOKUP('Liste de saisie des notes'!$D$4,'Select values'!$B$2:$N$101,A61,FALSE),0)</f>
        <v>0</v>
      </c>
    </row>
    <row r="62" spans="1:16" x14ac:dyDescent="0.25">
      <c r="A62">
        <v>61</v>
      </c>
      <c r="P62">
        <f>IFERROR(HLOOKUP('Liste de saisie des notes'!$D$4,'Select values'!$B$2:$N$101,A62,FALSE),0)</f>
        <v>0</v>
      </c>
    </row>
    <row r="63" spans="1:16" x14ac:dyDescent="0.25">
      <c r="A63">
        <v>62</v>
      </c>
      <c r="P63">
        <f>IFERROR(HLOOKUP('Liste de saisie des notes'!$D$4,'Select values'!$B$2:$N$101,A63,FALSE),0)</f>
        <v>0</v>
      </c>
    </row>
    <row r="64" spans="1:16" x14ac:dyDescent="0.25">
      <c r="A64">
        <v>63</v>
      </c>
      <c r="P64">
        <f>IFERROR(HLOOKUP('Liste de saisie des notes'!$D$4,'Select values'!$B$2:$N$101,A64,FALSE),0)</f>
        <v>0</v>
      </c>
    </row>
    <row r="65" spans="1:16" x14ac:dyDescent="0.25">
      <c r="A65">
        <v>64</v>
      </c>
      <c r="P65">
        <f>IFERROR(HLOOKUP('Liste de saisie des notes'!$D$4,'Select values'!$B$2:$N$101,A65,FALSE),0)</f>
        <v>0</v>
      </c>
    </row>
    <row r="66" spans="1:16" x14ac:dyDescent="0.25">
      <c r="A66">
        <v>65</v>
      </c>
      <c r="P66">
        <f>IFERROR(HLOOKUP('Liste de saisie des notes'!$D$4,'Select values'!$B$2:$N$101,A66,FALSE),0)</f>
        <v>0</v>
      </c>
    </row>
    <row r="67" spans="1:16" x14ac:dyDescent="0.25">
      <c r="A67">
        <v>66</v>
      </c>
      <c r="P67">
        <f>IFERROR(HLOOKUP('Liste de saisie des notes'!$D$4,'Select values'!$B$2:$N$101,A67,FALSE),0)</f>
        <v>0</v>
      </c>
    </row>
    <row r="68" spans="1:16" x14ac:dyDescent="0.25">
      <c r="A68">
        <v>67</v>
      </c>
      <c r="P68">
        <f>IFERROR(HLOOKUP('Liste de saisie des notes'!$D$4,'Select values'!$B$2:$N$101,A68,FALSE),0)</f>
        <v>0</v>
      </c>
    </row>
    <row r="69" spans="1:16" x14ac:dyDescent="0.25">
      <c r="A69">
        <v>68</v>
      </c>
      <c r="P69">
        <f>IFERROR(HLOOKUP('Liste de saisie des notes'!$D$4,'Select values'!$B$2:$N$101,A69,FALSE),0)</f>
        <v>0</v>
      </c>
    </row>
    <row r="70" spans="1:16" x14ac:dyDescent="0.25">
      <c r="A70">
        <v>69</v>
      </c>
      <c r="P70">
        <f>IFERROR(HLOOKUP('Liste de saisie des notes'!$D$4,'Select values'!$B$2:$N$101,A70,FALSE),0)</f>
        <v>0</v>
      </c>
    </row>
    <row r="71" spans="1:16" x14ac:dyDescent="0.25">
      <c r="A71">
        <v>70</v>
      </c>
      <c r="P71">
        <f>IFERROR(HLOOKUP('Liste de saisie des notes'!$D$4,'Select values'!$B$2:$N$101,A71,FALSE),0)</f>
        <v>0</v>
      </c>
    </row>
    <row r="72" spans="1:16" x14ac:dyDescent="0.25">
      <c r="A72">
        <v>71</v>
      </c>
      <c r="P72">
        <f>IFERROR(HLOOKUP('Liste de saisie des notes'!$D$4,'Select values'!$B$2:$N$101,A72,FALSE),0)</f>
        <v>0</v>
      </c>
    </row>
    <row r="73" spans="1:16" x14ac:dyDescent="0.25">
      <c r="A73">
        <v>72</v>
      </c>
      <c r="P73">
        <f>IFERROR(HLOOKUP('Liste de saisie des notes'!$D$4,'Select values'!$B$2:$N$101,A73,FALSE),0)</f>
        <v>0</v>
      </c>
    </row>
    <row r="74" spans="1:16" x14ac:dyDescent="0.25">
      <c r="A74">
        <v>73</v>
      </c>
      <c r="P74">
        <f>IFERROR(HLOOKUP('Liste de saisie des notes'!$D$4,'Select values'!$B$2:$N$101,A74,FALSE),0)</f>
        <v>0</v>
      </c>
    </row>
    <row r="75" spans="1:16" x14ac:dyDescent="0.25">
      <c r="A75">
        <v>74</v>
      </c>
      <c r="P75">
        <f>IFERROR(HLOOKUP('Liste de saisie des notes'!$D$4,'Select values'!$B$2:$N$101,A75,FALSE),0)</f>
        <v>0</v>
      </c>
    </row>
    <row r="76" spans="1:16" x14ac:dyDescent="0.25">
      <c r="A76">
        <v>75</v>
      </c>
      <c r="P76">
        <f>IFERROR(HLOOKUP('Liste de saisie des notes'!$D$4,'Select values'!$B$2:$N$101,A76,FALSE),0)</f>
        <v>0</v>
      </c>
    </row>
    <row r="77" spans="1:16" x14ac:dyDescent="0.25">
      <c r="A77">
        <v>76</v>
      </c>
      <c r="P77">
        <f>IFERROR(HLOOKUP('Liste de saisie des notes'!$D$4,'Select values'!$B$2:$N$101,A77,FALSE),0)</f>
        <v>0</v>
      </c>
    </row>
    <row r="78" spans="1:16" x14ac:dyDescent="0.25">
      <c r="A78">
        <v>77</v>
      </c>
      <c r="P78">
        <f>IFERROR(HLOOKUP('Liste de saisie des notes'!$D$4,'Select values'!$B$2:$N$101,A78,FALSE),0)</f>
        <v>0</v>
      </c>
    </row>
    <row r="79" spans="1:16" x14ac:dyDescent="0.25">
      <c r="A79">
        <v>78</v>
      </c>
      <c r="P79">
        <f>IFERROR(HLOOKUP('Liste de saisie des notes'!$D$4,'Select values'!$B$2:$N$101,A79,FALSE),0)</f>
        <v>0</v>
      </c>
    </row>
    <row r="80" spans="1:16" x14ac:dyDescent="0.25">
      <c r="A80">
        <v>79</v>
      </c>
      <c r="P80">
        <f>IFERROR(HLOOKUP('Liste de saisie des notes'!$D$4,'Select values'!$B$2:$N$101,A80,FALSE),0)</f>
        <v>0</v>
      </c>
    </row>
    <row r="81" spans="1:16" x14ac:dyDescent="0.25">
      <c r="A81">
        <v>80</v>
      </c>
      <c r="P81">
        <f>IFERROR(HLOOKUP('Liste de saisie des notes'!$D$4,'Select values'!$B$2:$N$101,A81,FALSE),0)</f>
        <v>0</v>
      </c>
    </row>
    <row r="82" spans="1:16" x14ac:dyDescent="0.25">
      <c r="A82">
        <v>81</v>
      </c>
      <c r="P82">
        <f>IFERROR(HLOOKUP('Liste de saisie des notes'!$D$4,'Select values'!$B$2:$N$101,A82,FALSE),0)</f>
        <v>0</v>
      </c>
    </row>
    <row r="83" spans="1:16" x14ac:dyDescent="0.25">
      <c r="A83">
        <v>82</v>
      </c>
      <c r="P83">
        <f>IFERROR(HLOOKUP('Liste de saisie des notes'!$D$4,'Select values'!$B$2:$N$101,A83,FALSE),0)</f>
        <v>0</v>
      </c>
    </row>
    <row r="84" spans="1:16" x14ac:dyDescent="0.25">
      <c r="A84">
        <v>83</v>
      </c>
      <c r="P84">
        <f>IFERROR(HLOOKUP('Liste de saisie des notes'!$D$4,'Select values'!$B$2:$N$101,A84,FALSE),0)</f>
        <v>0</v>
      </c>
    </row>
    <row r="85" spans="1:16" x14ac:dyDescent="0.25">
      <c r="A85">
        <v>84</v>
      </c>
      <c r="P85">
        <f>IFERROR(HLOOKUP('Liste de saisie des notes'!$D$4,'Select values'!$B$2:$N$101,A85,FALSE),0)</f>
        <v>0</v>
      </c>
    </row>
    <row r="86" spans="1:16" x14ac:dyDescent="0.25">
      <c r="A86">
        <v>85</v>
      </c>
      <c r="P86">
        <f>IFERROR(HLOOKUP('Liste de saisie des notes'!$D$4,'Select values'!$B$2:$N$101,A86,FALSE),0)</f>
        <v>0</v>
      </c>
    </row>
    <row r="87" spans="1:16" x14ac:dyDescent="0.25">
      <c r="A87">
        <v>86</v>
      </c>
      <c r="P87">
        <f>IFERROR(HLOOKUP('Liste de saisie des notes'!$D$4,'Select values'!$B$2:$N$101,A87,FALSE),0)</f>
        <v>0</v>
      </c>
    </row>
    <row r="88" spans="1:16" x14ac:dyDescent="0.25">
      <c r="A88">
        <v>87</v>
      </c>
      <c r="P88">
        <f>IFERROR(HLOOKUP('Liste de saisie des notes'!$D$4,'Select values'!$B$2:$N$101,A88,FALSE),0)</f>
        <v>0</v>
      </c>
    </row>
    <row r="89" spans="1:16" x14ac:dyDescent="0.25">
      <c r="A89">
        <v>88</v>
      </c>
      <c r="P89">
        <f>IFERROR(HLOOKUP('Liste de saisie des notes'!$D$4,'Select values'!$B$2:$N$101,A89,FALSE),0)</f>
        <v>0</v>
      </c>
    </row>
    <row r="90" spans="1:16" x14ac:dyDescent="0.25">
      <c r="A90">
        <v>89</v>
      </c>
      <c r="P90">
        <f>IFERROR(HLOOKUP('Liste de saisie des notes'!$D$4,'Select values'!$B$2:$N$101,A90,FALSE),0)</f>
        <v>0</v>
      </c>
    </row>
    <row r="91" spans="1:16" x14ac:dyDescent="0.25">
      <c r="A91">
        <v>90</v>
      </c>
      <c r="P91">
        <f>IFERROR(HLOOKUP('Liste de saisie des notes'!$D$4,'Select values'!$B$2:$N$101,A91,FALSE),0)</f>
        <v>0</v>
      </c>
    </row>
    <row r="92" spans="1:16" x14ac:dyDescent="0.25">
      <c r="A92">
        <v>91</v>
      </c>
      <c r="P92">
        <f>IFERROR(HLOOKUP('Liste de saisie des notes'!$D$4,'Select values'!$B$2:$N$101,A92,FALSE),0)</f>
        <v>0</v>
      </c>
    </row>
    <row r="93" spans="1:16" x14ac:dyDescent="0.25">
      <c r="A93">
        <v>92</v>
      </c>
      <c r="P93">
        <f>IFERROR(HLOOKUP('Liste de saisie des notes'!$D$4,'Select values'!$B$2:$N$101,A93,FALSE),0)</f>
        <v>0</v>
      </c>
    </row>
    <row r="94" spans="1:16" x14ac:dyDescent="0.25">
      <c r="A94">
        <v>93</v>
      </c>
      <c r="P94">
        <f>IFERROR(HLOOKUP('Liste de saisie des notes'!$D$4,'Select values'!$B$2:$N$101,A94,FALSE),0)</f>
        <v>0</v>
      </c>
    </row>
    <row r="95" spans="1:16" x14ac:dyDescent="0.25">
      <c r="A95">
        <v>94</v>
      </c>
      <c r="P95">
        <f>IFERROR(HLOOKUP('Liste de saisie des notes'!$D$4,'Select values'!$B$2:$N$101,A95,FALSE),0)</f>
        <v>0</v>
      </c>
    </row>
    <row r="96" spans="1:16" x14ac:dyDescent="0.25">
      <c r="A96">
        <v>95</v>
      </c>
      <c r="P96">
        <f>IFERROR(HLOOKUP('Liste de saisie des notes'!$D$4,'Select values'!$B$2:$N$101,A96,FALSE),0)</f>
        <v>0</v>
      </c>
    </row>
    <row r="97" spans="1:16" x14ac:dyDescent="0.25">
      <c r="A97">
        <v>96</v>
      </c>
      <c r="P97">
        <f>IFERROR(HLOOKUP('Liste de saisie des notes'!$D$4,'Select values'!$B$2:$N$101,A97,FALSE),0)</f>
        <v>0</v>
      </c>
    </row>
    <row r="98" spans="1:16" x14ac:dyDescent="0.25">
      <c r="A98">
        <v>97</v>
      </c>
      <c r="P98">
        <f>IFERROR(HLOOKUP('Liste de saisie des notes'!$D$4,'Select values'!$B$2:$N$101,A98,FALSE),0)</f>
        <v>0</v>
      </c>
    </row>
    <row r="99" spans="1:16" x14ac:dyDescent="0.25">
      <c r="A99">
        <v>98</v>
      </c>
      <c r="P99">
        <f>IFERROR(HLOOKUP('Liste de saisie des notes'!$D$4,'Select values'!$B$2:$N$101,A99,FALSE),0)</f>
        <v>0</v>
      </c>
    </row>
    <row r="100" spans="1:16" x14ac:dyDescent="0.25">
      <c r="A100">
        <v>99</v>
      </c>
      <c r="P100">
        <f>IFERROR(HLOOKUP('Liste de saisie des notes'!$D$4,'Select values'!$B$2:$N$101,A100,FALSE),0)</f>
        <v>0</v>
      </c>
    </row>
    <row r="101" spans="1:16" x14ac:dyDescent="0.25">
      <c r="A101">
        <v>100</v>
      </c>
      <c r="P101">
        <f>IFERROR(HLOOKUP('Liste de saisie des notes'!$D$4,'Select values'!$B$2:$N$101,A101,FALSE),0)</f>
        <v>0</v>
      </c>
    </row>
  </sheetData>
  <mergeCells count="1">
    <mergeCell ref="B1:N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 de saisie des notes</vt:lpstr>
      <vt:lpstr>Select values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Solène Guingand</dc:creator>
  <cp:lastModifiedBy>Quentin</cp:lastModifiedBy>
  <dcterms:created xsi:type="dcterms:W3CDTF">2022-03-08T10:35:54Z</dcterms:created>
  <dcterms:modified xsi:type="dcterms:W3CDTF">2022-03-12T11:24:37Z</dcterms:modified>
</cp:coreProperties>
</file>