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project data\01 LAKE SETTING\"/>
    </mc:Choice>
  </mc:AlternateContent>
  <bookViews>
    <workbookView xWindow="0" yWindow="0" windowWidth="25500" windowHeight="11415"/>
  </bookViews>
  <sheets>
    <sheet name="History" sheetId="1" r:id="rId1"/>
    <sheet name="Sequence" sheetId="4" r:id="rId2"/>
    <sheet name="TnP" sheetId="68" r:id="rId3"/>
    <sheet name="Global" sheetId="85" r:id="rId4"/>
    <sheet name="Remosaic" sheetId="91" r:id="rId5"/>
    <sheet name="mode" sheetId="111" r:id="rId6"/>
    <sheet name="SHBN" sheetId="112" r:id="rId7"/>
    <sheet name="Module(Update예정)" sheetId="50" state="hidden" r:id="rId8"/>
    <sheet name="Set(Update예정)" sheetId="51" state="hidden" r:id="rId9"/>
  </sheets>
  <definedNames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</workbook>
</file>

<file path=xl/calcChain.xml><?xml version="1.0" encoding="utf-8"?>
<calcChain xmlns="http://schemas.openxmlformats.org/spreadsheetml/2006/main">
  <c r="E20" i="111" l="1"/>
  <c r="AA19" i="111"/>
  <c r="AA20" i="111" s="1"/>
  <c r="Y19" i="111"/>
  <c r="W19" i="111"/>
  <c r="W20" i="111" s="1"/>
  <c r="W21" i="111" s="1"/>
  <c r="T19" i="111"/>
  <c r="T20" i="111" s="1"/>
  <c r="T21" i="111" s="1"/>
  <c r="R19" i="111"/>
  <c r="R20" i="111" s="1"/>
  <c r="R21" i="111" s="1"/>
  <c r="P19" i="111"/>
  <c r="P20" i="111" s="1"/>
  <c r="P21" i="111" s="1"/>
  <c r="N19" i="111"/>
  <c r="N20" i="111" s="1"/>
  <c r="L19" i="111"/>
  <c r="L20" i="111" s="1"/>
  <c r="J19" i="111"/>
  <c r="J20" i="111" s="1"/>
  <c r="G19" i="111"/>
  <c r="G20" i="111" s="1"/>
  <c r="E19" i="111"/>
  <c r="R18" i="111"/>
  <c r="P18" i="111"/>
  <c r="AA17" i="111"/>
  <c r="AA18" i="111" s="1"/>
  <c r="Y17" i="111"/>
  <c r="Y18" i="111" s="1"/>
  <c r="W17" i="111"/>
  <c r="W18" i="111" s="1"/>
  <c r="T17" i="111"/>
  <c r="T18" i="111" s="1"/>
  <c r="R17" i="111"/>
  <c r="P17" i="111"/>
  <c r="N17" i="111"/>
  <c r="N18" i="111" s="1"/>
  <c r="L17" i="111"/>
  <c r="L18" i="111" s="1"/>
  <c r="J17" i="111"/>
  <c r="J18" i="111" s="1"/>
  <c r="G17" i="111"/>
  <c r="G18" i="111" s="1"/>
  <c r="E17" i="111"/>
  <c r="E18" i="111" s="1"/>
  <c r="AA16" i="111"/>
  <c r="Y16" i="111"/>
  <c r="W16" i="111"/>
  <c r="T16" i="111"/>
  <c r="R16" i="111"/>
  <c r="S9" i="111" s="1"/>
  <c r="P16" i="111"/>
  <c r="Q9" i="111" s="1"/>
  <c r="N16" i="111"/>
  <c r="O9" i="111" s="1"/>
  <c r="L16" i="111"/>
  <c r="M9" i="111" s="1"/>
  <c r="J16" i="111"/>
  <c r="K9" i="111" s="1"/>
  <c r="G16" i="111"/>
  <c r="E16" i="111"/>
  <c r="AA13" i="111"/>
  <c r="Y13" i="111"/>
  <c r="W13" i="111"/>
  <c r="W4" i="111" s="1"/>
  <c r="W3" i="111" s="1"/>
  <c r="T13" i="111"/>
  <c r="R13" i="111"/>
  <c r="P13" i="111"/>
  <c r="N13" i="111"/>
  <c r="L13" i="111"/>
  <c r="J13" i="111"/>
  <c r="G13" i="111"/>
  <c r="E13" i="111"/>
  <c r="AA12" i="111"/>
  <c r="Y12" i="111"/>
  <c r="W12" i="111"/>
  <c r="T12" i="111"/>
  <c r="R12" i="111"/>
  <c r="P12" i="111"/>
  <c r="N12" i="111"/>
  <c r="L12" i="111"/>
  <c r="J12" i="111"/>
  <c r="G12" i="111"/>
  <c r="E12" i="111"/>
  <c r="AA11" i="111"/>
  <c r="Y11" i="111"/>
  <c r="W11" i="111"/>
  <c r="T11" i="111"/>
  <c r="R11" i="111"/>
  <c r="P11" i="111"/>
  <c r="N11" i="111"/>
  <c r="L11" i="111"/>
  <c r="J11" i="111"/>
  <c r="G11" i="111"/>
  <c r="E11" i="111"/>
  <c r="AA10" i="111"/>
  <c r="Y10" i="111"/>
  <c r="W10" i="111"/>
  <c r="T10" i="111"/>
  <c r="R10" i="111"/>
  <c r="P10" i="111"/>
  <c r="N10" i="111"/>
  <c r="L10" i="111"/>
  <c r="J10" i="111"/>
  <c r="G10" i="111"/>
  <c r="E10" i="111"/>
  <c r="AB9" i="111"/>
  <c r="Z9" i="111"/>
  <c r="X9" i="111"/>
  <c r="W9" i="111"/>
  <c r="U9" i="111"/>
  <c r="P9" i="111"/>
  <c r="N9" i="111"/>
  <c r="H9" i="111"/>
  <c r="F9" i="111"/>
  <c r="AA8" i="111"/>
  <c r="W8" i="111"/>
  <c r="T8" i="111"/>
  <c r="R8" i="111"/>
  <c r="P8" i="111"/>
  <c r="N8" i="111"/>
  <c r="L8" i="111"/>
  <c r="W7" i="111"/>
  <c r="W14" i="111" s="1"/>
  <c r="T7" i="111"/>
  <c r="T14" i="111" s="1"/>
  <c r="R7" i="111"/>
  <c r="R14" i="111" s="1"/>
  <c r="P7" i="111"/>
  <c r="P14" i="111" s="1"/>
  <c r="P4" i="111" s="1"/>
  <c r="P3" i="111" s="1"/>
  <c r="AA6" i="111"/>
  <c r="AA9" i="111" s="1"/>
  <c r="Y6" i="111"/>
  <c r="Y8" i="111" s="1"/>
  <c r="W6" i="111"/>
  <c r="T6" i="111"/>
  <c r="T9" i="111" s="1"/>
  <c r="R6" i="111"/>
  <c r="R9" i="111" s="1"/>
  <c r="P6" i="111"/>
  <c r="N6" i="111"/>
  <c r="N7" i="111" s="1"/>
  <c r="N14" i="111" s="1"/>
  <c r="N4" i="111" s="1"/>
  <c r="N3" i="111" s="1"/>
  <c r="L6" i="111"/>
  <c r="L7" i="111" s="1"/>
  <c r="L14" i="111" s="1"/>
  <c r="J6" i="111"/>
  <c r="J7" i="111" s="1"/>
  <c r="J14" i="111" s="1"/>
  <c r="G6" i="111"/>
  <c r="G7" i="111" s="1"/>
  <c r="G14" i="111" s="1"/>
  <c r="E6" i="111"/>
  <c r="E7" i="111" s="1"/>
  <c r="E14" i="111" s="1"/>
  <c r="AA5" i="111"/>
  <c r="Y5" i="111"/>
  <c r="W5" i="111"/>
  <c r="T5" i="111"/>
  <c r="R5" i="111"/>
  <c r="P5" i="111"/>
  <c r="N5" i="111"/>
  <c r="L5" i="111"/>
  <c r="J5" i="111"/>
  <c r="G21" i="111" l="1"/>
  <c r="J21" i="111"/>
  <c r="L21" i="111"/>
  <c r="G4" i="111"/>
  <c r="G3" i="111" s="1"/>
  <c r="N21" i="111"/>
  <c r="E4" i="111"/>
  <c r="E3" i="111" s="1"/>
  <c r="R4" i="111"/>
  <c r="R3" i="111" s="1"/>
  <c r="T4" i="111"/>
  <c r="T3" i="111" s="1"/>
  <c r="AA21" i="111"/>
  <c r="E21" i="111"/>
  <c r="Y9" i="111"/>
  <c r="Y4" i="111" s="1"/>
  <c r="Y3" i="111" s="1"/>
  <c r="Y20" i="111"/>
  <c r="Y21" i="111" s="1"/>
  <c r="E9" i="111"/>
  <c r="G9" i="111"/>
  <c r="Y7" i="111"/>
  <c r="Y14" i="111" s="1"/>
  <c r="AA7" i="111"/>
  <c r="AA14" i="111" s="1"/>
  <c r="AA4" i="111" s="1"/>
  <c r="AA3" i="111" s="1"/>
  <c r="J9" i="111"/>
  <c r="J4" i="111" s="1"/>
  <c r="J3" i="111" s="1"/>
  <c r="E8" i="111"/>
  <c r="G8" i="111"/>
  <c r="L9" i="111"/>
  <c r="L4" i="111" s="1"/>
  <c r="L3" i="111" s="1"/>
  <c r="J8" i="111"/>
  <c r="M101" i="51"/>
  <c r="M100" i="51"/>
  <c r="M99" i="51"/>
  <c r="M98" i="51"/>
  <c r="M97" i="51"/>
  <c r="M96" i="51"/>
  <c r="M95" i="51"/>
  <c r="M94" i="51"/>
  <c r="M93" i="51"/>
  <c r="M92" i="51"/>
  <c r="M91" i="51"/>
  <c r="M90" i="51"/>
  <c r="M89" i="51"/>
  <c r="M88" i="51"/>
  <c r="M87" i="51"/>
  <c r="M86" i="51"/>
  <c r="M85" i="51"/>
  <c r="M84" i="51"/>
  <c r="M83" i="51"/>
  <c r="M82" i="51"/>
  <c r="M81" i="51"/>
  <c r="M74" i="51"/>
  <c r="M73" i="51"/>
  <c r="M72" i="51"/>
  <c r="O71" i="51"/>
  <c r="M71" i="51"/>
  <c r="O70" i="51"/>
  <c r="M70" i="51"/>
  <c r="O69" i="51"/>
  <c r="M69" i="51"/>
  <c r="O68" i="51"/>
  <c r="M68" i="51"/>
  <c r="O67" i="51"/>
  <c r="M67" i="51"/>
  <c r="O66" i="51"/>
  <c r="M66" i="51"/>
  <c r="O65" i="51"/>
  <c r="M65" i="51"/>
  <c r="O64" i="51"/>
  <c r="M64" i="51"/>
  <c r="O63" i="51"/>
  <c r="M63" i="51"/>
  <c r="O62" i="51"/>
  <c r="M62" i="51"/>
  <c r="O61" i="51"/>
  <c r="M61" i="51"/>
  <c r="O60" i="51"/>
  <c r="M60" i="51"/>
  <c r="M59" i="51"/>
  <c r="M58" i="51"/>
  <c r="O57" i="51"/>
  <c r="M57" i="51"/>
  <c r="M56" i="51"/>
  <c r="O55" i="51"/>
  <c r="M55" i="51"/>
  <c r="M54" i="51"/>
  <c r="M43" i="51"/>
  <c r="M42" i="51"/>
  <c r="M41" i="51"/>
  <c r="M40" i="51"/>
  <c r="M39" i="51"/>
  <c r="M38" i="51"/>
  <c r="O37" i="51"/>
  <c r="M37" i="51"/>
  <c r="O36" i="51"/>
  <c r="M36" i="51"/>
  <c r="O35" i="51"/>
  <c r="M35" i="51"/>
  <c r="O34" i="51"/>
  <c r="M34" i="51"/>
  <c r="O33" i="51"/>
  <c r="M33" i="51"/>
  <c r="O32" i="51"/>
  <c r="M32" i="51"/>
  <c r="O31" i="51"/>
  <c r="M31" i="51"/>
  <c r="O30" i="51"/>
  <c r="M30" i="51"/>
  <c r="O29" i="51"/>
  <c r="M29" i="51"/>
  <c r="O28" i="51"/>
  <c r="M28" i="51"/>
  <c r="M27" i="51"/>
  <c r="M26" i="51"/>
  <c r="M25" i="51"/>
  <c r="M20" i="51"/>
  <c r="M18" i="51"/>
  <c r="M15" i="51"/>
  <c r="M14" i="51"/>
  <c r="M13" i="51"/>
  <c r="M12" i="51"/>
  <c r="M9" i="51"/>
  <c r="M11" i="51" s="1"/>
  <c r="N8" i="51"/>
  <c r="N7" i="51"/>
  <c r="N6" i="51"/>
  <c r="N5" i="51"/>
  <c r="L70" i="51"/>
  <c r="I70" i="51"/>
  <c r="F70" i="51"/>
  <c r="L69" i="51"/>
  <c r="I69" i="51"/>
  <c r="F69" i="51"/>
  <c r="I69" i="50"/>
  <c r="F69" i="50"/>
  <c r="J101" i="51"/>
  <c r="J100" i="51"/>
  <c r="J99" i="51"/>
  <c r="J98" i="51"/>
  <c r="J97" i="51"/>
  <c r="J96" i="51"/>
  <c r="J95" i="51"/>
  <c r="J94" i="51"/>
  <c r="J93" i="51"/>
  <c r="J92" i="51"/>
  <c r="J91" i="51"/>
  <c r="J90" i="51"/>
  <c r="J89" i="51"/>
  <c r="J88" i="51"/>
  <c r="J87" i="51"/>
  <c r="J86" i="51"/>
  <c r="J85" i="51"/>
  <c r="J84" i="51"/>
  <c r="J83" i="51"/>
  <c r="J82" i="51"/>
  <c r="J81" i="51"/>
  <c r="J74" i="51"/>
  <c r="J73" i="51"/>
  <c r="J72" i="51"/>
  <c r="J71" i="51"/>
  <c r="J70" i="51"/>
  <c r="J69" i="51"/>
  <c r="J68" i="51"/>
  <c r="J67" i="51"/>
  <c r="J66" i="51"/>
  <c r="J65" i="51"/>
  <c r="J64" i="51"/>
  <c r="J63" i="51"/>
  <c r="J62" i="51"/>
  <c r="J61" i="51"/>
  <c r="J60" i="51"/>
  <c r="J59" i="51"/>
  <c r="J58" i="51"/>
  <c r="J57" i="51"/>
  <c r="J56" i="51"/>
  <c r="J55" i="51"/>
  <c r="J54" i="51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G101" i="51"/>
  <c r="G100" i="51"/>
  <c r="G99" i="51"/>
  <c r="G98" i="51"/>
  <c r="G97" i="51"/>
  <c r="G96" i="51"/>
  <c r="G95" i="51"/>
  <c r="G94" i="51"/>
  <c r="G93" i="51"/>
  <c r="G92" i="51"/>
  <c r="G91" i="51"/>
  <c r="G90" i="51"/>
  <c r="G89" i="51"/>
  <c r="G88" i="51"/>
  <c r="G87" i="51"/>
  <c r="G86" i="51"/>
  <c r="G85" i="51"/>
  <c r="G84" i="51"/>
  <c r="G83" i="51"/>
  <c r="G82" i="51"/>
  <c r="G81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D86" i="51"/>
  <c r="D85" i="51"/>
  <c r="D84" i="51"/>
  <c r="D83" i="51"/>
  <c r="D82" i="51"/>
  <c r="D81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1" i="51"/>
  <c r="D60" i="51"/>
  <c r="D59" i="51"/>
  <c r="D58" i="51"/>
  <c r="D57" i="51"/>
  <c r="D56" i="51"/>
  <c r="D55" i="51"/>
  <c r="D5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I71" i="51"/>
  <c r="I68" i="51"/>
  <c r="I67" i="51"/>
  <c r="I66" i="51"/>
  <c r="I65" i="51"/>
  <c r="I64" i="51"/>
  <c r="I63" i="51"/>
  <c r="I62" i="51"/>
  <c r="I61" i="51"/>
  <c r="I60" i="51"/>
  <c r="I57" i="51"/>
  <c r="I55" i="51"/>
  <c r="I37" i="51"/>
  <c r="I36" i="51"/>
  <c r="I35" i="51"/>
  <c r="I34" i="51"/>
  <c r="I33" i="51"/>
  <c r="I32" i="51"/>
  <c r="I31" i="51"/>
  <c r="I30" i="51"/>
  <c r="I29" i="51"/>
  <c r="I28" i="51"/>
  <c r="G20" i="51"/>
  <c r="G18" i="51"/>
  <c r="G15" i="51"/>
  <c r="G14" i="51"/>
  <c r="G13" i="51"/>
  <c r="G12" i="51"/>
  <c r="G9" i="51"/>
  <c r="G11" i="51" s="1"/>
  <c r="H8" i="51"/>
  <c r="H7" i="51"/>
  <c r="H6" i="51"/>
  <c r="H5" i="51"/>
  <c r="L71" i="51"/>
  <c r="L68" i="51"/>
  <c r="L67" i="51"/>
  <c r="L66" i="51"/>
  <c r="L65" i="51"/>
  <c r="L64" i="51"/>
  <c r="L63" i="51"/>
  <c r="L62" i="51"/>
  <c r="L61" i="51"/>
  <c r="L60" i="51"/>
  <c r="L57" i="51"/>
  <c r="L55" i="51"/>
  <c r="L37" i="51"/>
  <c r="L36" i="51"/>
  <c r="L35" i="51"/>
  <c r="L34" i="51"/>
  <c r="L33" i="51"/>
  <c r="L32" i="51"/>
  <c r="L31" i="51"/>
  <c r="L30" i="51"/>
  <c r="L29" i="51"/>
  <c r="L28" i="51"/>
  <c r="J20" i="51"/>
  <c r="J18" i="51"/>
  <c r="J15" i="51"/>
  <c r="J14" i="51"/>
  <c r="J13" i="51"/>
  <c r="J12" i="51"/>
  <c r="J9" i="51"/>
  <c r="J11" i="51" s="1"/>
  <c r="K8" i="51"/>
  <c r="K7" i="51"/>
  <c r="K6" i="51"/>
  <c r="K5" i="51"/>
  <c r="F71" i="51"/>
  <c r="F68" i="51"/>
  <c r="F67" i="51"/>
  <c r="F66" i="51"/>
  <c r="F65" i="51"/>
  <c r="F64" i="51"/>
  <c r="F63" i="51"/>
  <c r="F62" i="51"/>
  <c r="F61" i="51"/>
  <c r="F60" i="51"/>
  <c r="F57" i="51"/>
  <c r="F55" i="51"/>
  <c r="F37" i="51"/>
  <c r="F36" i="51"/>
  <c r="F35" i="51"/>
  <c r="F34" i="51"/>
  <c r="F33" i="51"/>
  <c r="F32" i="51"/>
  <c r="F31" i="51"/>
  <c r="F30" i="51"/>
  <c r="F29" i="51"/>
  <c r="F28" i="51"/>
  <c r="D20" i="51"/>
  <c r="D18" i="51"/>
  <c r="D15" i="51"/>
  <c r="D14" i="51"/>
  <c r="D13" i="51"/>
  <c r="D12" i="51"/>
  <c r="D9" i="51"/>
  <c r="D11" i="51" s="1"/>
  <c r="E8" i="51"/>
  <c r="E7" i="51"/>
  <c r="E6" i="51"/>
  <c r="E5" i="51"/>
  <c r="G71" i="50"/>
  <c r="D71" i="50"/>
  <c r="G15" i="50"/>
  <c r="G14" i="50"/>
  <c r="D15" i="50"/>
  <c r="D14" i="50"/>
  <c r="G21" i="51" l="1"/>
  <c r="M21" i="51"/>
  <c r="M19" i="51"/>
  <c r="M10" i="51"/>
  <c r="M16" i="51" s="1"/>
  <c r="J19" i="51"/>
  <c r="J21" i="51"/>
  <c r="J10" i="51"/>
  <c r="J16" i="51" s="1"/>
  <c r="G19" i="51"/>
  <c r="G10" i="51"/>
  <c r="G16" i="51" s="1"/>
  <c r="D21" i="51"/>
  <c r="D19" i="51"/>
  <c r="D10" i="51"/>
  <c r="D16" i="51" s="1"/>
  <c r="G102" i="50"/>
  <c r="D102" i="50"/>
  <c r="G101" i="50"/>
  <c r="D101" i="50"/>
  <c r="G100" i="50"/>
  <c r="D100" i="50"/>
  <c r="G99" i="50"/>
  <c r="D99" i="50"/>
  <c r="G98" i="50"/>
  <c r="D98" i="50"/>
  <c r="G97" i="50"/>
  <c r="D97" i="50"/>
  <c r="G96" i="50"/>
  <c r="D96" i="50"/>
  <c r="G95" i="50"/>
  <c r="D95" i="50"/>
  <c r="G94" i="50"/>
  <c r="D94" i="50"/>
  <c r="G93" i="50"/>
  <c r="D93" i="50"/>
  <c r="G92" i="50"/>
  <c r="D92" i="50"/>
  <c r="G91" i="50"/>
  <c r="D91" i="50"/>
  <c r="G90" i="50"/>
  <c r="D90" i="50"/>
  <c r="G89" i="50"/>
  <c r="D89" i="50"/>
  <c r="G88" i="50"/>
  <c r="D88" i="50"/>
  <c r="G87" i="50"/>
  <c r="D87" i="50"/>
  <c r="G86" i="50"/>
  <c r="D86" i="50"/>
  <c r="G85" i="50"/>
  <c r="D85" i="50"/>
  <c r="G84" i="50"/>
  <c r="D84" i="50"/>
  <c r="G83" i="50"/>
  <c r="D83" i="50"/>
  <c r="G82" i="50"/>
  <c r="D82" i="50"/>
  <c r="H79" i="50"/>
  <c r="E79" i="50"/>
  <c r="H77" i="50"/>
  <c r="E77" i="50"/>
  <c r="G75" i="50"/>
  <c r="D75" i="50"/>
  <c r="G74" i="50"/>
  <c r="D74" i="50"/>
  <c r="G73" i="50"/>
  <c r="D73" i="50"/>
  <c r="I72" i="50"/>
  <c r="G72" i="50"/>
  <c r="F72" i="50"/>
  <c r="D72" i="50"/>
  <c r="I70" i="50"/>
  <c r="G70" i="50"/>
  <c r="F70" i="50"/>
  <c r="D70" i="50"/>
  <c r="G69" i="50"/>
  <c r="D69" i="50"/>
  <c r="I68" i="50"/>
  <c r="G68" i="50"/>
  <c r="F68" i="50"/>
  <c r="D68" i="50"/>
  <c r="I67" i="50"/>
  <c r="G67" i="50"/>
  <c r="F67" i="50"/>
  <c r="D67" i="50"/>
  <c r="I66" i="50"/>
  <c r="G66" i="50"/>
  <c r="F66" i="50"/>
  <c r="D66" i="50"/>
  <c r="I65" i="50"/>
  <c r="G65" i="50"/>
  <c r="F65" i="50"/>
  <c r="D65" i="50"/>
  <c r="I64" i="50"/>
  <c r="G64" i="50"/>
  <c r="F64" i="50"/>
  <c r="D64" i="50"/>
  <c r="I63" i="50"/>
  <c r="G63" i="50"/>
  <c r="F63" i="50"/>
  <c r="D63" i="50"/>
  <c r="I62" i="50"/>
  <c r="G62" i="50"/>
  <c r="F62" i="50"/>
  <c r="D62" i="50"/>
  <c r="I61" i="50"/>
  <c r="G61" i="50"/>
  <c r="F61" i="50"/>
  <c r="D61" i="50"/>
  <c r="I60" i="50"/>
  <c r="G60" i="50"/>
  <c r="F60" i="50"/>
  <c r="D60" i="50"/>
  <c r="G59" i="50"/>
  <c r="D59" i="50"/>
  <c r="G58" i="50"/>
  <c r="D58" i="50"/>
  <c r="I57" i="50"/>
  <c r="G57" i="50"/>
  <c r="F57" i="50"/>
  <c r="D57" i="50"/>
  <c r="G56" i="50"/>
  <c r="D56" i="50"/>
  <c r="I55" i="50"/>
  <c r="G55" i="50"/>
  <c r="F55" i="50"/>
  <c r="D55" i="50"/>
  <c r="G54" i="50"/>
  <c r="D54" i="50"/>
  <c r="H51" i="50"/>
  <c r="E51" i="50"/>
  <c r="H49" i="50"/>
  <c r="E49" i="50"/>
  <c r="H47" i="50"/>
  <c r="E47" i="50"/>
  <c r="H45" i="50"/>
  <c r="E45" i="50"/>
  <c r="G43" i="50"/>
  <c r="D43" i="50"/>
  <c r="G42" i="50"/>
  <c r="D42" i="50"/>
  <c r="G41" i="50"/>
  <c r="D41" i="50"/>
  <c r="G40" i="50"/>
  <c r="D40" i="50"/>
  <c r="G39" i="50"/>
  <c r="D39" i="50"/>
  <c r="G38" i="50"/>
  <c r="D38" i="50"/>
  <c r="I37" i="50"/>
  <c r="G37" i="50"/>
  <c r="F37" i="50"/>
  <c r="D37" i="50"/>
  <c r="I36" i="50"/>
  <c r="G36" i="50"/>
  <c r="F36" i="50"/>
  <c r="D36" i="50"/>
  <c r="I35" i="50"/>
  <c r="G35" i="50"/>
  <c r="F35" i="50"/>
  <c r="D35" i="50"/>
  <c r="I34" i="50"/>
  <c r="G34" i="50"/>
  <c r="F34" i="50"/>
  <c r="D34" i="50"/>
  <c r="I33" i="50"/>
  <c r="G33" i="50"/>
  <c r="F33" i="50"/>
  <c r="D33" i="50"/>
  <c r="I32" i="50"/>
  <c r="G32" i="50"/>
  <c r="F32" i="50"/>
  <c r="D32" i="50"/>
  <c r="I31" i="50"/>
  <c r="G31" i="50"/>
  <c r="F31" i="50"/>
  <c r="D31" i="50"/>
  <c r="I30" i="50"/>
  <c r="G30" i="50"/>
  <c r="F30" i="50"/>
  <c r="D30" i="50"/>
  <c r="I29" i="50"/>
  <c r="G29" i="50"/>
  <c r="F29" i="50"/>
  <c r="D29" i="50"/>
  <c r="I28" i="50"/>
  <c r="G28" i="50"/>
  <c r="F28" i="50"/>
  <c r="D28" i="50"/>
  <c r="G27" i="50"/>
  <c r="D27" i="50"/>
  <c r="G26" i="50"/>
  <c r="D26" i="50"/>
  <c r="H25" i="50"/>
  <c r="G25" i="50"/>
  <c r="E25" i="50"/>
  <c r="D25" i="50"/>
  <c r="G20" i="50"/>
  <c r="D20" i="50"/>
  <c r="G18" i="50"/>
  <c r="D18" i="50"/>
  <c r="G13" i="50"/>
  <c r="D13" i="50"/>
  <c r="G12" i="50"/>
  <c r="D12" i="50"/>
  <c r="G9" i="50"/>
  <c r="G11" i="50" s="1"/>
  <c r="D9" i="50"/>
  <c r="D11" i="50" s="1"/>
  <c r="H8" i="50"/>
  <c r="E8" i="50"/>
  <c r="H7" i="50"/>
  <c r="G21" i="50" s="1"/>
  <c r="E7" i="50"/>
  <c r="H6" i="50"/>
  <c r="E6" i="50"/>
  <c r="H5" i="50"/>
  <c r="E5" i="50"/>
  <c r="G10" i="50" l="1"/>
  <c r="G16" i="50" s="1"/>
  <c r="D21" i="50"/>
  <c r="G19" i="50"/>
  <c r="D10" i="50"/>
  <c r="D16" i="50" s="1"/>
  <c r="D19" i="50"/>
</calcChain>
</file>

<file path=xl/comments1.xml><?xml version="1.0" encoding="utf-8"?>
<comments xmlns="http://schemas.openxmlformats.org/spreadsheetml/2006/main">
  <authors>
    <author>hyewon jung</author>
    <author>손현지(hjee.son)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hyewon jung:
</t>
        </r>
        <r>
          <rPr>
            <sz val="9"/>
            <color indexed="81"/>
            <rFont val="Tahoma"/>
            <family val="2"/>
          </rPr>
          <t>170527 Q-tech release : 
     1. 40003001 01 readout mode CSR Off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나감
</t>
        </r>
        <r>
          <rPr>
            <sz val="9"/>
            <color indexed="81"/>
            <rFont val="Tahoma"/>
            <family val="2"/>
          </rPr>
          <t xml:space="preserve">     2. Mipi limit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          #smiaRegs_vendor_mipi_clock_limits_min_pll_multiplier 0040
       </t>
        </r>
      </text>
    </comment>
    <comment ref="A2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In case of "Mode Change"</t>
        </r>
      </text>
    </comment>
    <comment ref="A59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registers in "Mode Change"
</t>
        </r>
      </text>
    </comment>
    <comment ref="A82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
</t>
        </r>
      </text>
    </comment>
    <comment ref="A86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</t>
        </r>
      </text>
    </comment>
  </commentList>
</comments>
</file>

<file path=xl/comments2.xml><?xml version="1.0" encoding="utf-8"?>
<comments xmlns="http://schemas.openxmlformats.org/spreadsheetml/2006/main">
  <authors>
    <author>hyewon jung</author>
    <author>손현지(hjee.son)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hyewon jung:
</t>
        </r>
        <r>
          <rPr>
            <sz val="9"/>
            <color indexed="81"/>
            <rFont val="Tahoma"/>
            <family val="2"/>
          </rPr>
          <t xml:space="preserve">
170527 vivo release : 
     1. Edge enhance max setting 0018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나감</t>
        </r>
        <r>
          <rPr>
            <sz val="9"/>
            <color indexed="81"/>
            <rFont val="Tahoma"/>
            <family val="2"/>
          </rPr>
          <t xml:space="preserve"> ( **0180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)
     2. Bottom OB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Pedestal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Default setting All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.  
        #fe_isp_wfadlc_FadlcControlSingleExp 0086 ( **0081 Ch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Value )
     3. FDSUM MIPI 1.2G 0601 </t>
        </r>
        <r>
          <rPr>
            <sz val="9"/>
            <color indexed="81"/>
            <rFont val="돋움"/>
            <family val="3"/>
            <charset val="129"/>
          </rPr>
          <t>재배포</t>
        </r>
        <r>
          <rPr>
            <sz val="9"/>
            <color indexed="81"/>
            <rFont val="Tahoma"/>
            <family val="2"/>
          </rPr>
          <t xml:space="preserve"> ( **MIPI 2.5G </t>
        </r>
        <r>
          <rPr>
            <sz val="9"/>
            <color indexed="81"/>
            <rFont val="돋움"/>
            <family val="3"/>
            <charset val="129"/>
          </rPr>
          <t>배포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A2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In case of "Mode Change"</t>
        </r>
      </text>
    </comment>
    <comment ref="A59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registers in "Mode Change"
</t>
        </r>
      </text>
    </comment>
    <comment ref="A81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
</t>
        </r>
      </text>
    </comment>
    <comment ref="A8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</t>
        </r>
      </text>
    </comment>
  </commentList>
</comments>
</file>

<file path=xl/sharedStrings.xml><?xml version="1.0" encoding="utf-8"?>
<sst xmlns="http://schemas.openxmlformats.org/spreadsheetml/2006/main" count="11681" uniqueCount="1928">
  <si>
    <t>Document version</t>
  </si>
  <si>
    <t>6028</t>
  </si>
  <si>
    <t>4000</t>
  </si>
  <si>
    <t>0100</t>
  </si>
  <si>
    <t>0001</t>
  </si>
  <si>
    <t>0100</t>
    <phoneticPr fontId="2" type="noConversion"/>
  </si>
  <si>
    <t>00F0</t>
  </si>
  <si>
    <t>0000</t>
  </si>
  <si>
    <t>0020</t>
  </si>
  <si>
    <t>0105</t>
  </si>
  <si>
    <t>0008</t>
  </si>
  <si>
    <t>ExtClk :</t>
  </si>
  <si>
    <t>MHz</t>
  </si>
  <si>
    <t>Vt_pix_clk :</t>
  </si>
  <si>
    <t>MIPI_output_speed :</t>
  </si>
  <si>
    <t>Mbps/lane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</si>
  <si>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</si>
  <si>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</si>
  <si>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</si>
  <si>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</si>
  <si>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</si>
  <si>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</si>
  <si>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</si>
  <si>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</si>
  <si>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</si>
  <si>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</si>
  <si>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</si>
  <si>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</si>
  <si>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</si>
  <si>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</si>
  <si>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First Pixel :</t>
  </si>
  <si>
    <t>First</t>
  </si>
  <si>
    <t>Nimonic</t>
  </si>
  <si>
    <t>Full-Address</t>
  </si>
  <si>
    <t>Address</t>
  </si>
  <si>
    <t>Data (Hex)</t>
  </si>
  <si>
    <t>Data (Dec)</t>
  </si>
  <si>
    <t>Page pointer</t>
  </si>
  <si>
    <t>40000344</t>
  </si>
  <si>
    <t>40000346</t>
  </si>
  <si>
    <t>#smiaRegs_rw_frame_timing_x_output_size</t>
  </si>
  <si>
    <t>4000034C</t>
  </si>
  <si>
    <t>#smiaRegs_rw_frame_timing_y_output_size</t>
  </si>
  <si>
    <t>4000034E</t>
  </si>
  <si>
    <t>0300</t>
  </si>
  <si>
    <t>#smiaRegs_rw_sub_sample_x_odd_inc</t>
  </si>
  <si>
    <t>#smiaRegs_rw_sub_sample_y_even_inc</t>
  </si>
  <si>
    <t>#smiaRegs_rw_sub_sample_y_odd_inc</t>
  </si>
  <si>
    <t>#smiaRegs_rw_op_cond_extclk_frequency_mhz</t>
  </si>
  <si>
    <t>40000136</t>
  </si>
  <si>
    <t>1800</t>
  </si>
  <si>
    <t>#smiaRegs_rw_clocks_pre_pll_clk_div</t>
  </si>
  <si>
    <t>40000304</t>
  </si>
  <si>
    <t>#smiaRegs_rw_clocks_pll_multiplier</t>
  </si>
  <si>
    <t>40000306</t>
  </si>
  <si>
    <t>#smiaRegs_rw_clocks_vt_sys_clk_div</t>
  </si>
  <si>
    <t>40000300</t>
  </si>
  <si>
    <t>4000030C</t>
  </si>
  <si>
    <t>4000030E</t>
  </si>
  <si>
    <t>#smiaRegs_rw_clocks_op_sys_clk_div</t>
  </si>
  <si>
    <t>4000030A</t>
  </si>
  <si>
    <t>#smiaRegs_rw_clocks_op_pix_clk_div</t>
  </si>
  <si>
    <t>40000308</t>
  </si>
  <si>
    <t>#smiaRegs_rw_frame_timing_line_length_pck</t>
  </si>
  <si>
    <t>40000342</t>
  </si>
  <si>
    <t>#smiaRegs_rw_frame_timing_frame_length_lines</t>
  </si>
  <si>
    <t>40000340</t>
  </si>
  <si>
    <t>#smiaRegs_rw_integration_time_coarse_integration_time</t>
  </si>
  <si>
    <t>#smiaRegs_rw_integration_time_fine_integration_time</t>
  </si>
  <si>
    <t>0000</t>
    <phoneticPr fontId="2" type="noConversion"/>
  </si>
  <si>
    <t>0004</t>
    <phoneticPr fontId="2" type="noConversion"/>
  </si>
  <si>
    <t>#smiaRegs_rw_clocks_secnd_pre_pll_clk_div</t>
    <phoneticPr fontId="2" type="noConversion"/>
  </si>
  <si>
    <t>#smiaRegs_rw_frame_timing_x_addr_end</t>
    <phoneticPr fontId="2" type="noConversion"/>
  </si>
  <si>
    <t>0008</t>
    <phoneticPr fontId="2" type="noConversion"/>
  </si>
  <si>
    <t>#smiaRegs_rw_frame_timing_y_addr_end</t>
    <phoneticPr fontId="2" type="noConversion"/>
  </si>
  <si>
    <t>4000034A</t>
    <phoneticPr fontId="2" type="noConversion"/>
  </si>
  <si>
    <t>Gr</t>
    <phoneticPr fontId="2" type="noConversion"/>
  </si>
  <si>
    <t>0020</t>
    <phoneticPr fontId="2" type="noConversion"/>
  </si>
  <si>
    <t>0001</t>
    <phoneticPr fontId="2" type="noConversion"/>
  </si>
  <si>
    <t>4lane setting</t>
    <phoneticPr fontId="2" type="noConversion"/>
  </si>
  <si>
    <t>Page pointer</t>
    <phoneticPr fontId="2" type="noConversion"/>
  </si>
  <si>
    <t>602A</t>
    <phoneticPr fontId="2" type="noConversion"/>
  </si>
  <si>
    <t>History</t>
    <phoneticPr fontId="2" type="noConversion"/>
  </si>
  <si>
    <t>0002</t>
  </si>
  <si>
    <t>0111</t>
  </si>
  <si>
    <t>0029</t>
  </si>
  <si>
    <t>CSR</t>
    <phoneticPr fontId="2" type="noConversion"/>
  </si>
  <si>
    <t xml:space="preserve">#smiaRegs_rw_clocks_vt_pix_clk_div </t>
    <phoneticPr fontId="2" type="noConversion"/>
  </si>
  <si>
    <t xml:space="preserve">#smiaRegs_rw_clocks_secnd_pll_multiplier </t>
    <phoneticPr fontId="2" type="noConversion"/>
  </si>
  <si>
    <t>0035</t>
  </si>
  <si>
    <t>int time</t>
    <phoneticPr fontId="2" type="noConversion"/>
  </si>
  <si>
    <t>4000021E</t>
    <phoneticPr fontId="2" type="noConversion"/>
  </si>
  <si>
    <t>4000021C</t>
    <phoneticPr fontId="2" type="noConversion"/>
  </si>
  <si>
    <t>#smiaRegs_rw_wdr_long_coarse_integration_time</t>
  </si>
  <si>
    <t>Binning</t>
    <phoneticPr fontId="2" type="noConversion"/>
  </si>
  <si>
    <t>40000900</t>
    <phoneticPr fontId="2" type="noConversion"/>
  </si>
  <si>
    <t>40000380</t>
    <phoneticPr fontId="2" type="noConversion"/>
  </si>
  <si>
    <t>40000382</t>
    <phoneticPr fontId="2" type="noConversion"/>
  </si>
  <si>
    <t>40000384</t>
    <phoneticPr fontId="2" type="noConversion"/>
  </si>
  <si>
    <t>40000386</t>
    <phoneticPr fontId="2" type="noConversion"/>
  </si>
  <si>
    <t>BPC</t>
    <phoneticPr fontId="2" type="noConversion"/>
  </si>
  <si>
    <t>Again</t>
    <phoneticPr fontId="2" type="noConversion"/>
  </si>
  <si>
    <t>Size</t>
    <phoneticPr fontId="2" type="noConversion"/>
  </si>
  <si>
    <t>PLL</t>
    <phoneticPr fontId="2" type="noConversion"/>
  </si>
  <si>
    <t>0101 : on /0010 : off</t>
    <phoneticPr fontId="2" type="noConversion"/>
  </si>
  <si>
    <t>0101 : on /0100 : off</t>
    <phoneticPr fontId="2" type="noConversion"/>
  </si>
  <si>
    <t>0100 : on /0000 : off</t>
    <phoneticPr fontId="2" type="noConversion"/>
  </si>
  <si>
    <t>mapped BPC</t>
    <phoneticPr fontId="2" type="noConversion"/>
  </si>
  <si>
    <t>dynamic BPC</t>
    <phoneticPr fontId="2" type="noConversion"/>
  </si>
  <si>
    <t>0030</t>
  </si>
  <si>
    <t>0003</t>
  </si>
  <si>
    <t>0004</t>
  </si>
  <si>
    <t>0101</t>
  </si>
  <si>
    <t>Clock Generate</t>
    <phoneticPr fontId="2" type="noConversion"/>
  </si>
  <si>
    <t>7971</t>
  </si>
  <si>
    <t>Clock Gen</t>
    <phoneticPr fontId="2" type="noConversion"/>
  </si>
  <si>
    <t>#smiaRegs_rw_analog_gain_code_analogue_gain_code_global</t>
    <phoneticPr fontId="2" type="noConversion"/>
  </si>
  <si>
    <t>#smiaRegs_rw_analog_gain_code_analogue_gain_code_global_long</t>
    <phoneticPr fontId="2" type="noConversion"/>
  </si>
  <si>
    <t xml:space="preserve">#smiaRegs_vendor_tg_readout_mode </t>
    <phoneticPr fontId="2" type="noConversion"/>
  </si>
  <si>
    <t>WDR</t>
    <phoneticPr fontId="2" type="noConversion"/>
  </si>
  <si>
    <t>Date</t>
    <phoneticPr fontId="2" type="noConversion"/>
  </si>
  <si>
    <t xml:space="preserve">Description </t>
    <phoneticPr fontId="2" type="noConversion"/>
  </si>
  <si>
    <t>Author(s)</t>
    <phoneticPr fontId="2" type="noConversion"/>
  </si>
  <si>
    <t>#smiaRegs_rw_frame_timing_x_addr_start</t>
    <phoneticPr fontId="2" type="noConversion"/>
  </si>
  <si>
    <t>#smiaRegs_rw_frame_timing_y_addr_start</t>
    <phoneticPr fontId="2" type="noConversion"/>
  </si>
  <si>
    <t>0000</t>
    <phoneticPr fontId="2" type="noConversion"/>
  </si>
  <si>
    <t>161F</t>
  </si>
  <si>
    <t>161F</t>
    <phoneticPr fontId="2" type="noConversion"/>
  </si>
  <si>
    <t>109F</t>
  </si>
  <si>
    <t>1620</t>
  </si>
  <si>
    <t>1620</t>
    <phoneticPr fontId="2" type="noConversion"/>
  </si>
  <si>
    <t>10A0</t>
  </si>
  <si>
    <t>10A0</t>
    <phoneticPr fontId="2" type="noConversion"/>
  </si>
  <si>
    <t>400070C0</t>
    <phoneticPr fontId="2" type="noConversion"/>
  </si>
  <si>
    <t>3FFF</t>
  </si>
  <si>
    <t>3FFF</t>
    <phoneticPr fontId="2" type="noConversion"/>
  </si>
  <si>
    <t>0001</t>
    <phoneticPr fontId="2" type="noConversion"/>
  </si>
  <si>
    <t>6F12</t>
    <phoneticPr fontId="2" type="noConversion"/>
  </si>
  <si>
    <t>109F</t>
    <phoneticPr fontId="2" type="noConversion"/>
  </si>
  <si>
    <t>00F0</t>
    <phoneticPr fontId="2" type="noConversion"/>
  </si>
  <si>
    <t>0620</t>
    <phoneticPr fontId="2" type="noConversion"/>
  </si>
  <si>
    <t>0040</t>
  </si>
  <si>
    <t>0040</t>
    <phoneticPr fontId="2" type="noConversion"/>
  </si>
  <si>
    <t>00B0</t>
  </si>
  <si>
    <t>//$MV1[MCLK:24,Width:5664,Height:4256,Format:MIPI_RAW10,mipi_lane:4,mipi_datarate:2112,pvi_pclk_inverse:0]</t>
    <phoneticPr fontId="2" type="noConversion"/>
  </si>
  <si>
    <t>//$MIPI[Width:5664,Height:4256,Format:RAW10,Lane:4,ErrorCheck:0,PolarityData:0,PolarityClock:0,Buffer:4,DataRate:2112,useEmbData:0]</t>
    <phoneticPr fontId="2" type="noConversion"/>
  </si>
  <si>
    <t>0003</t>
    <phoneticPr fontId="2" type="noConversion"/>
  </si>
  <si>
    <t>#smiaRegs_vendor_pll_pll_s</t>
    <phoneticPr fontId="2" type="noConversion"/>
  </si>
  <si>
    <t>0001</t>
    <phoneticPr fontId="2" type="noConversion"/>
  </si>
  <si>
    <t>0000</t>
    <phoneticPr fontId="2" type="noConversion"/>
  </si>
  <si>
    <t>Tetra Mode</t>
    <phoneticPr fontId="2" type="noConversion"/>
  </si>
  <si>
    <t>#smiaRegs_rw_wdr_long_fine_integration_time</t>
    <phoneticPr fontId="2" type="noConversion"/>
  </si>
  <si>
    <t xml:space="preserve">#smiaRegs_vendor_pll_secnd_pll_s </t>
    <phoneticPr fontId="2" type="noConversion"/>
  </si>
  <si>
    <t>Tetra mode</t>
    <phoneticPr fontId="2" type="noConversion"/>
  </si>
  <si>
    <t>#senHal_Select_Tetra_Mode</t>
    <phoneticPr fontId="2" type="noConversion"/>
  </si>
  <si>
    <t>0111</t>
    <phoneticPr fontId="2" type="noConversion"/>
  </si>
  <si>
    <t xml:space="preserve">#smiaRegs_rw_wdr_multiple_exp_mode / exposure_control </t>
    <phoneticPr fontId="2" type="noConversion"/>
  </si>
  <si>
    <t>0004</t>
    <phoneticPr fontId="2" type="noConversion"/>
  </si>
  <si>
    <t>#smiaRegs_rw_binning_mode/type</t>
    <phoneticPr fontId="2" type="noConversion"/>
  </si>
  <si>
    <t>0018</t>
  </si>
  <si>
    <t>0060</t>
  </si>
  <si>
    <t>0060</t>
    <phoneticPr fontId="2" type="noConversion"/>
  </si>
  <si>
    <t>0405</t>
  </si>
  <si>
    <t>0405</t>
    <phoneticPr fontId="2" type="noConversion"/>
  </si>
  <si>
    <t>Analog</t>
    <phoneticPr fontId="2" type="noConversion"/>
  </si>
  <si>
    <t>0004</t>
    <phoneticPr fontId="2" type="noConversion"/>
  </si>
  <si>
    <t>0002</t>
    <phoneticPr fontId="2" type="noConversion"/>
  </si>
  <si>
    <t>0018</t>
    <phoneticPr fontId="2" type="noConversion"/>
  </si>
  <si>
    <t>005A</t>
    <phoneticPr fontId="2" type="noConversion"/>
  </si>
  <si>
    <t>aig_cds_option_h</t>
  </si>
  <si>
    <t>005A</t>
  </si>
  <si>
    <t>602A</t>
  </si>
  <si>
    <t>6F12</t>
  </si>
  <si>
    <t>0010</t>
    <phoneticPr fontId="2" type="noConversion"/>
  </si>
  <si>
    <t>0030</t>
    <phoneticPr fontId="2" type="noConversion"/>
  </si>
  <si>
    <t>0101</t>
    <phoneticPr fontId="2" type="noConversion"/>
  </si>
  <si>
    <t>0086</t>
    <phoneticPr fontId="2" type="noConversion"/>
  </si>
  <si>
    <t>#senHal_SensorExtraLinesEachSide</t>
    <phoneticPr fontId="2" type="noConversion"/>
  </si>
  <si>
    <t>Readout</t>
    <phoneticPr fontId="2" type="noConversion"/>
  </si>
  <si>
    <t>#fe_isp_wfadlc_fadlc_fw_iir_wait_lines</t>
    <phoneticPr fontId="2" type="noConversion"/>
  </si>
  <si>
    <t>CP Bin</t>
    <phoneticPr fontId="2" type="noConversion"/>
  </si>
  <si>
    <t>#smiaRegs_vendor_Cluster_tetracell_digital_binning_factor</t>
    <phoneticPr fontId="2" type="noConversion"/>
  </si>
  <si>
    <t>Analog</t>
    <phoneticPr fontId="2" type="noConversion"/>
  </si>
  <si>
    <t>Page pointer</t>
    <phoneticPr fontId="2" type="noConversion"/>
  </si>
  <si>
    <t>#t_isp_bpc_force_bpc_enabled</t>
    <phoneticPr fontId="2" type="noConversion"/>
  </si>
  <si>
    <t>#smiaRegs_vendor_Cluster_BPCReoreder</t>
    <phoneticPr fontId="2" type="noConversion"/>
  </si>
  <si>
    <t>#smiaRegs_vendor_bpc_otp_address</t>
    <phoneticPr fontId="2" type="noConversion"/>
  </si>
  <si>
    <t>#smiaRegs_vendor_Cluster_Tetra_BPC</t>
    <phoneticPr fontId="2" type="noConversion"/>
  </si>
  <si>
    <t>40000B04</t>
    <phoneticPr fontId="2" type="noConversion"/>
  </si>
  <si>
    <t>#smiaRegs_rw_sub_sample_x_even_inc</t>
    <phoneticPr fontId="2" type="noConversion"/>
  </si>
  <si>
    <t>40003070</t>
    <phoneticPr fontId="2" type="noConversion"/>
  </si>
  <si>
    <t>200003E0</t>
  </si>
  <si>
    <t>6F12</t>
    <phoneticPr fontId="2" type="noConversion"/>
  </si>
  <si>
    <t>200003E2</t>
    <phoneticPr fontId="2" type="noConversion"/>
  </si>
  <si>
    <t>#t_isp_cluster_bin_gain_shift / #t_isp_cluster_bin_triangular_bin_en</t>
    <phoneticPr fontId="2" type="noConversion"/>
  </si>
  <si>
    <t>#t_isp_cluster_bin_dithering_en / #t_isp_cluster_bin_pd_af_out_mode</t>
    <phoneticPr fontId="2" type="noConversion"/>
  </si>
  <si>
    <t>#t_isp_cluster_bin_median_filter_enable / #t_isp_cluster_bin_BPOutMode</t>
    <phoneticPr fontId="2" type="noConversion"/>
  </si>
  <si>
    <t>200003E4</t>
    <phoneticPr fontId="2" type="noConversion"/>
  </si>
  <si>
    <t>#smiaRegs_rw_isp_mapped_couplet_correct_enable</t>
    <phoneticPr fontId="2" type="noConversion"/>
  </si>
  <si>
    <t>4000306A</t>
    <phoneticPr fontId="2" type="noConversion"/>
  </si>
  <si>
    <t>#smiaRegs_vendor_Cluster_TCBPCReoreder</t>
    <phoneticPr fontId="2" type="noConversion"/>
  </si>
  <si>
    <t>4000324A</t>
    <phoneticPr fontId="2" type="noConversion"/>
  </si>
  <si>
    <t>400031C0</t>
    <phoneticPr fontId="2" type="noConversion"/>
  </si>
  <si>
    <t>#smiaRegs_vendor_mode_2RSR / #smiaRegs_vendor_gen_emb_sync_from_TG</t>
    <phoneticPr fontId="2" type="noConversion"/>
  </si>
  <si>
    <t>Page pointer</t>
    <phoneticPr fontId="2" type="noConversion"/>
  </si>
  <si>
    <t>20001C04</t>
    <phoneticPr fontId="2" type="noConversion"/>
  </si>
  <si>
    <t>0008</t>
    <phoneticPr fontId="2" type="noConversion"/>
  </si>
  <si>
    <t>0A01</t>
    <phoneticPr fontId="2" type="noConversion"/>
  </si>
  <si>
    <t>2000004A</t>
    <phoneticPr fontId="2" type="noConversion"/>
  </si>
  <si>
    <t>400032C4</t>
  </si>
  <si>
    <t>4000337C</t>
  </si>
  <si>
    <t>4000382E</t>
  </si>
  <si>
    <t>40003270</t>
  </si>
  <si>
    <t>40003288</t>
  </si>
  <si>
    <t>40003830</t>
  </si>
  <si>
    <t>4000F404</t>
  </si>
  <si>
    <t>4000F424</t>
  </si>
  <si>
    <t>0036</t>
    <phoneticPr fontId="2" type="noConversion"/>
  </si>
  <si>
    <t>#SenAnalog_AIG_pVirtualRegisters_3__0_</t>
    <phoneticPr fontId="2" type="noConversion"/>
  </si>
  <si>
    <t>#SenAnalog_AIG_pVirtualRegisters_7__0_</t>
    <phoneticPr fontId="2" type="noConversion"/>
  </si>
  <si>
    <t>#SenAnalog_AIG_pVirtualRegisters_13__0_</t>
    <phoneticPr fontId="2" type="noConversion"/>
  </si>
  <si>
    <t>400032A0</t>
    <phoneticPr fontId="2" type="noConversion"/>
  </si>
  <si>
    <t>#SenAnalog_AIG_pVirtualRegisters_19__0_</t>
    <phoneticPr fontId="2" type="noConversion"/>
  </si>
  <si>
    <t>#SenAnalog_AIG_pVirtualRegisters_28__0_</t>
    <phoneticPr fontId="2" type="noConversion"/>
  </si>
  <si>
    <t>#SenAnalog_AIG_pVirtualRegisters_74__0_</t>
    <phoneticPr fontId="2" type="noConversion"/>
  </si>
  <si>
    <t>#SenAnalog_comp_bias_bn</t>
    <phoneticPr fontId="2" type="noConversion"/>
  </si>
  <si>
    <t>#SenAnalog_pix_bias</t>
    <phoneticPr fontId="2" type="noConversion"/>
  </si>
  <si>
    <t>#SenAnalog_bias_boost</t>
    <phoneticPr fontId="2" type="noConversion"/>
  </si>
  <si>
    <t>aig_main2</t>
    <phoneticPr fontId="2" type="noConversion"/>
  </si>
  <si>
    <t>0024</t>
    <phoneticPr fontId="2" type="noConversion"/>
  </si>
  <si>
    <t>0035</t>
    <phoneticPr fontId="2" type="noConversion"/>
  </si>
  <si>
    <t>090F</t>
    <phoneticPr fontId="2" type="noConversion"/>
  </si>
  <si>
    <t>0105</t>
    <phoneticPr fontId="2" type="noConversion"/>
  </si>
  <si>
    <t>0FFB</t>
    <phoneticPr fontId="2" type="noConversion"/>
  </si>
  <si>
    <t>4000306E</t>
    <phoneticPr fontId="2" type="noConversion"/>
  </si>
  <si>
    <t>#SenAnalog_AIG_pVirtualRegisters_129__0_</t>
    <phoneticPr fontId="2" type="noConversion"/>
  </si>
  <si>
    <t>#SenAnalog_AIG_pVirtualRegisters_1__0_</t>
    <phoneticPr fontId="2" type="noConversion"/>
  </si>
  <si>
    <t>#SenAnalog_AIG_pVirtualRegisters_5__0_</t>
    <phoneticPr fontId="2" type="noConversion"/>
  </si>
  <si>
    <t>0046</t>
    <phoneticPr fontId="2" type="noConversion"/>
  </si>
  <si>
    <t>#fe_isp_wfadlc_FadlcControlSingleExp</t>
  </si>
  <si>
    <t>Bottom OB ALL -&gt; Ch</t>
    <phoneticPr fontId="2" type="noConversion"/>
  </si>
  <si>
    <t>20001BA2</t>
    <phoneticPr fontId="2" type="noConversion"/>
  </si>
  <si>
    <t>0B10</t>
    <phoneticPr fontId="2" type="noConversion"/>
  </si>
  <si>
    <t>0850</t>
    <phoneticPr fontId="2" type="noConversion"/>
  </si>
  <si>
    <t>0992</t>
    <phoneticPr fontId="2" type="noConversion"/>
  </si>
  <si>
    <t>//$MV1[MCLK:24,Width:2832,Height:2128,Format:MIPI_RAW10,mipi_lane:4,mipi_datarate:2496,pvi_pclk_inverse:0]</t>
    <phoneticPr fontId="2" type="noConversion"/>
  </si>
  <si>
    <t>//$MIPI[Width:2832,Height:2128,Format:RAW10,Lane:4,ErrorCheck:0,PolarityData:0,PolarityClock:0,Buffer:4,DataRate:2496,useEmbData:0]</t>
    <phoneticPr fontId="2" type="noConversion"/>
  </si>
  <si>
    <t>TCBPC</t>
    <phoneticPr fontId="2" type="noConversion"/>
  </si>
  <si>
    <t>Mapped BPC</t>
    <phoneticPr fontId="2" type="noConversion"/>
  </si>
  <si>
    <t>00F0</t>
    <phoneticPr fontId="2" type="noConversion"/>
  </si>
  <si>
    <t>#smiaRegs_vendor_pll</t>
    <phoneticPr fontId="2" type="noConversion"/>
  </si>
  <si>
    <t>0300</t>
    <phoneticPr fontId="2" type="noConversion"/>
  </si>
  <si>
    <t>0036</t>
    <phoneticPr fontId="2" type="noConversion"/>
  </si>
  <si>
    <t>002A</t>
    <phoneticPr fontId="2" type="noConversion"/>
  </si>
  <si>
    <t>0029</t>
    <phoneticPr fontId="2" type="noConversion"/>
  </si>
  <si>
    <t>0066</t>
    <phoneticPr fontId="2" type="noConversion"/>
  </si>
  <si>
    <t>002E</t>
    <phoneticPr fontId="2" type="noConversion"/>
  </si>
  <si>
    <t>0A0F</t>
    <phoneticPr fontId="2" type="noConversion"/>
  </si>
  <si>
    <t>#skl_oif_bUseManualThreshold</t>
    <phoneticPr fontId="2" type="noConversion"/>
  </si>
  <si>
    <t>#skl_oif_uManualThreshold</t>
    <phoneticPr fontId="2" type="noConversion"/>
  </si>
  <si>
    <t>4000319E</t>
    <phoneticPr fontId="2" type="noConversion"/>
  </si>
  <si>
    <t>400031A0</t>
    <phoneticPr fontId="2" type="noConversion"/>
  </si>
  <si>
    <t>FFFF</t>
    <phoneticPr fontId="2" type="noConversion"/>
  </si>
  <si>
    <t>0100</t>
    <phoneticPr fontId="2" type="noConversion"/>
  </si>
  <si>
    <t>0130</t>
    <phoneticPr fontId="2" type="noConversion"/>
  </si>
  <si>
    <t>004B</t>
    <phoneticPr fontId="2" type="noConversion"/>
  </si>
  <si>
    <t>0036</t>
  </si>
  <si>
    <t>0805</t>
    <phoneticPr fontId="2" type="noConversion"/>
  </si>
  <si>
    <t>46E0</t>
    <phoneticPr fontId="2" type="noConversion"/>
  </si>
  <si>
    <t>0002</t>
    <phoneticPr fontId="2" type="noConversion"/>
  </si>
  <si>
    <t>004B</t>
    <phoneticPr fontId="2" type="noConversion"/>
  </si>
  <si>
    <t>0205</t>
    <phoneticPr fontId="2" type="noConversion"/>
  </si>
  <si>
    <t>4000301C</t>
    <phoneticPr fontId="2" type="noConversion"/>
  </si>
  <si>
    <t>0040</t>
    <phoneticPr fontId="2" type="noConversion"/>
  </si>
  <si>
    <t>#smiaRegs_vendor_mipi_clock_limits_min_pll_multiplier</t>
    <phoneticPr fontId="2" type="noConversion"/>
  </si>
  <si>
    <t>Q-Tech setfile</t>
    <phoneticPr fontId="2" type="noConversion"/>
  </si>
  <si>
    <t>Q-Tech setfile</t>
    <phoneticPr fontId="2" type="noConversion"/>
  </si>
  <si>
    <t>vivo setfile</t>
    <phoneticPr fontId="2" type="noConversion"/>
  </si>
  <si>
    <t>1BC0</t>
  </si>
  <si>
    <t>03E0</t>
  </si>
  <si>
    <t>03E2</t>
  </si>
  <si>
    <t>03E4</t>
  </si>
  <si>
    <t>004A</t>
  </si>
  <si>
    <t>0130</t>
  </si>
  <si>
    <t>1C04</t>
  </si>
  <si>
    <t>0A01</t>
  </si>
  <si>
    <t>1BA2</t>
  </si>
  <si>
    <t>0620</t>
  </si>
  <si>
    <t>0012</t>
  </si>
  <si>
    <t>0024</t>
  </si>
  <si>
    <t>0046</t>
  </si>
  <si>
    <t>090F</t>
  </si>
  <si>
    <t>0705</t>
  </si>
  <si>
    <t>0FFB</t>
  </si>
  <si>
    <t>1190</t>
    <phoneticPr fontId="2" type="noConversion"/>
  </si>
  <si>
    <t>0220</t>
    <phoneticPr fontId="2" type="noConversion"/>
  </si>
  <si>
    <t>160F</t>
    <phoneticPr fontId="2" type="noConversion"/>
  </si>
  <si>
    <t>0E7F</t>
    <phoneticPr fontId="2" type="noConversion"/>
  </si>
  <si>
    <t>0C60</t>
    <phoneticPr fontId="2" type="noConversion"/>
  </si>
  <si>
    <t>//$MV1[MCLK:24,Width:5632,Height:3168,Format:MIPI_RAW10,mipi_lane:4,mipi_datarate:2112,pvi_pclk_inverse:0]</t>
    <phoneticPr fontId="2" type="noConversion"/>
  </si>
  <si>
    <t>//$MIPI[Width:5632,Height:3168,Format:RAW10,Lane:4,ErrorCheck:0,PolarityData:0,PolarityClock:0,Buffer:4,DataRate:2112,useEmbData:0]</t>
    <phoneticPr fontId="2" type="noConversion"/>
  </si>
  <si>
    <t>Fullsize 5664x4256 6fps</t>
    <phoneticPr fontId="2" type="noConversion"/>
  </si>
  <si>
    <t>FDSUM 2832x2128 10fps</t>
    <phoneticPr fontId="2" type="noConversion"/>
  </si>
  <si>
    <t>Fullsize 5632x3168 30fps 16 : 9</t>
    <phoneticPr fontId="2" type="noConversion"/>
  </si>
  <si>
    <t>0B10</t>
  </si>
  <si>
    <t>0850</t>
  </si>
  <si>
    <t>01A0</t>
  </si>
  <si>
    <t>FFFF</t>
  </si>
  <si>
    <t>002A</t>
  </si>
  <si>
    <t>0066</t>
  </si>
  <si>
    <t>002E</t>
  </si>
  <si>
    <t>0A0F</t>
  </si>
  <si>
    <t>#fe_isp_wfadlc_FadlcControlSingleExp</t>
    <phoneticPr fontId="2" type="noConversion"/>
  </si>
  <si>
    <t>4000300A</t>
    <phoneticPr fontId="2" type="noConversion"/>
  </si>
  <si>
    <t>4000300C</t>
    <phoneticPr fontId="2" type="noConversion"/>
  </si>
  <si>
    <t>1450</t>
    <phoneticPr fontId="2" type="noConversion"/>
  </si>
  <si>
    <t>FDSUM 2832x2128 30fps</t>
    <phoneticPr fontId="2" type="noConversion"/>
  </si>
  <si>
    <t>//$MV1[MCLK:24,Width:2832,Height:2128,Format:MIPI_RAW10,mipi_lane:4,mipi_datarate:1248,pvi_pclk_inverse:0]</t>
    <phoneticPr fontId="2" type="noConversion"/>
  </si>
  <si>
    <t>//$MIPI[Width:2832,Height:2128,Format:RAW10,Lane:4,ErrorCheck:0,PolarityData:0,PolarityClock:0,Buffer:4,DataRate:1248,useEmbData:0]</t>
    <phoneticPr fontId="2" type="noConversion"/>
  </si>
  <si>
    <t>0390</t>
    <phoneticPr fontId="2" type="noConversion"/>
  </si>
  <si>
    <t>128F</t>
    <phoneticPr fontId="2" type="noConversion"/>
  </si>
  <si>
    <t>0418</t>
    <phoneticPr fontId="2" type="noConversion"/>
  </si>
  <si>
    <t>0C87</t>
    <phoneticPr fontId="2" type="noConversion"/>
  </si>
  <si>
    <t>0780</t>
    <phoneticPr fontId="2" type="noConversion"/>
  </si>
  <si>
    <t>0438</t>
    <phoneticPr fontId="2" type="noConversion"/>
  </si>
  <si>
    <t>16A0</t>
    <phoneticPr fontId="2" type="noConversion"/>
  </si>
  <si>
    <t>0560</t>
    <phoneticPr fontId="2" type="noConversion"/>
  </si>
  <si>
    <t>012C</t>
    <phoneticPr fontId="2" type="noConversion"/>
  </si>
  <si>
    <t>//$MV1[MCLK:24,Width:1920,Height:1080,Format:MIPI_RAW10,mipi_lane:4,mipi_datarate:900,pvi_pclk_inverse:0]</t>
    <phoneticPr fontId="2" type="noConversion"/>
  </si>
  <si>
    <t>//$MIPI[Width:1920,Height:1080,Format:RAW10,Lane:4,ErrorCheck:0,PolarityData:0,PolarityClock:0,Buffer:4,DataRate:900,useEmbData:0]</t>
    <phoneticPr fontId="2" type="noConversion"/>
  </si>
  <si>
    <t>FHD 1920x1080 120fps,60fps,30fps</t>
    <phoneticPr fontId="2" type="noConversion"/>
  </si>
  <si>
    <t>2000</t>
  </si>
  <si>
    <t>0136</t>
  </si>
  <si>
    <t>0302</t>
  </si>
  <si>
    <t>0304</t>
  </si>
  <si>
    <t>0306</t>
  </si>
  <si>
    <t>030C</t>
  </si>
  <si>
    <t>030E</t>
  </si>
  <si>
    <t>* Initial Sequence</t>
  </si>
  <si>
    <t xml:space="preserve"> // Page pointer HW</t>
  </si>
  <si>
    <t xml:space="preserve"> // Mode setting</t>
  </si>
  <si>
    <t xml:space="preserve"> // Streaming on</t>
  </si>
  <si>
    <t>px</t>
    <phoneticPr fontId="2" type="noConversion"/>
  </si>
  <si>
    <t>line</t>
    <phoneticPr fontId="2" type="noConversion"/>
  </si>
  <si>
    <t>First Pixel :</t>
    <phoneticPr fontId="2" type="noConversion"/>
  </si>
  <si>
    <t>First</t>
    <phoneticPr fontId="2" type="noConversion"/>
  </si>
  <si>
    <t>Default</t>
    <phoneticPr fontId="2" type="noConversion"/>
  </si>
  <si>
    <t>Full-Address</t>
    <phoneticPr fontId="2" type="noConversion"/>
  </si>
  <si>
    <t>Address</t>
    <phoneticPr fontId="2" type="noConversion"/>
  </si>
  <si>
    <t>Data (Hex)</t>
    <phoneticPr fontId="2" type="noConversion"/>
  </si>
  <si>
    <t>0900</t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</si>
  <si>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</si>
  <si>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</si>
  <si>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</si>
  <si>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</si>
  <si>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</si>
  <si>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</si>
  <si>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</si>
  <si>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</si>
  <si>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0342</t>
  </si>
  <si>
    <t>0340</t>
  </si>
  <si>
    <t>0310</t>
  </si>
  <si>
    <t>0312</t>
  </si>
  <si>
    <r>
      <rPr>
        <b/>
        <sz val="16"/>
        <color theme="1"/>
        <rFont val="Calibri"/>
        <family val="3"/>
        <charset val="129"/>
        <scheme val="minor"/>
      </rPr>
      <t xml:space="preserve">[How to Check Streaming off] </t>
    </r>
    <r>
      <rPr>
        <sz val="16"/>
        <color theme="1"/>
        <rFont val="Calibri"/>
        <family val="3"/>
        <charset val="129"/>
        <scheme val="minor"/>
      </rPr>
      <t xml:space="preserve">Please check 0x0005 </t>
    </r>
    <r>
      <rPr>
        <sz val="16"/>
        <color rgb="FF0070C0"/>
        <rFont val="Calibri"/>
        <family val="3"/>
        <charset val="129"/>
        <scheme val="minor"/>
      </rPr>
      <t>if this value is  0xff, it means streaming off</t>
    </r>
    <phoneticPr fontId="2" type="noConversion"/>
  </si>
  <si>
    <t>ms</t>
    <phoneticPr fontId="2" type="noConversion"/>
  </si>
  <si>
    <t xml:space="preserve"> // Setfile Version</t>
    <phoneticPr fontId="2" type="noConversion"/>
  </si>
  <si>
    <t>0A02</t>
    <phoneticPr fontId="2" type="noConversion"/>
  </si>
  <si>
    <t>Setfile version</t>
    <phoneticPr fontId="2" type="noConversion"/>
  </si>
  <si>
    <t>6028</t>
    <phoneticPr fontId="2" type="noConversion"/>
  </si>
  <si>
    <t xml:space="preserve"> // TnP setting</t>
    <phoneticPr fontId="2" type="noConversion"/>
  </si>
  <si>
    <t>//TnP</t>
    <phoneticPr fontId="2" type="noConversion"/>
  </si>
  <si>
    <t>//Global</t>
    <phoneticPr fontId="2" type="noConversion"/>
  </si>
  <si>
    <t>//Mode</t>
    <phoneticPr fontId="2" type="noConversion"/>
  </si>
  <si>
    <t>0B08</t>
  </si>
  <si>
    <t>Address</t>
    <phoneticPr fontId="2" type="noConversion"/>
  </si>
  <si>
    <t>3841</t>
    <phoneticPr fontId="2" type="noConversion"/>
  </si>
  <si>
    <t xml:space="preserve"> // JD1(Sensor ID)</t>
    <phoneticPr fontId="2" type="noConversion"/>
  </si>
  <si>
    <t>013E</t>
  </si>
  <si>
    <t>0108</t>
  </si>
  <si>
    <t>030A</t>
  </si>
  <si>
    <t>0308</t>
  </si>
  <si>
    <t>35EA</t>
  </si>
  <si>
    <t>0064</t>
  </si>
  <si>
    <t>200035EA</t>
  </si>
  <si>
    <t>0344</t>
  </si>
  <si>
    <t>0346</t>
  </si>
  <si>
    <t>0348</t>
  </si>
  <si>
    <t>19A7</t>
  </si>
  <si>
    <t>034A</t>
  </si>
  <si>
    <t>1347</t>
  </si>
  <si>
    <t>0350</t>
  </si>
  <si>
    <t>0352</t>
  </si>
  <si>
    <t>034C</t>
  </si>
  <si>
    <t>19A0</t>
  </si>
  <si>
    <t>034E</t>
  </si>
  <si>
    <t>1338</t>
  </si>
  <si>
    <t>0011</t>
  </si>
  <si>
    <t>040C</t>
  </si>
  <si>
    <t>0400</t>
  </si>
  <si>
    <t>1010</t>
  </si>
  <si>
    <t>0408</t>
  </si>
  <si>
    <t>040A</t>
  </si>
  <si>
    <t>4060</t>
  </si>
  <si>
    <t>40000900</t>
  </si>
  <si>
    <t>4000040C</t>
  </si>
  <si>
    <t>40000400</t>
  </si>
  <si>
    <t>40000408</t>
  </si>
  <si>
    <t>4000040A</t>
  </si>
  <si>
    <t>0114</t>
  </si>
  <si>
    <t>0301</t>
  </si>
  <si>
    <t>011C</t>
  </si>
  <si>
    <t>13EE</t>
  </si>
  <si>
    <t>0028</t>
  </si>
  <si>
    <t>13F6</t>
  </si>
  <si>
    <t>050C</t>
  </si>
  <si>
    <t>40000114</t>
  </si>
  <si>
    <t>4000011C</t>
  </si>
  <si>
    <t>200013EE</t>
  </si>
  <si>
    <t>200013F0</t>
  </si>
  <si>
    <t>200013F6</t>
  </si>
  <si>
    <t>0B00</t>
  </si>
  <si>
    <t>0080</t>
  </si>
  <si>
    <t>0B06</t>
  </si>
  <si>
    <t>0BC6</t>
  </si>
  <si>
    <t>1378</t>
  </si>
  <si>
    <t>00C9</t>
  </si>
  <si>
    <t>5120</t>
  </si>
  <si>
    <t>40000B00</t>
  </si>
  <si>
    <t>40000B06</t>
  </si>
  <si>
    <t>40000BC6</t>
  </si>
  <si>
    <t>20001378</t>
  </si>
  <si>
    <t>20005120</t>
  </si>
  <si>
    <t>021E</t>
  </si>
  <si>
    <t>0250</t>
  </si>
  <si>
    <t>0260</t>
  </si>
  <si>
    <t>0262</t>
  </si>
  <si>
    <t>0264</t>
  </si>
  <si>
    <t>0203</t>
  </si>
  <si>
    <t>0268</t>
  </si>
  <si>
    <t>026A</t>
  </si>
  <si>
    <t>2B2B</t>
  </si>
  <si>
    <t>026C</t>
  </si>
  <si>
    <t>2B30</t>
  </si>
  <si>
    <t>2028</t>
  </si>
  <si>
    <t>2420</t>
  </si>
  <si>
    <t>4000021E</t>
  </si>
  <si>
    <t>40000250</t>
  </si>
  <si>
    <t>20002028</t>
  </si>
  <si>
    <t>20002420</t>
  </si>
  <si>
    <t>3F20</t>
  </si>
  <si>
    <t>19B7</t>
  </si>
  <si>
    <t>25D8</t>
  </si>
  <si>
    <t>0804</t>
  </si>
  <si>
    <t>35AA</t>
  </si>
  <si>
    <t>2566</t>
  </si>
  <si>
    <t>25FA</t>
  </si>
  <si>
    <t>000C</t>
  </si>
  <si>
    <t>261A</t>
  </si>
  <si>
    <t>0007</t>
  </si>
  <si>
    <t>000A</t>
  </si>
  <si>
    <t>263A</t>
  </si>
  <si>
    <t>264A</t>
  </si>
  <si>
    <t>265A</t>
  </si>
  <si>
    <t>267A</t>
  </si>
  <si>
    <t>26B2</t>
  </si>
  <si>
    <t>0027</t>
  </si>
  <si>
    <t>26C2</t>
  </si>
  <si>
    <t>003B</t>
  </si>
  <si>
    <t>C256</t>
  </si>
  <si>
    <t>39D2</t>
  </si>
  <si>
    <t>2552</t>
  </si>
  <si>
    <t>397C</t>
  </si>
  <si>
    <t>35E2</t>
  </si>
  <si>
    <t>35C0</t>
  </si>
  <si>
    <t>0505</t>
  </si>
  <si>
    <t>35DC</t>
  </si>
  <si>
    <t>35CC</t>
  </si>
  <si>
    <t>0B0F</t>
  </si>
  <si>
    <t>39A4</t>
  </si>
  <si>
    <t>39AC</t>
  </si>
  <si>
    <t>39B4</t>
  </si>
  <si>
    <t>35EC</t>
  </si>
  <si>
    <t>19CC</t>
  </si>
  <si>
    <t>35D8</t>
  </si>
  <si>
    <t>13C4</t>
  </si>
  <si>
    <t>003F</t>
  </si>
  <si>
    <t>BF02</t>
  </si>
  <si>
    <t>19B8</t>
  </si>
  <si>
    <t>BF04</t>
  </si>
  <si>
    <t>19BF</t>
  </si>
  <si>
    <t>BF24</t>
  </si>
  <si>
    <t>0988</t>
  </si>
  <si>
    <t>20003F20</t>
  </si>
  <si>
    <t>200025D8</t>
  </si>
  <si>
    <t>200035AA</t>
  </si>
  <si>
    <t>20002566</t>
  </si>
  <si>
    <t>200035F0</t>
  </si>
  <si>
    <t>200039D2</t>
  </si>
  <si>
    <t>20002552</t>
  </si>
  <si>
    <t>2000397C</t>
  </si>
  <si>
    <t>200035E2</t>
  </si>
  <si>
    <t>200035C0</t>
  </si>
  <si>
    <t>200035DC</t>
  </si>
  <si>
    <t>200035CC</t>
  </si>
  <si>
    <t>200039A4</t>
  </si>
  <si>
    <t>200039AC</t>
  </si>
  <si>
    <t>200039B4</t>
  </si>
  <si>
    <t>200035EC</t>
  </si>
  <si>
    <t>200035D8</t>
  </si>
  <si>
    <t>200013C4</t>
  </si>
  <si>
    <t>4000BF02</t>
  </si>
  <si>
    <t>4000BF04</t>
  </si>
  <si>
    <t>4000BF24</t>
  </si>
  <si>
    <t>0CD0</t>
  </si>
  <si>
    <t>099C</t>
  </si>
  <si>
    <t>2222</t>
  </si>
  <si>
    <t>0FC4</t>
  </si>
  <si>
    <t>19B2</t>
  </si>
  <si>
    <t>0404</t>
  </si>
  <si>
    <t>0401</t>
  </si>
  <si>
    <t>C25E</t>
  </si>
  <si>
    <t>0504</t>
  </si>
  <si>
    <t>0014</t>
  </si>
  <si>
    <t>19C5</t>
  </si>
  <si>
    <t>00DB</t>
  </si>
  <si>
    <t>0CDC</t>
  </si>
  <si>
    <t>0CDF</t>
  </si>
  <si>
    <t>04C4</t>
  </si>
  <si>
    <t>1230</t>
  </si>
  <si>
    <t>0021</t>
  </si>
  <si>
    <t>0660</t>
  </si>
  <si>
    <t>0200</t>
  </si>
  <si>
    <t>13C2</t>
  </si>
  <si>
    <t>000B</t>
  </si>
  <si>
    <t>13C8</t>
  </si>
  <si>
    <t>143E</t>
  </si>
  <si>
    <t>245C</t>
  </si>
  <si>
    <t>25CC</t>
  </si>
  <si>
    <t>25DA</t>
  </si>
  <si>
    <t>275A</t>
  </si>
  <si>
    <t>000E</t>
  </si>
  <si>
    <t>014F</t>
  </si>
  <si>
    <t>277A</t>
  </si>
  <si>
    <t>38BC</t>
  </si>
  <si>
    <t>41AE</t>
  </si>
  <si>
    <t>00C0</t>
  </si>
  <si>
    <t>39A2</t>
  </si>
  <si>
    <t>E05E</t>
  </si>
  <si>
    <t>39AA</t>
  </si>
  <si>
    <t>39B2</t>
  </si>
  <si>
    <t>9F1E</t>
  </si>
  <si>
    <t>3F10</t>
  </si>
  <si>
    <t>193C</t>
  </si>
  <si>
    <t>6D60</t>
  </si>
  <si>
    <t>6D6E</t>
  </si>
  <si>
    <t>6D8A</t>
  </si>
  <si>
    <t>6D94</t>
  </si>
  <si>
    <t>6DAC</t>
  </si>
  <si>
    <t>F600</t>
  </si>
  <si>
    <t>0FE8</t>
  </si>
  <si>
    <t>42C1</t>
  </si>
  <si>
    <t>BF06</t>
  </si>
  <si>
    <t>F440</t>
  </si>
  <si>
    <t>000F</t>
  </si>
  <si>
    <t>F442</t>
  </si>
  <si>
    <t>001F</t>
  </si>
  <si>
    <t>2520</t>
  </si>
  <si>
    <t>2546</t>
  </si>
  <si>
    <t>25E0</t>
  </si>
  <si>
    <t>0800</t>
  </si>
  <si>
    <t>26E2</t>
  </si>
  <si>
    <t>35E4</t>
  </si>
  <si>
    <t>3970</t>
  </si>
  <si>
    <t>0019</t>
  </si>
  <si>
    <t>4100</t>
  </si>
  <si>
    <t>5144</t>
  </si>
  <si>
    <t>1441</t>
  </si>
  <si>
    <t>2001</t>
  </si>
  <si>
    <t>0110</t>
  </si>
  <si>
    <t>1002</t>
  </si>
  <si>
    <t>0206</t>
  </si>
  <si>
    <t>0567</t>
  </si>
  <si>
    <t>90F8</t>
  </si>
  <si>
    <t>01D0</t>
  </si>
  <si>
    <t>2DE9</t>
  </si>
  <si>
    <t>401C</t>
  </si>
  <si>
    <t>80B2</t>
  </si>
  <si>
    <t>BDE8</t>
  </si>
  <si>
    <t>0BD0</t>
  </si>
  <si>
    <t>600A</t>
  </si>
  <si>
    <t>10B5</t>
  </si>
  <si>
    <t>2DED</t>
  </si>
  <si>
    <t>B8EE</t>
  </si>
  <si>
    <t>9FED</t>
  </si>
  <si>
    <t>08EE</t>
  </si>
  <si>
    <t>200A</t>
  </si>
  <si>
    <t>BDEE</t>
  </si>
  <si>
    <t>C00A</t>
  </si>
  <si>
    <t>10EE</t>
  </si>
  <si>
    <t>101A</t>
  </si>
  <si>
    <t>BDEC</t>
  </si>
  <si>
    <t>F041</t>
  </si>
  <si>
    <t>50B9</t>
  </si>
  <si>
    <t>09B1</t>
  </si>
  <si>
    <t>F081</t>
  </si>
  <si>
    <t>70B5</t>
  </si>
  <si>
    <t>0C0C</t>
  </si>
  <si>
    <t>8DB2</t>
  </si>
  <si>
    <t>81F8</t>
  </si>
  <si>
    <t>28B1</t>
  </si>
  <si>
    <t>70BD</t>
  </si>
  <si>
    <t>18B1</t>
  </si>
  <si>
    <t>B0FB</t>
  </si>
  <si>
    <t>03D2</t>
  </si>
  <si>
    <t>01B0</t>
  </si>
  <si>
    <t>3F7F</t>
  </si>
  <si>
    <t>FF58</t>
  </si>
  <si>
    <t>AFF2</t>
  </si>
  <si>
    <t>236A</t>
  </si>
  <si>
    <t>A860</t>
  </si>
  <si>
    <t>E860</t>
  </si>
  <si>
    <t>6DF0</t>
  </si>
  <si>
    <t>43F2</t>
  </si>
  <si>
    <t>C0F2</t>
  </si>
  <si>
    <t>020C</t>
  </si>
  <si>
    <t>46F2</t>
  </si>
  <si>
    <t>4DF2</t>
  </si>
  <si>
    <t>44F6</t>
  </si>
  <si>
    <t>010C</t>
  </si>
  <si>
    <t>4FF6</t>
  </si>
  <si>
    <t>057C</t>
  </si>
  <si>
    <t>4CF2</t>
  </si>
  <si>
    <t>42F2</t>
  </si>
  <si>
    <t>4EF6</t>
  </si>
  <si>
    <t>46F6</t>
  </si>
  <si>
    <t>C0F8</t>
  </si>
  <si>
    <t>511A</t>
  </si>
  <si>
    <t>9C18</t>
  </si>
  <si>
    <t>FFF7</t>
  </si>
  <si>
    <t>0128</t>
  </si>
  <si>
    <t>7047</t>
  </si>
  <si>
    <t>6846</t>
  </si>
  <si>
    <t>0546</t>
  </si>
  <si>
    <t>0146</t>
  </si>
  <si>
    <t>6000</t>
  </si>
  <si>
    <t>0121</t>
  </si>
  <si>
    <t>2846</t>
  </si>
  <si>
    <t>0122</t>
  </si>
  <si>
    <t>0446</t>
  </si>
  <si>
    <t>0022</t>
  </si>
  <si>
    <t>2046</t>
  </si>
  <si>
    <t>00E0</t>
  </si>
  <si>
    <t>2946</t>
  </si>
  <si>
    <t>0228</t>
  </si>
  <si>
    <t>1546</t>
  </si>
  <si>
    <t>2078</t>
  </si>
  <si>
    <t>6080</t>
  </si>
  <si>
    <t>0444</t>
  </si>
  <si>
    <t>0844</t>
  </si>
  <si>
    <t>01E0</t>
  </si>
  <si>
    <t>8142</t>
  </si>
  <si>
    <t>2430</t>
  </si>
  <si>
    <t>1420</t>
  </si>
  <si>
    <t>3146</t>
  </si>
  <si>
    <t>9847</t>
  </si>
  <si>
    <t>2860</t>
  </si>
  <si>
    <t>6860</t>
  </si>
  <si>
    <t>2861</t>
  </si>
  <si>
    <t>6861</t>
  </si>
  <si>
    <t>6047</t>
  </si>
  <si>
    <t>9818</t>
  </si>
  <si>
    <t>3841</t>
  </si>
  <si>
    <t>01F4</t>
    <phoneticPr fontId="2" type="noConversion"/>
  </si>
  <si>
    <t xml:space="preserve"> // OTP page select</t>
    <phoneticPr fontId="2" type="noConversion"/>
  </si>
  <si>
    <t>006E</t>
  </si>
  <si>
    <t>0707</t>
  </si>
  <si>
    <t>0280</t>
  </si>
  <si>
    <t>0480</t>
  </si>
  <si>
    <t>//Remosaic</t>
    <phoneticPr fontId="2" type="noConversion"/>
  </si>
  <si>
    <t>6048</t>
  </si>
  <si>
    <t>0078</t>
  </si>
  <si>
    <t>2710</t>
  </si>
  <si>
    <t>612C</t>
  </si>
  <si>
    <t>6132</t>
  </si>
  <si>
    <t>614A</t>
  </si>
  <si>
    <t>6358</t>
  </si>
  <si>
    <t>0050</t>
  </si>
  <si>
    <t>6368</t>
  </si>
  <si>
    <t>6378</t>
  </si>
  <si>
    <t>6388</t>
  </si>
  <si>
    <t>00C8</t>
  </si>
  <si>
    <t>6398</t>
  </si>
  <si>
    <t>63A8</t>
  </si>
  <si>
    <t>0032</t>
  </si>
  <si>
    <t>63B8</t>
  </si>
  <si>
    <t>63C8</t>
  </si>
  <si>
    <t>63D8</t>
  </si>
  <si>
    <t>63E8</t>
  </si>
  <si>
    <t>63F8</t>
  </si>
  <si>
    <t>6408</t>
  </si>
  <si>
    <t>6418</t>
  </si>
  <si>
    <t>0096</t>
  </si>
  <si>
    <t>00B4</t>
  </si>
  <si>
    <t>6428</t>
  </si>
  <si>
    <t>0085</t>
  </si>
  <si>
    <t>00A7</t>
  </si>
  <si>
    <t>6438</t>
  </si>
  <si>
    <t>0053</t>
  </si>
  <si>
    <t>0070</t>
  </si>
  <si>
    <t>008B</t>
  </si>
  <si>
    <t>6448</t>
  </si>
  <si>
    <t>6458</t>
  </si>
  <si>
    <t>0086</t>
  </si>
  <si>
    <t>6468</t>
  </si>
  <si>
    <t>001B</t>
  </si>
  <si>
    <t>6478</t>
  </si>
  <si>
    <t>6488</t>
  </si>
  <si>
    <t>0023</t>
  </si>
  <si>
    <t>002D</t>
  </si>
  <si>
    <t>6498</t>
  </si>
  <si>
    <t>003C</t>
  </si>
  <si>
    <t>64A8</t>
  </si>
  <si>
    <t>5FE2</t>
  </si>
  <si>
    <t>5FE8</t>
  </si>
  <si>
    <t>5FEE</t>
  </si>
  <si>
    <t>5FF4</t>
  </si>
  <si>
    <t>5FFA</t>
  </si>
  <si>
    <t>600C</t>
  </si>
  <si>
    <t>6012</t>
  </si>
  <si>
    <t>6018</t>
  </si>
  <si>
    <t>601E</t>
  </si>
  <si>
    <t>6024</t>
  </si>
  <si>
    <t>6036</t>
  </si>
  <si>
    <t>603C</t>
  </si>
  <si>
    <t>6042</t>
  </si>
  <si>
    <t>604E</t>
  </si>
  <si>
    <t>6054</t>
  </si>
  <si>
    <t>6066</t>
  </si>
  <si>
    <t>606C</t>
  </si>
  <si>
    <t>6072</t>
  </si>
  <si>
    <t>6078</t>
  </si>
  <si>
    <t>607E</t>
  </si>
  <si>
    <t>6084</t>
  </si>
  <si>
    <t>608A</t>
  </si>
  <si>
    <t>6090</t>
  </si>
  <si>
    <t>6096</t>
  </si>
  <si>
    <t>0514</t>
  </si>
  <si>
    <t>609C</t>
  </si>
  <si>
    <t>60A2</t>
  </si>
  <si>
    <t>60A8</t>
  </si>
  <si>
    <t>60AE</t>
  </si>
  <si>
    <t>60B4</t>
  </si>
  <si>
    <t>60BA</t>
  </si>
  <si>
    <t>60C0</t>
  </si>
  <si>
    <t>0006</t>
  </si>
  <si>
    <t>60CC</t>
  </si>
  <si>
    <t>60DE</t>
  </si>
  <si>
    <t>008C</t>
  </si>
  <si>
    <t>6108</t>
  </si>
  <si>
    <t>6120</t>
  </si>
  <si>
    <t>0C04</t>
  </si>
  <si>
    <t>6178</t>
  </si>
  <si>
    <t>0230</t>
  </si>
  <si>
    <t>6198</t>
  </si>
  <si>
    <t>0666</t>
  </si>
  <si>
    <t>61A8</t>
  </si>
  <si>
    <t>61B8</t>
  </si>
  <si>
    <t>61D8</t>
  </si>
  <si>
    <t>61E8</t>
  </si>
  <si>
    <t>6208</t>
  </si>
  <si>
    <t>6228</t>
  </si>
  <si>
    <t>001E</t>
  </si>
  <si>
    <t>6248</t>
  </si>
  <si>
    <t>6268</t>
  </si>
  <si>
    <t>6288</t>
  </si>
  <si>
    <t>62A8</t>
  </si>
  <si>
    <t>02BC</t>
  </si>
  <si>
    <t>62B8</t>
  </si>
  <si>
    <t>62C8</t>
  </si>
  <si>
    <t>03FF</t>
  </si>
  <si>
    <t>62D8</t>
  </si>
  <si>
    <t>62E8</t>
  </si>
  <si>
    <t>62F8</t>
  </si>
  <si>
    <t>6308</t>
  </si>
  <si>
    <t>0190</t>
  </si>
  <si>
    <t>6318</t>
  </si>
  <si>
    <t>04B0</t>
  </si>
  <si>
    <t>6328</t>
  </si>
  <si>
    <t>6338</t>
  </si>
  <si>
    <t>0690</t>
  </si>
  <si>
    <t>6348</t>
  </si>
  <si>
    <t>531C</t>
  </si>
  <si>
    <t>5353</t>
  </si>
  <si>
    <t>2324</t>
  </si>
  <si>
    <t xml:space="preserve"> // Analog setting</t>
    <phoneticPr fontId="2" type="noConversion"/>
  </si>
  <si>
    <t>2060</t>
  </si>
  <si>
    <t>9F00</t>
  </si>
  <si>
    <t>39CA</t>
  </si>
  <si>
    <t>1997</t>
  </si>
  <si>
    <t>0138</t>
  </si>
  <si>
    <t>010A</t>
  </si>
  <si>
    <t>38CA</t>
  </si>
  <si>
    <t>2825</t>
  </si>
  <si>
    <t>FB0A</t>
  </si>
  <si>
    <t>06FB</t>
  </si>
  <si>
    <t>0F46</t>
  </si>
  <si>
    <t>1044</t>
  </si>
  <si>
    <t>0090</t>
  </si>
  <si>
    <t>DDE9</t>
  </si>
  <si>
    <t>0328</t>
  </si>
  <si>
    <t>0860</t>
  </si>
  <si>
    <t>4FEA</t>
  </si>
  <si>
    <t>A403</t>
  </si>
  <si>
    <t>601B</t>
  </si>
  <si>
    <t>2002</t>
  </si>
  <si>
    <t>Summary</t>
    <phoneticPr fontId="2" type="noConversion"/>
  </si>
  <si>
    <t>ExtClk :</t>
    <phoneticPr fontId="2" type="noConversion"/>
  </si>
  <si>
    <t>MHz</t>
    <phoneticPr fontId="2" type="noConversion"/>
  </si>
  <si>
    <t>Vt_pix_clk :</t>
    <phoneticPr fontId="2" type="noConversion"/>
  </si>
  <si>
    <t>Crop_Width :</t>
    <phoneticPr fontId="2" type="noConversion"/>
  </si>
  <si>
    <t>Crop_Height :</t>
    <phoneticPr fontId="2" type="noConversion"/>
  </si>
  <si>
    <t>Output_Width :</t>
    <phoneticPr fontId="2" type="noConversion"/>
  </si>
  <si>
    <t>Output_Height :</t>
    <phoneticPr fontId="2" type="noConversion"/>
  </si>
  <si>
    <t>Frame rate :</t>
    <phoneticPr fontId="2" type="noConversion"/>
  </si>
  <si>
    <t>fps</t>
    <phoneticPr fontId="2" type="noConversion"/>
  </si>
  <si>
    <t>Output format :</t>
    <phoneticPr fontId="2" type="noConversion"/>
  </si>
  <si>
    <t>Raw10</t>
    <phoneticPr fontId="2" type="noConversion"/>
  </si>
  <si>
    <t>Lane :</t>
    <phoneticPr fontId="2" type="noConversion"/>
  </si>
  <si>
    <t>lane</t>
    <phoneticPr fontId="2" type="noConversion"/>
  </si>
  <si>
    <t>H-blank :</t>
    <phoneticPr fontId="2" type="noConversion"/>
  </si>
  <si>
    <t>V-blank :</t>
    <phoneticPr fontId="2" type="noConversion"/>
  </si>
  <si>
    <t>0049</t>
  </si>
  <si>
    <t>2000</t>
    <phoneticPr fontId="2" type="noConversion"/>
  </si>
  <si>
    <t>01F0</t>
  </si>
  <si>
    <t>1146</t>
  </si>
  <si>
    <t>B4F8</t>
  </si>
  <si>
    <t>1040</t>
  </si>
  <si>
    <t>0D46</t>
  </si>
  <si>
    <t>0143</t>
  </si>
  <si>
    <t>E088</t>
  </si>
  <si>
    <t>2889</t>
  </si>
  <si>
    <t>103A</t>
  </si>
  <si>
    <t>0010</t>
  </si>
  <si>
    <t>3530</t>
  </si>
  <si>
    <t>7F4C</t>
  </si>
  <si>
    <t>2702</t>
  </si>
  <si>
    <t>2712</t>
  </si>
  <si>
    <t>3838</t>
  </si>
  <si>
    <t>0F0F</t>
  </si>
  <si>
    <t>0006</t>
    <phoneticPr fontId="2" type="noConversion"/>
  </si>
  <si>
    <t>2001F600</t>
  </si>
  <si>
    <t>2001F602</t>
  </si>
  <si>
    <t>2001F604</t>
  </si>
  <si>
    <t>2001F606</t>
  </si>
  <si>
    <t>2001F608</t>
  </si>
  <si>
    <t>2001F60A</t>
  </si>
  <si>
    <t>2001F60C</t>
  </si>
  <si>
    <t>2001F60E</t>
  </si>
  <si>
    <t>2001F610</t>
  </si>
  <si>
    <t>2001F612</t>
  </si>
  <si>
    <t>2001F614</t>
  </si>
  <si>
    <t>0042</t>
  </si>
  <si>
    <t>0048</t>
  </si>
  <si>
    <t>3996</t>
  </si>
  <si>
    <t>01C0</t>
  </si>
  <si>
    <t>3AEE</t>
  </si>
  <si>
    <t>6188</t>
  </si>
  <si>
    <t>800A</t>
  </si>
  <si>
    <t>4721</t>
  </si>
  <si>
    <t>3994</t>
  </si>
  <si>
    <t>004D</t>
  </si>
  <si>
    <t>0103</t>
  </si>
  <si>
    <t>0162</t>
  </si>
  <si>
    <t>0106</t>
  </si>
  <si>
    <t>015F</t>
  </si>
  <si>
    <t>0140</t>
  </si>
  <si>
    <t>019F</t>
  </si>
  <si>
    <t>019C</t>
  </si>
  <si>
    <t>Data (Hex)</t>
    <phoneticPr fontId="2" type="noConversion"/>
  </si>
  <si>
    <t>0224</t>
  </si>
  <si>
    <t>022A</t>
  </si>
  <si>
    <t>5592</t>
  </si>
  <si>
    <t>6162</t>
  </si>
  <si>
    <t>26D2</t>
  </si>
  <si>
    <t>0005</t>
  </si>
  <si>
    <t>2732</t>
  </si>
  <si>
    <t>270A</t>
  </si>
  <si>
    <t>0009</t>
  </si>
  <si>
    <t>002B</t>
  </si>
  <si>
    <t>014C</t>
  </si>
  <si>
    <t>0013</t>
  </si>
  <si>
    <t>C9F8</t>
  </si>
  <si>
    <t>20F0</t>
  </si>
  <si>
    <t>40F0</t>
  </si>
  <si>
    <t>714C</t>
  </si>
  <si>
    <t>084A</t>
  </si>
  <si>
    <t>AAFD</t>
  </si>
  <si>
    <t>108B</t>
  </si>
  <si>
    <t>A200</t>
  </si>
  <si>
    <t>38B1</t>
  </si>
  <si>
    <t>0F70</t>
  </si>
  <si>
    <t>F1F5</t>
  </si>
  <si>
    <t>4D43</t>
  </si>
  <si>
    <t>00EE</t>
  </si>
  <si>
    <t>105A</t>
  </si>
  <si>
    <t>400A</t>
  </si>
  <si>
    <t>DFED</t>
  </si>
  <si>
    <t>80EE</t>
  </si>
  <si>
    <t>808A</t>
  </si>
  <si>
    <t>B3EE</t>
  </si>
  <si>
    <t>B542</t>
  </si>
  <si>
    <t>68EE</t>
  </si>
  <si>
    <t>008A</t>
  </si>
  <si>
    <t>01D2</t>
  </si>
  <si>
    <t>03F5</t>
  </si>
  <si>
    <t>9C70</t>
  </si>
  <si>
    <t>F0EE</t>
  </si>
  <si>
    <t>08CA</t>
  </si>
  <si>
    <t>80B9</t>
  </si>
  <si>
    <t>A80A</t>
  </si>
  <si>
    <t>30EE</t>
  </si>
  <si>
    <t>6C0A</t>
  </si>
  <si>
    <t>090A</t>
  </si>
  <si>
    <t>100A</t>
  </si>
  <si>
    <t>41B2</t>
  </si>
  <si>
    <t>C0B2</t>
  </si>
  <si>
    <t>F3EE</t>
  </si>
  <si>
    <t>07DA</t>
  </si>
  <si>
    <t>B1EE</t>
  </si>
  <si>
    <t>00CA</t>
  </si>
  <si>
    <t>E078</t>
  </si>
  <si>
    <t>B2EE</t>
  </si>
  <si>
    <t>04BA</t>
  </si>
  <si>
    <t>B7EE</t>
  </si>
  <si>
    <t>00DA</t>
  </si>
  <si>
    <t>F6EE</t>
  </si>
  <si>
    <t>00BA</t>
  </si>
  <si>
    <t>40B9</t>
  </si>
  <si>
    <t>BCEE</t>
  </si>
  <si>
    <t>E070</t>
  </si>
  <si>
    <t>A079</t>
  </si>
  <si>
    <t>48EE</t>
  </si>
  <si>
    <t>8EEE</t>
  </si>
  <si>
    <t>4C0A</t>
  </si>
  <si>
    <t>A071</t>
  </si>
  <si>
    <t>E079</t>
  </si>
  <si>
    <t>F1EE</t>
  </si>
  <si>
    <t>04AA</t>
  </si>
  <si>
    <t>A0B9</t>
  </si>
  <si>
    <t>690A</t>
  </si>
  <si>
    <t>6A0A</t>
  </si>
  <si>
    <t>C1B2</t>
  </si>
  <si>
    <t>E171</t>
  </si>
  <si>
    <t>207A</t>
  </si>
  <si>
    <t>C0B9</t>
  </si>
  <si>
    <t>B0EE</t>
  </si>
  <si>
    <t>2F0A</t>
  </si>
  <si>
    <t>C0EE</t>
  </si>
  <si>
    <t>280A</t>
  </si>
  <si>
    <t>A078</t>
  </si>
  <si>
    <t>4A0A</t>
  </si>
  <si>
    <t>0B0A</t>
  </si>
  <si>
    <t>60EE</t>
  </si>
  <si>
    <t>2B0A</t>
  </si>
  <si>
    <t>0C0A</t>
  </si>
  <si>
    <t>0BAA</t>
  </si>
  <si>
    <t>A070</t>
  </si>
  <si>
    <t>6AEE</t>
  </si>
  <si>
    <t>0D0A</t>
  </si>
  <si>
    <t>50EE</t>
  </si>
  <si>
    <t>28DA</t>
  </si>
  <si>
    <t>A20A</t>
  </si>
  <si>
    <t>40EA</t>
  </si>
  <si>
    <t>7EEE</t>
  </si>
  <si>
    <t>6D0A</t>
  </si>
  <si>
    <t>70B9</t>
  </si>
  <si>
    <t>009A</t>
  </si>
  <si>
    <t>89EE</t>
  </si>
  <si>
    <t>40B2</t>
  </si>
  <si>
    <t>20B9</t>
  </si>
  <si>
    <t>00AA</t>
  </si>
  <si>
    <t>28EE</t>
  </si>
  <si>
    <t>2A1A</t>
  </si>
  <si>
    <t>810A</t>
  </si>
  <si>
    <t>10BB</t>
  </si>
  <si>
    <t>F2EE</t>
  </si>
  <si>
    <t>001A</t>
  </si>
  <si>
    <t>0D1A</t>
  </si>
  <si>
    <t>020A</t>
  </si>
  <si>
    <t>11EE</t>
  </si>
  <si>
    <t>210A</t>
  </si>
  <si>
    <t>4D0A</t>
  </si>
  <si>
    <t>2AEE</t>
  </si>
  <si>
    <t>ED0A</t>
  </si>
  <si>
    <t>20EE</t>
  </si>
  <si>
    <t>080A</t>
  </si>
  <si>
    <t>2A0A</t>
  </si>
  <si>
    <t>0BEA</t>
  </si>
  <si>
    <t>3EEE</t>
  </si>
  <si>
    <t>EC0A</t>
  </si>
  <si>
    <t>79EE</t>
  </si>
  <si>
    <t>E80A</t>
  </si>
  <si>
    <t>880A</t>
  </si>
  <si>
    <t>2BDA</t>
  </si>
  <si>
    <t>3DEE</t>
  </si>
  <si>
    <t>7FF4</t>
  </si>
  <si>
    <t>AB0A</t>
  </si>
  <si>
    <t>0B88</t>
  </si>
  <si>
    <t>B1F9</t>
  </si>
  <si>
    <t>903A</t>
  </si>
  <si>
    <t>E01A</t>
  </si>
  <si>
    <t>901A</t>
  </si>
  <si>
    <t>01EE</t>
  </si>
  <si>
    <t>102A</t>
  </si>
  <si>
    <t>F8EE</t>
  </si>
  <si>
    <t>411A</t>
  </si>
  <si>
    <t>011A</t>
  </si>
  <si>
    <t>21EE</t>
  </si>
  <si>
    <t>201A</t>
  </si>
  <si>
    <t>C10A</t>
  </si>
  <si>
    <t>AE60</t>
  </si>
  <si>
    <t>42C8</t>
  </si>
  <si>
    <t>420A</t>
  </si>
  <si>
    <t>42FA</t>
  </si>
  <si>
    <t>420E</t>
  </si>
  <si>
    <t>8B78</t>
  </si>
  <si>
    <t>E00A</t>
  </si>
  <si>
    <t>C978</t>
  </si>
  <si>
    <t>A10A</t>
  </si>
  <si>
    <t>902A</t>
  </si>
  <si>
    <t>C840</t>
  </si>
  <si>
    <t>A005</t>
  </si>
  <si>
    <t>8EB2</t>
  </si>
  <si>
    <t>34F8</t>
  </si>
  <si>
    <t>520F</t>
  </si>
  <si>
    <t>24F8</t>
  </si>
  <si>
    <t>E8B3</t>
  </si>
  <si>
    <t>01D8</t>
  </si>
  <si>
    <t>042D</t>
  </si>
  <si>
    <t>01D1</t>
  </si>
  <si>
    <t>E188</t>
  </si>
  <si>
    <t>0A1A</t>
  </si>
  <si>
    <t>F6F1</t>
  </si>
  <si>
    <t>401A</t>
  </si>
  <si>
    <t>94F9</t>
  </si>
  <si>
    <t>E080</t>
  </si>
  <si>
    <t>A11D</t>
  </si>
  <si>
    <t>A01C</t>
  </si>
  <si>
    <t>E288</t>
  </si>
  <si>
    <t>501A</t>
  </si>
  <si>
    <t>12D0</t>
  </si>
  <si>
    <t>C01D</t>
  </si>
  <si>
    <t>2B89</t>
  </si>
  <si>
    <t>B342</t>
  </si>
  <si>
    <t>0BDA</t>
  </si>
  <si>
    <t>401E</t>
  </si>
  <si>
    <t>0F30</t>
  </si>
  <si>
    <t>0F00</t>
  </si>
  <si>
    <t>EBE7</t>
  </si>
  <si>
    <t>FC47</t>
  </si>
  <si>
    <t>0A98</t>
  </si>
  <si>
    <t>DDF8</t>
  </si>
  <si>
    <t>30A0</t>
  </si>
  <si>
    <t>28D0</t>
  </si>
  <si>
    <t>AC42</t>
  </si>
  <si>
    <t>781B</t>
  </si>
  <si>
    <t>BAF1</t>
  </si>
  <si>
    <t>08D0</t>
  </si>
  <si>
    <t>15D1</t>
  </si>
  <si>
    <t>0DE0</t>
  </si>
  <si>
    <t>04D4</t>
  </si>
  <si>
    <t>01A9</t>
  </si>
  <si>
    <t>0BE0</t>
  </si>
  <si>
    <t>F5E7</t>
  </si>
  <si>
    <t>CDE9</t>
  </si>
  <si>
    <t>06D2</t>
  </si>
  <si>
    <t>C8F8</t>
  </si>
  <si>
    <t>FC87</t>
  </si>
  <si>
    <t>081A</t>
  </si>
  <si>
    <t>B040</t>
  </si>
  <si>
    <t>F6E7</t>
  </si>
  <si>
    <t>5B11</t>
  </si>
  <si>
    <t>A911</t>
  </si>
  <si>
    <t>3E1D</t>
  </si>
  <si>
    <t>01DD</t>
  </si>
  <si>
    <t>C3A9</t>
  </si>
  <si>
    <t>63A9</t>
  </si>
  <si>
    <t>3B4D</t>
  </si>
  <si>
    <t>3BA1</t>
  </si>
  <si>
    <t>B6E3</t>
  </si>
  <si>
    <t>473C</t>
  </si>
  <si>
    <t>814C</t>
  </si>
  <si>
    <t>A93C</t>
  </si>
  <si>
    <t>372C</t>
  </si>
  <si>
    <t>272C</t>
  </si>
  <si>
    <t>F16C</t>
  </si>
  <si>
    <t>A72C</t>
  </si>
  <si>
    <t>4AF2</t>
  </si>
  <si>
    <t>752C</t>
  </si>
  <si>
    <t>117C</t>
  </si>
  <si>
    <t>43F6</t>
  </si>
  <si>
    <t>F55C</t>
  </si>
  <si>
    <t>0F6C</t>
  </si>
  <si>
    <t>F7FF</t>
  </si>
  <si>
    <t>0848</t>
  </si>
  <si>
    <t>0649</t>
  </si>
  <si>
    <t>1346</t>
  </si>
  <si>
    <t>1071</t>
  </si>
  <si>
    <t>2070</t>
  </si>
  <si>
    <t>1430</t>
  </si>
  <si>
    <t>2072</t>
  </si>
  <si>
    <t>6070</t>
  </si>
  <si>
    <t>6079</t>
  </si>
  <si>
    <t>6071</t>
  </si>
  <si>
    <t>2079</t>
  </si>
  <si>
    <t>2071</t>
  </si>
  <si>
    <t>0430</t>
  </si>
  <si>
    <t>8978</t>
  </si>
  <si>
    <t>4974</t>
  </si>
  <si>
    <t>2400</t>
  </si>
  <si>
    <t>4285</t>
  </si>
  <si>
    <t>4383</t>
  </si>
  <si>
    <t>4206</t>
  </si>
  <si>
    <t>4311</t>
  </si>
  <si>
    <t>4278</t>
  </si>
  <si>
    <t>4194</t>
  </si>
  <si>
    <t>4214</t>
  </si>
  <si>
    <t>4220</t>
  </si>
  <si>
    <t>4250</t>
  </si>
  <si>
    <t>4242</t>
  </si>
  <si>
    <t>3780</t>
  </si>
  <si>
    <t>8168</t>
  </si>
  <si>
    <t>4168</t>
  </si>
  <si>
    <t>0E17</t>
  </si>
  <si>
    <t>0E07</t>
  </si>
  <si>
    <t>0209</t>
  </si>
  <si>
    <t>0126</t>
  </si>
  <si>
    <t>0826</t>
  </si>
  <si>
    <t>0427</t>
  </si>
  <si>
    <t>1026</t>
  </si>
  <si>
    <t>2772</t>
  </si>
  <si>
    <t>6088</t>
  </si>
  <si>
    <t>1101</t>
  </si>
  <si>
    <t>0810</t>
  </si>
  <si>
    <t>0700</t>
  </si>
  <si>
    <t>3344</t>
  </si>
  <si>
    <t>0E18</t>
  </si>
  <si>
    <t>06E0</t>
  </si>
  <si>
    <t>1E00</t>
  </si>
  <si>
    <t>8007</t>
  </si>
  <si>
    <t>1848</t>
  </si>
  <si>
    <t>0007</t>
    <phoneticPr fontId="2" type="noConversion"/>
  </si>
  <si>
    <t>Remosaic On
TcBPC On / FPDC On</t>
    <phoneticPr fontId="2" type="noConversion"/>
  </si>
  <si>
    <t>0B08</t>
    <phoneticPr fontId="2" type="noConversion"/>
  </si>
  <si>
    <t>TcBPC/Remosaic v18</t>
    <phoneticPr fontId="2" type="noConversion"/>
  </si>
  <si>
    <t>Address</t>
    <phoneticPr fontId="2" type="noConversion"/>
  </si>
  <si>
    <t>Data (Hex)</t>
    <phoneticPr fontId="2" type="noConversion"/>
  </si>
  <si>
    <t>0580</t>
  </si>
  <si>
    <t>TnP v20 (SP13)</t>
    <phoneticPr fontId="2" type="noConversion"/>
  </si>
  <si>
    <t>Address</t>
    <phoneticPr fontId="2" type="noConversion"/>
  </si>
  <si>
    <t>Data (Hex)</t>
    <phoneticPr fontId="2" type="noConversion"/>
  </si>
  <si>
    <t>3478</t>
  </si>
  <si>
    <t>A2BB</t>
  </si>
  <si>
    <t>3D7C</t>
  </si>
  <si>
    <t>8046</t>
  </si>
  <si>
    <t>FF48</t>
  </si>
  <si>
    <t>0E46</t>
  </si>
  <si>
    <t>8369</t>
  </si>
  <si>
    <t>1C0C</t>
  </si>
  <si>
    <t>9FB2</t>
  </si>
  <si>
    <t>3946</t>
  </si>
  <si>
    <t>C1FE</t>
  </si>
  <si>
    <t>2A46</t>
  </si>
  <si>
    <t>4046</t>
  </si>
  <si>
    <t>E1FB</t>
  </si>
  <si>
    <t>B7FE</t>
  </si>
  <si>
    <t>F54E</t>
  </si>
  <si>
    <t>96F8</t>
  </si>
  <si>
    <t>3C00</t>
  </si>
  <si>
    <t>2AD1</t>
  </si>
  <si>
    <t>F448</t>
  </si>
  <si>
    <t>0025</t>
  </si>
  <si>
    <t>2C46</t>
  </si>
  <si>
    <t>407E</t>
  </si>
  <si>
    <t>00B1</t>
  </si>
  <si>
    <t>0125</t>
  </si>
  <si>
    <t>D4FB</t>
  </si>
  <si>
    <t>D6FB</t>
  </si>
  <si>
    <t>08B1</t>
  </si>
  <si>
    <t>0124</t>
  </si>
  <si>
    <t>A7FE</t>
  </si>
  <si>
    <t>EC48</t>
  </si>
  <si>
    <t>EC4A</t>
  </si>
  <si>
    <t>ED4B</t>
  </si>
  <si>
    <t>3606</t>
  </si>
  <si>
    <t>00B3</t>
  </si>
  <si>
    <t>AD04</t>
  </si>
  <si>
    <t>0FD0</t>
  </si>
  <si>
    <t>0BD1</t>
  </si>
  <si>
    <t>C5EB</t>
  </si>
  <si>
    <t>0510</t>
  </si>
  <si>
    <t>06EB</t>
  </si>
  <si>
    <t>04EB</t>
  </si>
  <si>
    <t>8401</t>
  </si>
  <si>
    <t>00EB</t>
  </si>
  <si>
    <t>0189</t>
  </si>
  <si>
    <t>1180</t>
  </si>
  <si>
    <t>8078</t>
  </si>
  <si>
    <t>1880</t>
  </si>
  <si>
    <t>C188</t>
  </si>
  <si>
    <t>4078</t>
  </si>
  <si>
    <t>F0E7</t>
  </si>
  <si>
    <t>4104</t>
  </si>
  <si>
    <t>A488</t>
  </si>
  <si>
    <t>1480</t>
  </si>
  <si>
    <t>10F8</t>
  </si>
  <si>
    <t>1100</t>
  </si>
  <si>
    <t>E3E7</t>
  </si>
  <si>
    <t>D348</t>
  </si>
  <si>
    <t>CC0A</t>
  </si>
  <si>
    <t>CC4E</t>
  </si>
  <si>
    <t>43FE</t>
  </si>
  <si>
    <t>C39A</t>
  </si>
  <si>
    <t>C20A</t>
  </si>
  <si>
    <t>61FB</t>
  </si>
  <si>
    <t>BA0A</t>
  </si>
  <si>
    <t>BAFA</t>
  </si>
  <si>
    <t>BAEA</t>
  </si>
  <si>
    <t>B89A</t>
  </si>
  <si>
    <t>B8AA</t>
  </si>
  <si>
    <t>7ED3</t>
  </si>
  <si>
    <t>44FB</t>
  </si>
  <si>
    <t>27FB</t>
  </si>
  <si>
    <t>0DFB</t>
  </si>
  <si>
    <t>F0FA</t>
  </si>
  <si>
    <t>E5FA</t>
  </si>
  <si>
    <t>D5FA</t>
  </si>
  <si>
    <t>780A</t>
  </si>
  <si>
    <t>30E0</t>
  </si>
  <si>
    <t>B2FA</t>
  </si>
  <si>
    <t>6B0A</t>
  </si>
  <si>
    <t>630A</t>
  </si>
  <si>
    <t>FAE0</t>
  </si>
  <si>
    <t>8FFA</t>
  </si>
  <si>
    <t>72FA</t>
  </si>
  <si>
    <t>490A</t>
  </si>
  <si>
    <t>5AFA</t>
  </si>
  <si>
    <t>33FA</t>
  </si>
  <si>
    <t>28FA</t>
  </si>
  <si>
    <t>70BB</t>
  </si>
  <si>
    <t>2EE0</t>
  </si>
  <si>
    <t>3D60</t>
  </si>
  <si>
    <t>F620</t>
  </si>
  <si>
    <t>BF0C</t>
  </si>
  <si>
    <t>16E0</t>
  </si>
  <si>
    <t>CF0A</t>
  </si>
  <si>
    <t>BCF9</t>
  </si>
  <si>
    <t>C50A</t>
  </si>
  <si>
    <t>0BAF</t>
  </si>
  <si>
    <t>1FED</t>
  </si>
  <si>
    <t>1A0A</t>
  </si>
  <si>
    <t>9FF9</t>
  </si>
  <si>
    <t>FCE6</t>
  </si>
  <si>
    <t>AC1A</t>
  </si>
  <si>
    <t>981A</t>
  </si>
  <si>
    <t>8C48</t>
  </si>
  <si>
    <t>06FC</t>
  </si>
  <si>
    <t>42F9</t>
  </si>
  <si>
    <t>FFFB</t>
  </si>
  <si>
    <t>8549</t>
  </si>
  <si>
    <t>8048</t>
  </si>
  <si>
    <t>EDFB</t>
  </si>
  <si>
    <t>2DF9</t>
  </si>
  <si>
    <t>E5FB</t>
  </si>
  <si>
    <t>2BF9</t>
  </si>
  <si>
    <t>774C</t>
  </si>
  <si>
    <t>2CF9</t>
  </si>
  <si>
    <t>6F48</t>
  </si>
  <si>
    <t>18F9</t>
  </si>
  <si>
    <t>00F9</t>
  </si>
  <si>
    <t>544D</t>
  </si>
  <si>
    <t>F0F8</t>
  </si>
  <si>
    <t>F7E4</t>
  </si>
  <si>
    <t>CFF8</t>
  </si>
  <si>
    <t>CBF8</t>
  </si>
  <si>
    <t>C7F8</t>
  </si>
  <si>
    <t>C6F8</t>
  </si>
  <si>
    <t>C1F8</t>
  </si>
  <si>
    <t>234C</t>
  </si>
  <si>
    <t>9B01</t>
  </si>
  <si>
    <t>2248</t>
  </si>
  <si>
    <t>1C4D</t>
  </si>
  <si>
    <t>1F48</t>
  </si>
  <si>
    <t>1D48</t>
  </si>
  <si>
    <t>E511</t>
  </si>
  <si>
    <t>1A48</t>
  </si>
  <si>
    <t>A121</t>
  </si>
  <si>
    <t>1548</t>
  </si>
  <si>
    <t>C961</t>
  </si>
  <si>
    <t>1348</t>
  </si>
  <si>
    <t>9B71</t>
  </si>
  <si>
    <t>1048</t>
  </si>
  <si>
    <t>A861</t>
  </si>
  <si>
    <t>AC83</t>
  </si>
  <si>
    <t>4AF6</t>
  </si>
  <si>
    <t>834C</t>
  </si>
  <si>
    <t>4CF6</t>
  </si>
  <si>
    <t>0D7C</t>
  </si>
  <si>
    <t>337C</t>
  </si>
  <si>
    <t>031E</t>
  </si>
  <si>
    <t>0B3F</t>
  </si>
  <si>
    <t>01EB</t>
  </si>
  <si>
    <t>1F1F</t>
  </si>
  <si>
    <t>1F2F</t>
  </si>
  <si>
    <t>1F56</t>
  </si>
  <si>
    <t>1F47</t>
  </si>
  <si>
    <t>1FEC</t>
  </si>
  <si>
    <t>1FEE</t>
  </si>
  <si>
    <t>1FFC</t>
  </si>
  <si>
    <t>2001F620</t>
  </si>
  <si>
    <t>2001F622</t>
  </si>
  <si>
    <t>2001F624</t>
  </si>
  <si>
    <t>2001F626</t>
  </si>
  <si>
    <t>2001F628</t>
  </si>
  <si>
    <t>2001F62A</t>
  </si>
  <si>
    <t>2001F62C</t>
  </si>
  <si>
    <t>2001F62E</t>
  </si>
  <si>
    <t>2001F630</t>
  </si>
  <si>
    <t>2001F632</t>
  </si>
  <si>
    <t>2001F634</t>
  </si>
  <si>
    <t>2001F636</t>
  </si>
  <si>
    <t>2001F638</t>
  </si>
  <si>
    <t>2001F63A</t>
  </si>
  <si>
    <t>2001F63C</t>
  </si>
  <si>
    <t>2001F63E</t>
  </si>
  <si>
    <t>2001F640</t>
  </si>
  <si>
    <t>2001F642</t>
  </si>
  <si>
    <t>2001F644</t>
  </si>
  <si>
    <t>2001F646</t>
  </si>
  <si>
    <t>2001F648</t>
  </si>
  <si>
    <t>2001F64A</t>
  </si>
  <si>
    <t>2001F64C</t>
  </si>
  <si>
    <t>2001F64E</t>
  </si>
  <si>
    <t>2001F650</t>
  </si>
  <si>
    <t>2001F652</t>
  </si>
  <si>
    <t>2001F654</t>
  </si>
  <si>
    <t>2001F656</t>
  </si>
  <si>
    <t>2001F658</t>
  </si>
  <si>
    <t>2001F65A</t>
  </si>
  <si>
    <t>M02</t>
    <phoneticPr fontId="2" type="noConversion"/>
  </si>
  <si>
    <t>M04</t>
    <phoneticPr fontId="2" type="noConversion"/>
  </si>
  <si>
    <t>Full</t>
    <phoneticPr fontId="2" type="noConversion"/>
  </si>
  <si>
    <t>4sum</t>
    <phoneticPr fontId="2" type="noConversion"/>
  </si>
  <si>
    <t>4sum2bin</t>
    <phoneticPr fontId="2" type="noConversion"/>
  </si>
  <si>
    <t>10DF</t>
  </si>
  <si>
    <t>1FB7</t>
  </si>
  <si>
    <t>0005</t>
    <phoneticPr fontId="2" type="noConversion"/>
  </si>
  <si>
    <t>2001</t>
    <phoneticPr fontId="2" type="noConversion"/>
  </si>
  <si>
    <t>6448</t>
    <phoneticPr fontId="2" type="noConversion"/>
  </si>
  <si>
    <t>2864</t>
    <phoneticPr fontId="2" type="noConversion"/>
  </si>
  <si>
    <t>0009</t>
    <phoneticPr fontId="2" type="noConversion"/>
  </si>
  <si>
    <t>1-V size :</t>
    <phoneticPr fontId="2" type="noConversion"/>
  </si>
  <si>
    <t>V blank time :</t>
    <phoneticPr fontId="2" type="noConversion"/>
  </si>
  <si>
    <t>MIPI_speed :</t>
    <phoneticPr fontId="2" type="noConversion"/>
  </si>
  <si>
    <t>1-H size :</t>
    <phoneticPr fontId="2" type="noConversion"/>
  </si>
  <si>
    <t>DBR_clk :</t>
    <phoneticPr fontId="2" type="noConversion"/>
  </si>
  <si>
    <t>0274</t>
  </si>
  <si>
    <t>10D3</t>
  </si>
  <si>
    <t>0398</t>
  </si>
  <si>
    <t>20002064</t>
  </si>
  <si>
    <t>20002066</t>
  </si>
  <si>
    <t>20002040</t>
  </si>
  <si>
    <t>20002046</t>
  </si>
  <si>
    <t>20002052</t>
  </si>
  <si>
    <t>200035FA</t>
  </si>
  <si>
    <t>200035FC</t>
  </si>
  <si>
    <t>200035EE</t>
  </si>
  <si>
    <t>20002694</t>
  </si>
  <si>
    <t>4000013E</t>
  </si>
  <si>
    <t>4000034A</t>
  </si>
  <si>
    <t>200025CC</t>
  </si>
  <si>
    <t>40000B08</t>
  </si>
  <si>
    <t>200026D2</t>
  </si>
  <si>
    <t>200026D4</t>
  </si>
  <si>
    <t>200039CA</t>
  </si>
  <si>
    <t>200035C2</t>
  </si>
  <si>
    <t>200035C4</t>
  </si>
  <si>
    <t>200035DE</t>
  </si>
  <si>
    <t>200035CE</t>
  </si>
  <si>
    <t>200039A6</t>
  </si>
  <si>
    <t>200039AE</t>
  </si>
  <si>
    <t>200039B6</t>
  </si>
  <si>
    <t>200035DA</t>
  </si>
  <si>
    <t>2001F65C</t>
  </si>
  <si>
    <t>40000302</t>
  </si>
  <si>
    <t>40000310</t>
  </si>
  <si>
    <t>40000312</t>
  </si>
  <si>
    <t>40000348</t>
  </si>
  <si>
    <t>40000350</t>
  </si>
  <si>
    <t>40000352</t>
  </si>
  <si>
    <t>20002060</t>
  </si>
  <si>
    <t>20002062</t>
  </si>
  <si>
    <t>20005592</t>
  </si>
  <si>
    <t>20006162</t>
  </si>
  <si>
    <t>20003994</t>
  </si>
  <si>
    <t>200026E2</t>
  </si>
  <si>
    <t>200026E4</t>
  </si>
  <si>
    <t>20002702</t>
  </si>
  <si>
    <t>20002704</t>
  </si>
  <si>
    <t>20002712</t>
  </si>
  <si>
    <t>20002714</t>
  </si>
  <si>
    <t>20002732</t>
  </si>
  <si>
    <t>20002734</t>
  </si>
  <si>
    <t>2694</t>
    <phoneticPr fontId="2" type="noConversion"/>
  </si>
  <si>
    <t>2040</t>
    <phoneticPr fontId="2" type="noConversion"/>
  </si>
  <si>
    <t>2046</t>
    <phoneticPr fontId="2" type="noConversion"/>
  </si>
  <si>
    <t>2052</t>
    <phoneticPr fontId="2" type="noConversion"/>
  </si>
  <si>
    <t>35FA</t>
    <phoneticPr fontId="2" type="noConversion"/>
  </si>
  <si>
    <t>03E4</t>
    <phoneticPr fontId="2" type="noConversion"/>
  </si>
  <si>
    <t>0200</t>
    <phoneticPr fontId="2" type="noConversion"/>
  </si>
  <si>
    <t>00BD</t>
    <phoneticPr fontId="2" type="noConversion"/>
  </si>
  <si>
    <t>Global v21a</t>
    <phoneticPr fontId="2" type="noConversion"/>
  </si>
  <si>
    <t>F45E</t>
    <phoneticPr fontId="2" type="noConversion"/>
  </si>
  <si>
    <t>00C0</t>
    <phoneticPr fontId="2" type="noConversion"/>
  </si>
  <si>
    <t>2694</t>
  </si>
  <si>
    <t>2052</t>
  </si>
  <si>
    <t>35FA</t>
  </si>
  <si>
    <t>00BD</t>
  </si>
  <si>
    <t>1FAE</t>
  </si>
  <si>
    <t>1F63</t>
  </si>
  <si>
    <t>1F7F</t>
  </si>
  <si>
    <t>0193</t>
  </si>
  <si>
    <t>1FC6</t>
  </si>
  <si>
    <t>MCLK = 24Mhz</t>
    <phoneticPr fontId="2" type="noConversion"/>
  </si>
  <si>
    <t>//Initialization-24</t>
    <phoneticPr fontId="2" type="noConversion"/>
  </si>
  <si>
    <t>//Address</t>
    <phoneticPr fontId="2" type="noConversion"/>
  </si>
  <si>
    <t>6018</t>
    <phoneticPr fontId="2" type="noConversion"/>
  </si>
  <si>
    <t>p1</t>
    <phoneticPr fontId="2" type="noConversion"/>
  </si>
  <si>
    <t>7002</t>
    <phoneticPr fontId="2" type="noConversion"/>
  </si>
  <si>
    <t>7004</t>
    <phoneticPr fontId="2" type="noConversion"/>
  </si>
  <si>
    <t>1770</t>
    <phoneticPr fontId="2" type="noConversion"/>
  </si>
  <si>
    <t>70CA</t>
    <phoneticPr fontId="2" type="noConversion"/>
  </si>
  <si>
    <t>1108</t>
    <phoneticPr fontId="2" type="noConversion"/>
  </si>
  <si>
    <t>6014</t>
    <phoneticPr fontId="2" type="noConversion"/>
  </si>
  <si>
    <t>p10</t>
    <phoneticPr fontId="2" type="noConversion"/>
  </si>
  <si>
    <t xml:space="preserve"> // Remosaic Setting (For Full Remosaic)</t>
    <phoneticPr fontId="2" type="noConversion"/>
  </si>
  <si>
    <t>0000 0005</t>
    <phoneticPr fontId="2" type="noConversion"/>
  </si>
  <si>
    <t>200013C2</t>
  </si>
  <si>
    <t>200013C8</t>
  </si>
  <si>
    <t>200013CA</t>
  </si>
  <si>
    <t>2000143E</t>
  </si>
  <si>
    <t>2000245C</t>
  </si>
  <si>
    <t>200025DA</t>
  </si>
  <si>
    <t>200025FA</t>
  </si>
  <si>
    <t>200025FC</t>
  </si>
  <si>
    <t>200025FE</t>
  </si>
  <si>
    <t>2000261A</t>
  </si>
  <si>
    <t>2000261C</t>
  </si>
  <si>
    <t>2000261E</t>
  </si>
  <si>
    <t>2000263A</t>
  </si>
  <si>
    <t>2000263C</t>
  </si>
  <si>
    <t>2000263E</t>
  </si>
  <si>
    <t>2000264A</t>
  </si>
  <si>
    <t>2000264C</t>
  </si>
  <si>
    <t>2000264E</t>
  </si>
  <si>
    <t>2000265A</t>
  </si>
  <si>
    <t>2000265C</t>
  </si>
  <si>
    <t>2000265E</t>
  </si>
  <si>
    <t>2000267A</t>
  </si>
  <si>
    <t>2000267C</t>
  </si>
  <si>
    <t>2000267E</t>
  </si>
  <si>
    <t>200026B2</t>
  </si>
  <si>
    <t>200026B4</t>
  </si>
  <si>
    <t>200026B6</t>
  </si>
  <si>
    <t>200026C2</t>
  </si>
  <si>
    <t>200026C4</t>
  </si>
  <si>
    <t>200026C6</t>
  </si>
  <si>
    <t>2000270A</t>
  </si>
  <si>
    <t>2000270C</t>
  </si>
  <si>
    <t>2000270E</t>
  </si>
  <si>
    <t>2000275A</t>
  </si>
  <si>
    <t>2000275C</t>
  </si>
  <si>
    <t>2000275E</t>
  </si>
  <si>
    <t>2000277A</t>
  </si>
  <si>
    <t>2000277C</t>
  </si>
  <si>
    <t>2000277E</t>
  </si>
  <si>
    <t>200038BC</t>
  </si>
  <si>
    <t>200038CA</t>
  </si>
  <si>
    <t>2000399A</t>
  </si>
  <si>
    <t>2000399C</t>
  </si>
  <si>
    <t>200039A2</t>
  </si>
  <si>
    <t>200039AA</t>
  </si>
  <si>
    <t>200039B2</t>
  </si>
  <si>
    <t>20003AEE</t>
  </si>
  <si>
    <t>20003F10</t>
  </si>
  <si>
    <t>20006D60</t>
  </si>
  <si>
    <t>20006D62</t>
  </si>
  <si>
    <t>20006D64</t>
  </si>
  <si>
    <t>20006D66</t>
  </si>
  <si>
    <t>20006D6E</t>
  </si>
  <si>
    <t>20006D8A</t>
  </si>
  <si>
    <t>20006D94</t>
  </si>
  <si>
    <t>20006D96</t>
  </si>
  <si>
    <t>20006D98</t>
  </si>
  <si>
    <t>20006DAC</t>
  </si>
  <si>
    <t>20006DAE</t>
  </si>
  <si>
    <t>20006DB0</t>
  </si>
  <si>
    <t>20006DB2</t>
  </si>
  <si>
    <t>20006DB4</t>
  </si>
  <si>
    <t>20006DB6</t>
  </si>
  <si>
    <t>20006DB8</t>
  </si>
  <si>
    <t>20006DBA</t>
  </si>
  <si>
    <t>20006DBC</t>
  </si>
  <si>
    <t>4000022A</t>
  </si>
  <si>
    <t>4000026A</t>
  </si>
  <si>
    <t>4000026C</t>
  </si>
  <si>
    <t>40000FE8</t>
  </si>
  <si>
    <t>4000BF06</t>
  </si>
  <si>
    <t>4000F440</t>
  </si>
  <si>
    <t>4000F442</t>
  </si>
  <si>
    <t>4000FB0A</t>
  </si>
  <si>
    <t>20002520</t>
  </si>
  <si>
    <t>20002546</t>
  </si>
  <si>
    <t>200025E0</t>
  </si>
  <si>
    <t>20002710</t>
  </si>
  <si>
    <t>20002760</t>
  </si>
  <si>
    <t>20002780</t>
  </si>
  <si>
    <t>200035E4</t>
  </si>
  <si>
    <t>20003970</t>
  </si>
  <si>
    <t>20003972</t>
  </si>
  <si>
    <t>20003974</t>
  </si>
  <si>
    <t>20003976</t>
  </si>
  <si>
    <t>20003978</t>
  </si>
  <si>
    <t>20003996</t>
  </si>
  <si>
    <t>20003998</t>
  </si>
  <si>
    <t>20004060</t>
  </si>
  <si>
    <t>20004100</t>
  </si>
  <si>
    <t>20005144</t>
  </si>
  <si>
    <t>20005146</t>
  </si>
  <si>
    <t>20012864</t>
  </si>
  <si>
    <t>40000110</t>
  </si>
  <si>
    <t>40000200</t>
  </si>
  <si>
    <t>40000224</t>
  </si>
  <si>
    <t>40000260</t>
  </si>
  <si>
    <t>40000262</t>
  </si>
  <si>
    <t>40000264</t>
  </si>
  <si>
    <t>40000268</t>
  </si>
  <si>
    <t>2000612C</t>
  </si>
  <si>
    <t>2000614A</t>
  </si>
  <si>
    <t>2000635A</t>
  </si>
  <si>
    <t>2000635C</t>
  </si>
  <si>
    <t>2000635E</t>
  </si>
  <si>
    <t>2000636A</t>
  </si>
  <si>
    <t>2000636C</t>
  </si>
  <si>
    <t>2000636E</t>
  </si>
  <si>
    <t>2000637A</t>
  </si>
  <si>
    <t>2000637C</t>
  </si>
  <si>
    <t>2000637E</t>
  </si>
  <si>
    <t>2000638A</t>
  </si>
  <si>
    <t>2000638C</t>
  </si>
  <si>
    <t>2000638E</t>
  </si>
  <si>
    <t>2000639A</t>
  </si>
  <si>
    <t>2000639C</t>
  </si>
  <si>
    <t>2000639E</t>
  </si>
  <si>
    <t>200063A0</t>
  </si>
  <si>
    <t>200063A2</t>
  </si>
  <si>
    <t>200063A8</t>
  </si>
  <si>
    <t>200063AA</t>
  </si>
  <si>
    <t>200063AC</t>
  </si>
  <si>
    <t>200063AE</t>
  </si>
  <si>
    <t>200063B0</t>
  </si>
  <si>
    <t>200063B2</t>
  </si>
  <si>
    <t>200063B8</t>
  </si>
  <si>
    <t>200063BA</t>
  </si>
  <si>
    <t>200063BC</t>
  </si>
  <si>
    <t>200063BE</t>
  </si>
  <si>
    <t>200063C0</t>
  </si>
  <si>
    <t>200063C2</t>
  </si>
  <si>
    <t>200063C8</t>
  </si>
  <si>
    <t>200063CA</t>
  </si>
  <si>
    <t>200063CC</t>
  </si>
  <si>
    <t>200063CE</t>
  </si>
  <si>
    <t>200063D0</t>
  </si>
  <si>
    <t>200063D2</t>
  </si>
  <si>
    <t>200063D8</t>
  </si>
  <si>
    <t>200063DA</t>
  </si>
  <si>
    <t>200063DC</t>
  </si>
  <si>
    <t>200063DE</t>
  </si>
  <si>
    <t>200063EA</t>
  </si>
  <si>
    <t>200063EC</t>
  </si>
  <si>
    <t>200063EE</t>
  </si>
  <si>
    <t>200063F0</t>
  </si>
  <si>
    <t>200063F2</t>
  </si>
  <si>
    <t>200063F8</t>
  </si>
  <si>
    <t>200063FA</t>
  </si>
  <si>
    <t>200063FC</t>
  </si>
  <si>
    <t>200063FE</t>
  </si>
  <si>
    <t>2000640A</t>
  </si>
  <si>
    <t>2000640C</t>
  </si>
  <si>
    <t>2000640E</t>
  </si>
  <si>
    <t>2000641A</t>
  </si>
  <si>
    <t>2000641C</t>
  </si>
  <si>
    <t>2000641E</t>
  </si>
  <si>
    <t>2000642A</t>
  </si>
  <si>
    <t>2000642C</t>
  </si>
  <si>
    <t>2000642E</t>
  </si>
  <si>
    <t>2000643A</t>
  </si>
  <si>
    <t>2000643C</t>
  </si>
  <si>
    <t>2000643E</t>
  </si>
  <si>
    <t>2000644A</t>
  </si>
  <si>
    <t>2000644C</t>
  </si>
  <si>
    <t>2000644E</t>
  </si>
  <si>
    <t>2000645A</t>
  </si>
  <si>
    <t>2000645C</t>
  </si>
  <si>
    <t>2000645E</t>
  </si>
  <si>
    <t>2000646A</t>
  </si>
  <si>
    <t>2000646C</t>
  </si>
  <si>
    <t>2000646E</t>
  </si>
  <si>
    <t>2000647A</t>
  </si>
  <si>
    <t>2000647C</t>
  </si>
  <si>
    <t>2000647E</t>
  </si>
  <si>
    <t>2000648A</t>
  </si>
  <si>
    <t>2000648C</t>
  </si>
  <si>
    <t>2000648E</t>
  </si>
  <si>
    <t>2000649A</t>
  </si>
  <si>
    <t>2000649C</t>
  </si>
  <si>
    <t>2000649E</t>
  </si>
  <si>
    <t>200064A0</t>
  </si>
  <si>
    <t>200064A2</t>
  </si>
  <si>
    <t>200064A8</t>
  </si>
  <si>
    <t>200064AA</t>
  </si>
  <si>
    <t>200064AC</t>
  </si>
  <si>
    <t>200064AE</t>
  </si>
  <si>
    <t>200064B0</t>
  </si>
  <si>
    <t>200064B2</t>
  </si>
  <si>
    <t>20005FE2</t>
  </si>
  <si>
    <t>20005FE8</t>
  </si>
  <si>
    <t>20005FEE</t>
  </si>
  <si>
    <t>20005FF4</t>
  </si>
  <si>
    <t>20005FFA</t>
  </si>
  <si>
    <t>2000600C</t>
  </si>
  <si>
    <t>2000601E</t>
  </si>
  <si>
    <t>2000602A</t>
  </si>
  <si>
    <t>2000603C</t>
  </si>
  <si>
    <t>2000604E</t>
  </si>
  <si>
    <t>2000606C</t>
  </si>
  <si>
    <t>2000607E</t>
  </si>
  <si>
    <t>2000608A</t>
  </si>
  <si>
    <t>2000609C</t>
  </si>
  <si>
    <t>200060A2</t>
  </si>
  <si>
    <t>200060A8</t>
  </si>
  <si>
    <t>200060AE</t>
  </si>
  <si>
    <t>200060B4</t>
  </si>
  <si>
    <t>200060BA</t>
  </si>
  <si>
    <t>200060C0</t>
  </si>
  <si>
    <t>200060CC</t>
  </si>
  <si>
    <t>200060DE</t>
  </si>
  <si>
    <t>2000617A</t>
  </si>
  <si>
    <t>2000617C</t>
  </si>
  <si>
    <t>2000617E</t>
  </si>
  <si>
    <t>2000619A</t>
  </si>
  <si>
    <t>2000619C</t>
  </si>
  <si>
    <t>2000619E</t>
  </si>
  <si>
    <t>200061A0</t>
  </si>
  <si>
    <t>200061A2</t>
  </si>
  <si>
    <t>200061A8</t>
  </si>
  <si>
    <t>200061AA</t>
  </si>
  <si>
    <t>200061AC</t>
  </si>
  <si>
    <t>200061AE</t>
  </si>
  <si>
    <t>200061B0</t>
  </si>
  <si>
    <t>200061B2</t>
  </si>
  <si>
    <t>200061B8</t>
  </si>
  <si>
    <t>200061BA</t>
  </si>
  <si>
    <t>200061BC</t>
  </si>
  <si>
    <t>200061BE</t>
  </si>
  <si>
    <t>200061C0</t>
  </si>
  <si>
    <t>200061C2</t>
  </si>
  <si>
    <t>200061D8</t>
  </si>
  <si>
    <t>200061DA</t>
  </si>
  <si>
    <t>200061DC</t>
  </si>
  <si>
    <t>200061DE</t>
  </si>
  <si>
    <t>200061EA</t>
  </si>
  <si>
    <t>200061EC</t>
  </si>
  <si>
    <t>200061EE</t>
  </si>
  <si>
    <t>200061F0</t>
  </si>
  <si>
    <t>200061F2</t>
  </si>
  <si>
    <t>2000620A</t>
  </si>
  <si>
    <t>2000620C</t>
  </si>
  <si>
    <t>2000620E</t>
  </si>
  <si>
    <t>2000622A</t>
  </si>
  <si>
    <t>2000622C</t>
  </si>
  <si>
    <t>2000622E</t>
  </si>
  <si>
    <t>2000624A</t>
  </si>
  <si>
    <t>2000624C</t>
  </si>
  <si>
    <t>2000624E</t>
  </si>
  <si>
    <t>2000626A</t>
  </si>
  <si>
    <t>2000626C</t>
  </si>
  <si>
    <t>2000626E</t>
  </si>
  <si>
    <t>2000628A</t>
  </si>
  <si>
    <t>2000628C</t>
  </si>
  <si>
    <t>2000628E</t>
  </si>
  <si>
    <t>200062A8</t>
  </si>
  <si>
    <t>200062AA</t>
  </si>
  <si>
    <t>200062AC</t>
  </si>
  <si>
    <t>200062AE</t>
  </si>
  <si>
    <t>200062B0</t>
  </si>
  <si>
    <t>200062B2</t>
  </si>
  <si>
    <t>200062B8</t>
  </si>
  <si>
    <t>200062BA</t>
  </si>
  <si>
    <t>200062BC</t>
  </si>
  <si>
    <t>200062BE</t>
  </si>
  <si>
    <t>200062C0</t>
  </si>
  <si>
    <t>200062C2</t>
  </si>
  <si>
    <t>200062C8</t>
  </si>
  <si>
    <t>200062CA</t>
  </si>
  <si>
    <t>200062CC</t>
  </si>
  <si>
    <t>200062CE</t>
  </si>
  <si>
    <t>200062D0</t>
  </si>
  <si>
    <t>200062D2</t>
  </si>
  <si>
    <t>200062D8</t>
  </si>
  <si>
    <t>200062DA</t>
  </si>
  <si>
    <t>200062DC</t>
  </si>
  <si>
    <t>200062DE</t>
  </si>
  <si>
    <t>200062EA</t>
  </si>
  <si>
    <t>200062EC</t>
  </si>
  <si>
    <t>200062EE</t>
  </si>
  <si>
    <t>200062F0</t>
  </si>
  <si>
    <t>200062F2</t>
  </si>
  <si>
    <t>200062F8</t>
  </si>
  <si>
    <t>200062FA</t>
  </si>
  <si>
    <t>200062FC</t>
  </si>
  <si>
    <t>200062FE</t>
  </si>
  <si>
    <t>2000630A</t>
  </si>
  <si>
    <t>2000630C</t>
  </si>
  <si>
    <t>2000630E</t>
  </si>
  <si>
    <t>2000631A</t>
  </si>
  <si>
    <t>2000631C</t>
  </si>
  <si>
    <t>2000631E</t>
  </si>
  <si>
    <t>2000632A</t>
  </si>
  <si>
    <t>2000632C</t>
  </si>
  <si>
    <t>2000632E</t>
  </si>
  <si>
    <t>2000633A</t>
  </si>
  <si>
    <t>2000633C</t>
  </si>
  <si>
    <t>2000633E</t>
  </si>
  <si>
    <t>2000634A</t>
  </si>
  <si>
    <t>2000634C</t>
  </si>
  <si>
    <t>2000634E</t>
  </si>
  <si>
    <t>20006132</t>
  </si>
  <si>
    <t>20006358</t>
  </si>
  <si>
    <t>20006360</t>
  </si>
  <si>
    <t>20006362</t>
  </si>
  <si>
    <t>20006368</t>
  </si>
  <si>
    <t>20006370</t>
  </si>
  <si>
    <t>20006372</t>
  </si>
  <si>
    <t>20006378</t>
  </si>
  <si>
    <t>20006380</t>
  </si>
  <si>
    <t>20006382</t>
  </si>
  <si>
    <t>20006388</t>
  </si>
  <si>
    <t>20006390</t>
  </si>
  <si>
    <t>20006392</t>
  </si>
  <si>
    <t>20006398</t>
  </si>
  <si>
    <t>200063E0</t>
  </si>
  <si>
    <t>200063E2</t>
  </si>
  <si>
    <t>200063E8</t>
  </si>
  <si>
    <t>20006400</t>
  </si>
  <si>
    <t>20006402</t>
  </si>
  <si>
    <t>20006408</t>
  </si>
  <si>
    <t>20006410</t>
  </si>
  <si>
    <t>20006412</t>
  </si>
  <si>
    <t>20006418</t>
  </si>
  <si>
    <t>20006420</t>
  </si>
  <si>
    <t>20006422</t>
  </si>
  <si>
    <t>20006428</t>
  </si>
  <si>
    <t>20006438</t>
  </si>
  <si>
    <t>20006440</t>
  </si>
  <si>
    <t>20006442</t>
  </si>
  <si>
    <t>20006448</t>
  </si>
  <si>
    <t>20006450</t>
  </si>
  <si>
    <t>20006452</t>
  </si>
  <si>
    <t>20006458</t>
  </si>
  <si>
    <t>20006460</t>
  </si>
  <si>
    <t>20006462</t>
  </si>
  <si>
    <t>20006468</t>
  </si>
  <si>
    <t>20006470</t>
  </si>
  <si>
    <t>20006472</t>
  </si>
  <si>
    <t>20006478</t>
  </si>
  <si>
    <t>20006480</t>
  </si>
  <si>
    <t>20006482</t>
  </si>
  <si>
    <t>20006488</t>
  </si>
  <si>
    <t>20006490</t>
  </si>
  <si>
    <t>20006492</t>
  </si>
  <si>
    <t>20006498</t>
  </si>
  <si>
    <t>20006000</t>
  </si>
  <si>
    <t>20006012</t>
  </si>
  <si>
    <t>20006018</t>
  </si>
  <si>
    <t>20006024</t>
  </si>
  <si>
    <t>20006036</t>
  </si>
  <si>
    <t>20006042</t>
  </si>
  <si>
    <t>20006048</t>
  </si>
  <si>
    <t>20006054</t>
  </si>
  <si>
    <t>20006066</t>
  </si>
  <si>
    <t>20006072</t>
  </si>
  <si>
    <t>20006078</t>
  </si>
  <si>
    <t>20006084</t>
  </si>
  <si>
    <t>20006090</t>
  </si>
  <si>
    <t>20006096</t>
  </si>
  <si>
    <t>20006108</t>
  </si>
  <si>
    <t>20006120</t>
  </si>
  <si>
    <t>20006178</t>
  </si>
  <si>
    <t>20006180</t>
  </si>
  <si>
    <t>20006182</t>
  </si>
  <si>
    <t>20006198</t>
  </si>
  <si>
    <t>200061E0</t>
  </si>
  <si>
    <t>200061E2</t>
  </si>
  <si>
    <t>200061E8</t>
  </si>
  <si>
    <t>20006208</t>
  </si>
  <si>
    <t>20006210</t>
  </si>
  <si>
    <t>20006212</t>
  </si>
  <si>
    <t>20006228</t>
  </si>
  <si>
    <t>20006230</t>
  </si>
  <si>
    <t>20006232</t>
  </si>
  <si>
    <t>20006248</t>
  </si>
  <si>
    <t>20006250</t>
  </si>
  <si>
    <t>20006252</t>
  </si>
  <si>
    <t>20006268</t>
  </si>
  <si>
    <t>20006270</t>
  </si>
  <si>
    <t>20006272</t>
  </si>
  <si>
    <t>20006288</t>
  </si>
  <si>
    <t>20006290</t>
  </si>
  <si>
    <t>20006292</t>
  </si>
  <si>
    <t>200062E0</t>
  </si>
  <si>
    <t>200062E2</t>
  </si>
  <si>
    <t>200062E8</t>
  </si>
  <si>
    <t>20006300</t>
  </si>
  <si>
    <t>20006302</t>
  </si>
  <si>
    <t>20006308</t>
  </si>
  <si>
    <t>20006310</t>
  </si>
  <si>
    <t>20006312</t>
  </si>
  <si>
    <t>20006318</t>
  </si>
  <si>
    <t>20006320</t>
  </si>
  <si>
    <t>20006322</t>
  </si>
  <si>
    <t>20006328</t>
  </si>
  <si>
    <t>20006330</t>
  </si>
  <si>
    <t>20006332</t>
  </si>
  <si>
    <t>20006338</t>
  </si>
  <si>
    <t>20006340</t>
  </si>
  <si>
    <t>20006342</t>
  </si>
  <si>
    <t>20006348</t>
  </si>
  <si>
    <t>20006350</t>
  </si>
  <si>
    <t>20006352</t>
  </si>
  <si>
    <t>00D0</t>
    <phoneticPr fontId="2" type="noConversion"/>
  </si>
  <si>
    <t>1FEA</t>
  </si>
  <si>
    <t>M01</t>
    <phoneticPr fontId="2" type="noConversion"/>
  </si>
  <si>
    <t>M05</t>
    <phoneticPr fontId="2" type="noConversion"/>
  </si>
  <si>
    <t>2210</t>
  </si>
  <si>
    <t>M03</t>
    <phoneticPr fontId="2" type="noConversion"/>
  </si>
  <si>
    <t>M06</t>
    <phoneticPr fontId="2" type="noConversion"/>
  </si>
  <si>
    <t>//$MV4[MCLK:24,mipi_phy_type:Dphy,mipi_lane:4,mipi_datarate:2496]
//$MV4_MainData[width:3280,height:2460,data_type:MIPI_RAW10 (0x2B)]
//$MV4_Start[]</t>
    <phoneticPr fontId="2" type="noConversion"/>
  </si>
  <si>
    <t>0E68</t>
  </si>
  <si>
    <t>0734</t>
  </si>
  <si>
    <t>0FC4</t>
    <phoneticPr fontId="2" type="noConversion"/>
  </si>
  <si>
    <t>//$MV4[MCLK:24,mipi_phy_type:Dphy,mipi_lane:4,mipi_datarate:2900]
//$MV4_MainData[width:6560,height:4920,data_type:MIPI_RAW10 (0x2B)]
//$MV4_Start[]</t>
    <phoneticPr fontId="2" type="noConversion"/>
  </si>
  <si>
    <t>//$MV4[MCLK:24,mipi_phy_type:Dphy,mipi_lane:4,mipi_datarate:2496]
//$MV4_MainData[width:6560,height:3688,data_type:MIPI_RAW10 (0x2B)]
//$MV4_Start[]</t>
    <phoneticPr fontId="2" type="noConversion"/>
  </si>
  <si>
    <t>//$MV4[MCLK:24,mipi_phy_type:Dphy,mipi_lane:4,mipi_datarate:2496]
//$MV4_MainData[width:3280,height:1844,data_type:MIPI_RAW10 (0x2B)]
//$MV4_Start[]</t>
    <phoneticPr fontId="2" type="noConversion"/>
  </si>
  <si>
    <t>//$MV4[MCLK:24,mipi_phy_type:Dphy,mipi_lane:4,mipi_datarate:2496]
//$MV4_MainData[width:1632,height:920,data_type:MIPI_RAW10 (0x2B)]
//$MV4_Start[]</t>
    <phoneticPr fontId="2" type="noConversion"/>
  </si>
  <si>
    <t>1220</t>
    <phoneticPr fontId="2" type="noConversion"/>
  </si>
  <si>
    <t>1D40</t>
    <phoneticPr fontId="2" type="noConversion"/>
  </si>
  <si>
    <t>24A0</t>
    <phoneticPr fontId="2" type="noConversion"/>
  </si>
  <si>
    <t>0400</t>
    <phoneticPr fontId="2" type="noConversion"/>
  </si>
  <si>
    <t>0028</t>
    <phoneticPr fontId="2" type="noConversion"/>
  </si>
  <si>
    <t>0320</t>
    <phoneticPr fontId="2" type="noConversion"/>
  </si>
  <si>
    <t>S5KJD1SP13_EVT0_Reference_Setfile_v0.5i</t>
    <phoneticPr fontId="2" type="noConversion"/>
  </si>
  <si>
    <t>2023.07.11</t>
    <phoneticPr fontId="2" type="noConversion"/>
  </si>
  <si>
    <r>
      <t>&gt; Added following modes</t>
    </r>
    <r>
      <rPr>
        <sz val="11"/>
        <rFont val="Calibri"/>
        <family val="2"/>
      </rPr>
      <t xml:space="preserve">
    - MCLK 24Mhz Full 6560x4920 15fps 2496Mbps
    - MCLK 24Mhz Full 6560x3688 30fps 2496Mbps
    - MCLK 24Mhz 4sum 3280x2460 30fps 2496Mbps
    - MCLK 24Mhz 4sum 3280x1844 30/60fps 2496Mbps
    - MCLK 24Mhz 4sum2bin 1632x920 30fps 2496Mbps</t>
    </r>
  </si>
  <si>
    <t>新项目建议增加streaming off check的代码，如下，为了解决没有真正streaming off就使用新的命令引发报错：0x0005=0xFF，表示真正进入SW standby。</t>
    <phoneticPr fontId="0" type="noConversion"/>
  </si>
  <si>
    <t>MTK平台参考如下代码</t>
  </si>
  <si>
    <t>高通平台参考如下代码</t>
  </si>
  <si>
    <t>0BCC</t>
  </si>
  <si>
    <t>//faststandby</t>
  </si>
  <si>
    <t>0102</t>
    <phoneticPr fontId="2" type="noConversion"/>
  </si>
  <si>
    <t>p30</t>
    <phoneticPr fontId="2" type="noConversion"/>
  </si>
  <si>
    <t>I2C Fast Mode (400Khz)</t>
    <phoneticPr fontId="2" type="noConversion"/>
  </si>
  <si>
    <t>I2C Fast Mode Plus (1Mhz)</t>
    <phoneticPr fontId="2" type="noConversion"/>
  </si>
  <si>
    <t>Emily Niu</t>
  </si>
  <si>
    <t>0000 0006</t>
  </si>
  <si>
    <t>S5KJD1SP13_EVT0_Reference_Setfile_v0.6</t>
  </si>
  <si>
    <t>2023.07.25</t>
  </si>
  <si>
    <t>&gt; Updated Initial sequence due to HW limitation for 1Mhz I2C</t>
    <phoneticPr fontId="2" type="noConversion"/>
  </si>
  <si>
    <t>//delay 30ms</t>
  </si>
  <si>
    <t>//delay 1ms</t>
  </si>
  <si>
    <t>M03a</t>
    <phoneticPr fontId="2" type="noConversion"/>
  </si>
  <si>
    <t>Long LLP</t>
    <phoneticPr fontId="2" type="noConversion"/>
  </si>
  <si>
    <t>M04a</t>
    <phoneticPr fontId="2" type="noConversion"/>
  </si>
  <si>
    <t>1FF0</t>
    <phoneticPr fontId="2" type="noConversion"/>
  </si>
  <si>
    <t>10D0</t>
    <phoneticPr fontId="2" type="noConversion"/>
  </si>
  <si>
    <t>S5KJD1SP13_EVT0_Reference_Setfile_v0.6a</t>
  </si>
  <si>
    <t>2023.11.07</t>
  </si>
  <si>
    <t>&gt; Added following modes(increased LLP)
    - MCLK 24Mhz 4sum 3280x2460 30fps 2496Mbps
    - MCLK 24Mhz 4sum 3280x1844 30fps 2496Mbps</t>
  </si>
  <si>
    <t>M07</t>
    <phoneticPr fontId="2" type="noConversion"/>
  </si>
  <si>
    <t>M08</t>
    <phoneticPr fontId="2" type="noConversion"/>
  </si>
  <si>
    <t>0738</t>
  </si>
  <si>
    <t>0884</t>
    <phoneticPr fontId="2" type="noConversion"/>
  </si>
  <si>
    <t>//$MV4[MCLK:24,mipi_phy_type:Dphy,mipi_lane:4,mipi_datarate:2496]
//$MV4_MainData[width:3280,height:1848,data_type:MIPI_RAW10 (0x2B)]
//$MV4_Start[]</t>
    <phoneticPr fontId="2" type="noConversion"/>
  </si>
  <si>
    <t>M09</t>
    <phoneticPr fontId="2" type="noConversion"/>
  </si>
  <si>
    <t>S5KJD1SP13_EVT0_Reference_Setfile_v0.6b</t>
  </si>
  <si>
    <t>2023.12.04</t>
  </si>
  <si>
    <t xml:space="preserve">&gt; Added following modes
    - MCLK 24Mhz 4sum 3280x1848 30fps 2496Mbps
    - MCLK 24Mhz 4sum 3280x1848 60fps 2496Mbps 
    - MCLK 24Mhz 4sum 3280x1848 120fps 2496Mbps </t>
  </si>
  <si>
    <t>Maoyu</t>
  </si>
  <si>
    <r>
      <t>Boston</t>
    </r>
    <r>
      <rPr>
        <sz val="12"/>
        <color rgb="FF000000"/>
        <rFont val="宋体"/>
        <charset val="134"/>
      </rPr>
      <t>：</t>
    </r>
  </si>
  <si>
    <t>0x2001F658 0x0003</t>
  </si>
  <si>
    <t>(6028 2001; 602A F658; 6F12 0003)</t>
  </si>
  <si>
    <r>
      <t>Cusco</t>
    </r>
    <r>
      <rPr>
        <sz val="12"/>
        <color rgb="FF000000"/>
        <rFont val="宋体"/>
        <charset val="134"/>
      </rPr>
      <t>：</t>
    </r>
  </si>
  <si>
    <t>0x2001F658 0x0004</t>
  </si>
  <si>
    <t>(6028 2001; 602A F658; 6F12 0004)</t>
  </si>
  <si>
    <r>
      <t>Manus</t>
    </r>
    <r>
      <rPr>
        <sz val="12"/>
        <color rgb="FF000000"/>
        <rFont val="宋体"/>
        <charset val="134"/>
      </rPr>
      <t>：</t>
    </r>
  </si>
  <si>
    <t>SHBN tuning的setting不同，请分别在4sum/4sum-2bin mode setting后面增加：</t>
  </si>
  <si>
    <t>2024.03.05</t>
  </si>
  <si>
    <t>S5KJD1SP13_EVT0_Reference_Setfile_v0.6d</t>
  </si>
  <si>
    <t>AB14</t>
    <phoneticPr fontId="2" type="noConversion"/>
  </si>
  <si>
    <t>AD14</t>
    <phoneticPr fontId="2" type="noConversion"/>
  </si>
  <si>
    <t>4000</t>
    <phoneticPr fontId="2" type="noConversion"/>
  </si>
  <si>
    <t>F462</t>
    <phoneticPr fontId="2" type="noConversion"/>
  </si>
  <si>
    <t>0ABC</t>
    <phoneticPr fontId="2" type="noConversion"/>
  </si>
  <si>
    <t>007F</t>
    <phoneticPr fontId="2" type="noConversion"/>
  </si>
  <si>
    <t>0080</t>
    <phoneticPr fontId="2" type="noConversion"/>
  </si>
  <si>
    <t>00BF</t>
    <phoneticPr fontId="2" type="noConversion"/>
  </si>
  <si>
    <r>
      <t>Simmian Receiver Setting</t>
    </r>
    <r>
      <rPr>
        <sz val="11"/>
        <color theme="1"/>
        <rFont val="Calibri"/>
        <family val="2"/>
      </rPr>
      <t/>
    </r>
  </si>
  <si>
    <t>&gt; Updated  modes
  - Reflected 4sum tuning fix for V-band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</si>
</sst>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_ "/>
    <numFmt numFmtId="166" formatCode="&quot;  &quot;@"/>
  </numFmts>
  <fonts count="9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b/>
      <sz val="12"/>
      <name val="Calibri"/>
      <family val="2"/>
    </font>
    <font>
      <sz val="11"/>
      <name val="돋움"/>
      <family val="3"/>
      <charset val="129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ＭＳ Ｐゴシック"/>
      <family val="2"/>
      <charset val="128"/>
    </font>
    <font>
      <u/>
      <sz val="11"/>
      <color theme="1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Times New Roman"/>
      <family val="1"/>
      <charset val="177"/>
    </font>
    <font>
      <b/>
      <sz val="11"/>
      <color rgb="FF0070C0"/>
      <name val="Book Antiqua"/>
      <family val="1"/>
    </font>
    <font>
      <sz val="11"/>
      <color theme="1"/>
      <name val="Calibri"/>
      <family val="2"/>
      <charset val="136"/>
      <scheme val="minor"/>
    </font>
    <font>
      <b/>
      <sz val="18"/>
      <color theme="1"/>
      <name val="Calibri"/>
      <family val="2"/>
    </font>
    <font>
      <b/>
      <sz val="12"/>
      <name val="맑은 고딕"/>
      <family val="3"/>
      <charset val="129"/>
    </font>
    <font>
      <sz val="10"/>
      <name val="Arial"/>
      <family val="2"/>
    </font>
    <font>
      <sz val="11"/>
      <name val="ＭＳ Ｐゴシック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Verdan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30"/>
      <name val="Book Antiqua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Book Antiqu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돋움"/>
      <family val="3"/>
      <charset val="129"/>
    </font>
    <font>
      <sz val="11"/>
      <color theme="0"/>
      <name val="Calibri"/>
      <family val="3"/>
      <charset val="129"/>
      <scheme val="minor"/>
    </font>
    <font>
      <sz val="11"/>
      <color rgb="FF9C0006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i/>
      <sz val="11"/>
      <color rgb="FF7F7F7F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  <font>
      <b/>
      <sz val="15"/>
      <color theme="3"/>
      <name val="Calibri"/>
      <family val="3"/>
      <charset val="129"/>
      <scheme val="minor"/>
    </font>
    <font>
      <b/>
      <sz val="13"/>
      <color theme="3"/>
      <name val="Calibri"/>
      <family val="3"/>
      <charset val="129"/>
      <scheme val="minor"/>
    </font>
    <font>
      <b/>
      <sz val="11"/>
      <color theme="3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sz val="11"/>
      <color rgb="FFFA7D00"/>
      <name val="Calibri"/>
      <family val="3"/>
      <charset val="129"/>
      <scheme val="minor"/>
    </font>
    <font>
      <sz val="11"/>
      <color rgb="FF9C650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b/>
      <sz val="18"/>
      <color theme="3"/>
      <name val="Cambria"/>
      <family val="3"/>
      <charset val="129"/>
      <scheme val="major"/>
    </font>
    <font>
      <sz val="11"/>
      <color rgb="FFFF0000"/>
      <name val="Calibri"/>
      <family val="3"/>
      <charset val="129"/>
      <scheme val="minor"/>
    </font>
    <font>
      <sz val="9"/>
      <color indexed="81"/>
      <name val="돋움"/>
      <family val="3"/>
      <charset val="129"/>
    </font>
    <font>
      <sz val="16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6"/>
      <color rgb="FF0070C0"/>
      <name val="Calibri"/>
      <family val="3"/>
      <charset val="129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12"/>
      <color theme="1" tint="0.249977111117893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宋体"/>
      <charset val="134"/>
    </font>
    <font>
      <sz val="12"/>
      <color rgb="FF000000"/>
      <name val="Calibri"/>
      <family val="2"/>
    </font>
    <font>
      <sz val="11"/>
      <color rgb="FF172B4D"/>
      <name val="Malgun Gothic"/>
      <family val="2"/>
    </font>
    <font>
      <sz val="12"/>
      <color rgb="FF000000"/>
      <name val="Times New Roman"/>
      <family val="1"/>
    </font>
    <font>
      <sz val="11"/>
      <color rgb="FFFF0000"/>
      <name val="Calibri"/>
      <family val="2"/>
    </font>
  </fonts>
  <fills count="8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6A4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175">
    <xf numFmtId="0" fontId="0" fillId="0" borderId="0">
      <alignment vertical="center"/>
    </xf>
    <xf numFmtId="0" fontId="9" fillId="0" borderId="0">
      <alignment vertical="center"/>
    </xf>
    <xf numFmtId="0" fontId="14" fillId="0" borderId="0"/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20" fillId="7" borderId="16" applyNumberFormat="0" applyFill="0" applyBorder="0">
      <alignment horizontal="center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21" applyNumberFormat="0" applyFont="0" applyAlignment="0" applyProtection="0"/>
    <xf numFmtId="0" fontId="9" fillId="9" borderId="21" applyNumberFormat="0" applyFont="0" applyAlignment="0" applyProtection="0"/>
    <xf numFmtId="0" fontId="21" fillId="0" borderId="0">
      <alignment vertical="center"/>
    </xf>
    <xf numFmtId="0" fontId="1" fillId="0" borderId="0">
      <alignment vertical="center"/>
    </xf>
    <xf numFmtId="0" fontId="16" fillId="0" borderId="0"/>
    <xf numFmtId="0" fontId="14" fillId="0" borderId="0"/>
    <xf numFmtId="0" fontId="16" fillId="0" borderId="0"/>
    <xf numFmtId="0" fontId="1" fillId="0" borderId="0">
      <alignment vertical="center"/>
    </xf>
    <xf numFmtId="0" fontId="16" fillId="0" borderId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4" fillId="0" borderId="0"/>
    <xf numFmtId="0" fontId="16" fillId="0" borderId="0">
      <alignment vertical="center"/>
    </xf>
    <xf numFmtId="0" fontId="9" fillId="9" borderId="41" applyNumberFormat="0" applyFont="0" applyAlignment="0" applyProtection="0"/>
    <xf numFmtId="0" fontId="9" fillId="9" borderId="41" applyNumberFormat="0" applyFont="0" applyAlignment="0" applyProtection="0"/>
    <xf numFmtId="0" fontId="16" fillId="0" borderId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4" applyNumberFormat="0" applyFont="0" applyAlignment="0" applyProtection="0"/>
    <xf numFmtId="0" fontId="9" fillId="9" borderId="45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5" applyNumberFormat="0" applyFont="0" applyAlignment="0" applyProtection="0"/>
    <xf numFmtId="0" fontId="9" fillId="9" borderId="46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0" borderId="0">
      <alignment vertical="center"/>
    </xf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2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9" fillId="0" borderId="0"/>
    <xf numFmtId="0" fontId="47" fillId="0" borderId="0"/>
    <xf numFmtId="0" fontId="47" fillId="0" borderId="0"/>
    <xf numFmtId="0" fontId="9" fillId="0" borderId="0"/>
    <xf numFmtId="0" fontId="9" fillId="0" borderId="0"/>
    <xf numFmtId="0" fontId="9" fillId="0" borderId="0"/>
    <xf numFmtId="0" fontId="48" fillId="37" borderId="0" applyNumberFormat="0" applyBorder="0" applyAlignment="0" applyProtection="0"/>
    <xf numFmtId="0" fontId="15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Protection="0">
      <alignment vertical="center"/>
    </xf>
    <xf numFmtId="0" fontId="48" fillId="38" borderId="0" applyNumberFormat="0" applyBorder="0" applyProtection="0">
      <alignment vertical="center"/>
    </xf>
    <xf numFmtId="0" fontId="48" fillId="38" borderId="0" applyNumberFormat="0" applyBorder="0" applyProtection="0">
      <alignment vertical="center"/>
    </xf>
    <xf numFmtId="0" fontId="48" fillId="39" borderId="0" applyNumberFormat="0" applyBorder="0" applyAlignment="0" applyProtection="0"/>
    <xf numFmtId="0" fontId="15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40" borderId="0" applyNumberFormat="0" applyBorder="0" applyProtection="0">
      <alignment vertical="center"/>
    </xf>
    <xf numFmtId="0" fontId="48" fillId="40" borderId="0" applyNumberFormat="0" applyBorder="0" applyProtection="0">
      <alignment vertical="center"/>
    </xf>
    <xf numFmtId="0" fontId="48" fillId="40" borderId="0" applyNumberFormat="0" applyBorder="0" applyProtection="0">
      <alignment vertical="center"/>
    </xf>
    <xf numFmtId="0" fontId="48" fillId="41" borderId="0" applyNumberFormat="0" applyBorder="0" applyAlignment="0" applyProtection="0"/>
    <xf numFmtId="0" fontId="15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Protection="0">
      <alignment vertical="center"/>
    </xf>
    <xf numFmtId="0" fontId="48" fillId="42" borderId="0" applyNumberFormat="0" applyBorder="0" applyProtection="0">
      <alignment vertical="center"/>
    </xf>
    <xf numFmtId="0" fontId="48" fillId="42" borderId="0" applyNumberFormat="0" applyBorder="0" applyProtection="0">
      <alignment vertical="center"/>
    </xf>
    <xf numFmtId="0" fontId="48" fillId="43" borderId="0" applyNumberFormat="0" applyBorder="0" applyAlignment="0" applyProtection="0"/>
    <xf numFmtId="0" fontId="15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5" borderId="0" applyNumberFormat="0" applyBorder="0" applyAlignment="0" applyProtection="0"/>
    <xf numFmtId="0" fontId="15" fillId="31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Protection="0">
      <alignment vertical="center"/>
    </xf>
    <xf numFmtId="0" fontId="48" fillId="46" borderId="0" applyNumberFormat="0" applyBorder="0" applyProtection="0">
      <alignment vertical="center"/>
    </xf>
    <xf numFmtId="0" fontId="48" fillId="46" borderId="0" applyNumberFormat="0" applyBorder="0" applyProtection="0">
      <alignment vertical="center"/>
    </xf>
    <xf numFmtId="0" fontId="48" fillId="47" borderId="0" applyNumberFormat="0" applyBorder="0" applyAlignment="0" applyProtection="0"/>
    <xf numFmtId="0" fontId="15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Protection="0">
      <alignment vertical="center"/>
    </xf>
    <xf numFmtId="0" fontId="48" fillId="48" borderId="0" applyNumberFormat="0" applyBorder="0" applyProtection="0">
      <alignment vertical="center"/>
    </xf>
    <xf numFmtId="0" fontId="48" fillId="4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/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/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/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46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0" fillId="48" borderId="0" applyNumberFormat="0" applyBorder="0" applyAlignment="0" applyProtection="0"/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48" fillId="49" borderId="0" applyNumberFormat="0" applyBorder="0" applyAlignment="0" applyProtection="0"/>
    <xf numFmtId="0" fontId="15" fillId="2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1" borderId="0" applyNumberFormat="0" applyBorder="0" applyAlignment="0" applyProtection="0"/>
    <xf numFmtId="0" fontId="15" fillId="25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Protection="0">
      <alignment vertical="center"/>
    </xf>
    <xf numFmtId="0" fontId="48" fillId="52" borderId="0" applyNumberFormat="0" applyBorder="0" applyProtection="0">
      <alignment vertical="center"/>
    </xf>
    <xf numFmtId="0" fontId="48" fillId="52" borderId="0" applyNumberFormat="0" applyBorder="0" applyProtection="0">
      <alignment vertical="center"/>
    </xf>
    <xf numFmtId="0" fontId="48" fillId="53" borderId="0" applyNumberFormat="0" applyBorder="0" applyAlignment="0" applyProtection="0"/>
    <xf numFmtId="0" fontId="15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Protection="0">
      <alignment vertical="center"/>
    </xf>
    <xf numFmtId="0" fontId="48" fillId="54" borderId="0" applyNumberFormat="0" applyBorder="0" applyProtection="0">
      <alignment vertical="center"/>
    </xf>
    <xf numFmtId="0" fontId="48" fillId="54" borderId="0" applyNumberFormat="0" applyBorder="0" applyProtection="0">
      <alignment vertical="center"/>
    </xf>
    <xf numFmtId="0" fontId="48" fillId="43" borderId="0" applyNumberFormat="0" applyBorder="0" applyAlignment="0" applyProtection="0"/>
    <xf numFmtId="0" fontId="15" fillId="29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9" borderId="0" applyNumberFormat="0" applyBorder="0" applyAlignment="0" applyProtection="0"/>
    <xf numFmtId="0" fontId="15" fillId="3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5" borderId="0" applyNumberFormat="0" applyBorder="0" applyAlignment="0" applyProtection="0"/>
    <xf numFmtId="0" fontId="15" fillId="36" borderId="0" applyNumberFormat="0" applyBorder="0" applyAlignment="0" applyProtection="0"/>
    <xf numFmtId="0" fontId="48" fillId="55" borderId="0" applyNumberFormat="0" applyBorder="0" applyAlignment="0" applyProtection="0"/>
    <xf numFmtId="0" fontId="48" fillId="56" borderId="0" applyNumberFormat="0" applyBorder="0" applyProtection="0">
      <alignment vertical="center"/>
    </xf>
    <xf numFmtId="0" fontId="48" fillId="56" borderId="0" applyNumberFormat="0" applyBorder="0" applyProtection="0">
      <alignment vertical="center"/>
    </xf>
    <xf numFmtId="0" fontId="48" fillId="56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50" borderId="0" applyNumberFormat="0" applyBorder="0" applyAlignment="0" applyProtection="0"/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52" borderId="0" applyNumberFormat="0" applyBorder="0" applyAlignment="0" applyProtection="0"/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/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50" borderId="0" applyNumberFormat="0" applyBorder="0" applyAlignment="0" applyProtection="0"/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0" fillId="56" borderId="0" applyNumberFormat="0" applyBorder="0" applyAlignment="0" applyProtection="0"/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49" fillId="57" borderId="0" applyNumberFormat="0" applyBorder="0" applyAlignment="0" applyProtection="0"/>
    <xf numFmtId="0" fontId="66" fillId="23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Protection="0">
      <alignment vertical="center"/>
    </xf>
    <xf numFmtId="0" fontId="49" fillId="58" borderId="0" applyNumberFormat="0" applyBorder="0" applyProtection="0">
      <alignment vertical="center"/>
    </xf>
    <xf numFmtId="0" fontId="49" fillId="58" borderId="0" applyNumberFormat="0" applyBorder="0" applyProtection="0">
      <alignment vertical="center"/>
    </xf>
    <xf numFmtId="0" fontId="49" fillId="51" borderId="0" applyNumberFormat="0" applyBorder="0" applyAlignment="0" applyProtection="0"/>
    <xf numFmtId="0" fontId="66" fillId="26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Protection="0">
      <alignment vertical="center"/>
    </xf>
    <xf numFmtId="0" fontId="49" fillId="52" borderId="0" applyNumberFormat="0" applyBorder="0" applyProtection="0">
      <alignment vertical="center"/>
    </xf>
    <xf numFmtId="0" fontId="49" fillId="52" borderId="0" applyNumberFormat="0" applyBorder="0" applyProtection="0">
      <alignment vertical="center"/>
    </xf>
    <xf numFmtId="0" fontId="49" fillId="53" borderId="0" applyNumberFormat="0" applyBorder="0" applyAlignment="0" applyProtection="0"/>
    <xf numFmtId="0" fontId="66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4" borderId="0" applyNumberFormat="0" applyBorder="0" applyProtection="0">
      <alignment vertical="center"/>
    </xf>
    <xf numFmtId="0" fontId="49" fillId="54" borderId="0" applyNumberFormat="0" applyBorder="0" applyProtection="0">
      <alignment vertical="center"/>
    </xf>
    <xf numFmtId="0" fontId="49" fillId="54" borderId="0" applyNumberFormat="0" applyBorder="0" applyProtection="0">
      <alignment vertical="center"/>
    </xf>
    <xf numFmtId="0" fontId="49" fillId="59" borderId="0" applyNumberFormat="0" applyBorder="0" applyAlignment="0" applyProtection="0"/>
    <xf numFmtId="0" fontId="66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1" borderId="0" applyNumberFormat="0" applyBorder="0" applyAlignment="0" applyProtection="0"/>
    <xf numFmtId="0" fontId="66" fillId="33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3" borderId="0" applyNumberFormat="0" applyBorder="0" applyAlignment="0" applyProtection="0"/>
    <xf numFmtId="0" fontId="66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4" borderId="0" applyNumberFormat="0" applyBorder="0" applyProtection="0">
      <alignment vertical="center"/>
    </xf>
    <xf numFmtId="0" fontId="49" fillId="64" borderId="0" applyNumberFormat="0" applyBorder="0" applyProtection="0">
      <alignment vertical="center"/>
    </xf>
    <xf numFmtId="0" fontId="49" fillId="64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31" fillId="58" borderId="0" applyNumberFormat="0" applyBorder="0" applyAlignment="0" applyProtection="0"/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31" fillId="52" borderId="0" applyNumberFormat="0" applyBorder="0" applyAlignment="0" applyProtection="0"/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/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/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31" fillId="62" borderId="0" applyNumberFormat="0" applyBorder="0" applyAlignment="0" applyProtection="0"/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66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/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49" fillId="65" borderId="0" applyNumberFormat="0" applyBorder="0" applyAlignment="0" applyProtection="0"/>
    <xf numFmtId="0" fontId="66" fillId="21" borderId="0" applyNumberFormat="0" applyBorder="0" applyAlignment="0" applyProtection="0"/>
    <xf numFmtId="0" fontId="49" fillId="65" borderId="0" applyNumberFormat="0" applyBorder="0" applyAlignment="0" applyProtection="0"/>
    <xf numFmtId="0" fontId="49" fillId="66" borderId="0" applyNumberFormat="0" applyBorder="0" applyProtection="0">
      <alignment vertical="center"/>
    </xf>
    <xf numFmtId="0" fontId="49" fillId="66" borderId="0" applyNumberFormat="0" applyBorder="0" applyProtection="0">
      <alignment vertical="center"/>
    </xf>
    <xf numFmtId="0" fontId="49" fillId="66" borderId="0" applyNumberFormat="0" applyBorder="0" applyProtection="0">
      <alignment vertical="center"/>
    </xf>
    <xf numFmtId="0" fontId="49" fillId="67" borderId="0" applyNumberFormat="0" applyBorder="0" applyAlignment="0" applyProtection="0"/>
    <xf numFmtId="0" fontId="66" fillId="24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Protection="0">
      <alignment vertical="center"/>
    </xf>
    <xf numFmtId="0" fontId="49" fillId="68" borderId="0" applyNumberFormat="0" applyBorder="0" applyProtection="0">
      <alignment vertical="center"/>
    </xf>
    <xf numFmtId="0" fontId="49" fillId="68" borderId="0" applyNumberFormat="0" applyBorder="0" applyProtection="0">
      <alignment vertical="center"/>
    </xf>
    <xf numFmtId="0" fontId="49" fillId="69" borderId="0" applyNumberFormat="0" applyBorder="0" applyAlignment="0" applyProtection="0"/>
    <xf numFmtId="0" fontId="66" fillId="27" borderId="0" applyNumberFormat="0" applyBorder="0" applyAlignment="0" applyProtection="0"/>
    <xf numFmtId="0" fontId="49" fillId="69" borderId="0" applyNumberFormat="0" applyBorder="0" applyAlignment="0" applyProtection="0"/>
    <xf numFmtId="0" fontId="49" fillId="70" borderId="0" applyNumberFormat="0" applyBorder="0" applyProtection="0">
      <alignment vertical="center"/>
    </xf>
    <xf numFmtId="0" fontId="49" fillId="70" borderId="0" applyNumberFormat="0" applyBorder="0" applyProtection="0">
      <alignment vertical="center"/>
    </xf>
    <xf numFmtId="0" fontId="49" fillId="70" borderId="0" applyNumberFormat="0" applyBorder="0" applyProtection="0">
      <alignment vertical="center"/>
    </xf>
    <xf numFmtId="0" fontId="49" fillId="59" borderId="0" applyNumberFormat="0" applyBorder="0" applyAlignment="0" applyProtection="0"/>
    <xf numFmtId="0" fontId="66" fillId="28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1" borderId="0" applyNumberFormat="0" applyBorder="0" applyAlignment="0" applyProtection="0"/>
    <xf numFmtId="0" fontId="66" fillId="3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71" borderId="0" applyNumberFormat="0" applyBorder="0" applyAlignment="0" applyProtection="0"/>
    <xf numFmtId="0" fontId="66" fillId="34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Protection="0">
      <alignment vertical="center"/>
    </xf>
    <xf numFmtId="0" fontId="49" fillId="72" borderId="0" applyNumberFormat="0" applyBorder="0" applyProtection="0">
      <alignment vertical="center"/>
    </xf>
    <xf numFmtId="0" fontId="49" fillId="72" borderId="0" applyNumberFormat="0" applyBorder="0" applyProtection="0">
      <alignment vertical="center"/>
    </xf>
    <xf numFmtId="0" fontId="50" fillId="39" borderId="0" applyNumberFormat="0" applyBorder="0" applyAlignment="0" applyProtection="0"/>
    <xf numFmtId="0" fontId="67" fillId="17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Protection="0">
      <alignment vertical="center"/>
    </xf>
    <xf numFmtId="0" fontId="50" fillId="40" borderId="0" applyNumberFormat="0" applyBorder="0" applyProtection="0">
      <alignment vertical="center"/>
    </xf>
    <xf numFmtId="0" fontId="50" fillId="40" borderId="0" applyNumberFormat="0" applyBorder="0" applyProtection="0">
      <alignment vertical="center"/>
    </xf>
    <xf numFmtId="2" fontId="51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68" fillId="7" borderId="16" applyNumberFormat="0" applyAlignment="0" applyProtection="0"/>
    <xf numFmtId="2" fontId="51" fillId="73" borderId="61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2" fillId="74" borderId="62" applyNumberFormat="0" applyAlignment="0" applyProtection="0"/>
    <xf numFmtId="0" fontId="69" fillId="20" borderId="58" applyNumberFormat="0" applyAlignment="0" applyProtection="0"/>
    <xf numFmtId="0" fontId="52" fillId="74" borderId="62" applyNumberFormat="0" applyAlignment="0" applyProtection="0"/>
    <xf numFmtId="0" fontId="52" fillId="75" borderId="62" applyNumberFormat="0" applyProtection="0">
      <alignment vertical="center"/>
    </xf>
    <xf numFmtId="0" fontId="52" fillId="75" borderId="62" applyNumberFormat="0" applyProtection="0">
      <alignment vertical="center"/>
    </xf>
    <xf numFmtId="0" fontId="52" fillId="75" borderId="62" applyNumberFormat="0" applyProtection="0">
      <alignment vertical="center"/>
    </xf>
    <xf numFmtId="0" fontId="5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Protection="0">
      <alignment vertical="center"/>
    </xf>
    <xf numFmtId="0" fontId="53" fillId="0" borderId="0" applyNumberFormat="0" applyFill="0" applyBorder="0" applyProtection="0">
      <alignment vertical="center"/>
    </xf>
    <xf numFmtId="0" fontId="53" fillId="0" borderId="0" applyNumberFormat="0" applyFill="0" applyBorder="0" applyProtection="0">
      <alignment vertical="center"/>
    </xf>
    <xf numFmtId="0" fontId="54" fillId="41" borderId="0" applyNumberFormat="0" applyBorder="0" applyAlignment="0" applyProtection="0"/>
    <xf numFmtId="0" fontId="71" fillId="16" borderId="0" applyNumberFormat="0" applyBorder="0" applyAlignment="0" applyProtection="0"/>
    <xf numFmtId="0" fontId="54" fillId="41" borderId="0" applyNumberFormat="0" applyBorder="0" applyAlignment="0" applyProtection="0"/>
    <xf numFmtId="0" fontId="54" fillId="42" borderId="0" applyNumberFormat="0" applyBorder="0" applyProtection="0">
      <alignment vertical="center"/>
    </xf>
    <xf numFmtId="0" fontId="54" fillId="42" borderId="0" applyNumberFormat="0" applyBorder="0" applyProtection="0">
      <alignment vertical="center"/>
    </xf>
    <xf numFmtId="0" fontId="54" fillId="42" borderId="0" applyNumberFormat="0" applyBorder="0" applyProtection="0">
      <alignment vertical="center"/>
    </xf>
    <xf numFmtId="0" fontId="55" fillId="0" borderId="63" applyNumberFormat="0" applyFill="0" applyAlignment="0" applyProtection="0"/>
    <xf numFmtId="0" fontId="72" fillId="0" borderId="53" applyNumberFormat="0" applyFill="0" applyAlignment="0" applyProtection="0"/>
    <xf numFmtId="0" fontId="55" fillId="0" borderId="63" applyNumberFormat="0" applyFill="0" applyAlignment="0" applyProtection="0"/>
    <xf numFmtId="0" fontId="55" fillId="0" borderId="63" applyNumberFormat="0" applyFill="0" applyProtection="0">
      <alignment vertical="center"/>
    </xf>
    <xf numFmtId="0" fontId="55" fillId="0" borderId="63" applyNumberFormat="0" applyFill="0" applyProtection="0">
      <alignment vertical="center"/>
    </xf>
    <xf numFmtId="0" fontId="55" fillId="0" borderId="63" applyNumberFormat="0" applyFill="0" applyProtection="0">
      <alignment vertical="center"/>
    </xf>
    <xf numFmtId="0" fontId="56" fillId="0" borderId="64" applyNumberFormat="0" applyFill="0" applyAlignment="0" applyProtection="0"/>
    <xf numFmtId="0" fontId="73" fillId="0" borderId="54" applyNumberFormat="0" applyFill="0" applyAlignment="0" applyProtection="0"/>
    <xf numFmtId="0" fontId="56" fillId="0" borderId="64" applyNumberFormat="0" applyFill="0" applyAlignment="0" applyProtection="0"/>
    <xf numFmtId="0" fontId="56" fillId="0" borderId="64" applyNumberFormat="0" applyFill="0" applyProtection="0">
      <alignment vertical="center"/>
    </xf>
    <xf numFmtId="0" fontId="56" fillId="0" borderId="64" applyNumberFormat="0" applyFill="0" applyProtection="0">
      <alignment vertical="center"/>
    </xf>
    <xf numFmtId="0" fontId="56" fillId="0" borderId="64" applyNumberFormat="0" applyFill="0" applyProtection="0">
      <alignment vertical="center"/>
    </xf>
    <xf numFmtId="0" fontId="57" fillId="0" borderId="65" applyNumberFormat="0" applyFill="0" applyAlignment="0" applyProtection="0"/>
    <xf numFmtId="0" fontId="74" fillId="0" borderId="55" applyNumberFormat="0" applyFill="0" applyAlignment="0" applyProtection="0"/>
    <xf numFmtId="0" fontId="57" fillId="0" borderId="65" applyNumberFormat="0" applyFill="0" applyAlignment="0" applyProtection="0"/>
    <xf numFmtId="0" fontId="57" fillId="0" borderId="65" applyNumberFormat="0" applyFill="0" applyProtection="0">
      <alignment vertical="center"/>
    </xf>
    <xf numFmtId="0" fontId="57" fillId="0" borderId="65" applyNumberFormat="0" applyFill="0" applyProtection="0">
      <alignment vertical="center"/>
    </xf>
    <xf numFmtId="0" fontId="57" fillId="0" borderId="65" applyNumberFormat="0" applyFill="0" applyProtection="0">
      <alignment vertical="center"/>
    </xf>
    <xf numFmtId="0" fontId="5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8" fillId="47" borderId="61" applyNumberFormat="0" applyAlignment="0" applyProtection="0"/>
    <xf numFmtId="0" fontId="75" fillId="19" borderId="16" applyNumberFormat="0" applyAlignment="0" applyProtection="0"/>
    <xf numFmtId="0" fontId="58" fillId="47" borderId="61" applyNumberFormat="0" applyAlignment="0" applyProtection="0"/>
    <xf numFmtId="0" fontId="58" fillId="48" borderId="61" applyNumberFormat="0" applyProtection="0">
      <alignment vertical="center"/>
    </xf>
    <xf numFmtId="0" fontId="58" fillId="48" borderId="61" applyNumberFormat="0" applyProtection="0">
      <alignment vertical="center"/>
    </xf>
    <xf numFmtId="0" fontId="58" fillId="48" borderId="61" applyNumberFormat="0" applyProtection="0">
      <alignment vertical="center"/>
    </xf>
    <xf numFmtId="0" fontId="59" fillId="0" borderId="66" applyNumberFormat="0" applyFill="0" applyAlignment="0" applyProtection="0"/>
    <xf numFmtId="0" fontId="76" fillId="0" borderId="57" applyNumberFormat="0" applyFill="0" applyAlignment="0" applyProtection="0"/>
    <xf numFmtId="0" fontId="59" fillId="0" borderId="66" applyNumberFormat="0" applyFill="0" applyAlignment="0" applyProtection="0"/>
    <xf numFmtId="0" fontId="59" fillId="0" borderId="66" applyNumberFormat="0" applyFill="0" applyProtection="0">
      <alignment vertical="center"/>
    </xf>
    <xf numFmtId="0" fontId="59" fillId="0" borderId="66" applyNumberFormat="0" applyFill="0" applyProtection="0">
      <alignment vertical="center"/>
    </xf>
    <xf numFmtId="0" fontId="59" fillId="0" borderId="66" applyNumberFormat="0" applyFill="0" applyProtection="0">
      <alignment vertical="center"/>
    </xf>
    <xf numFmtId="0" fontId="60" fillId="76" borderId="0" applyNumberFormat="0" applyBorder="0" applyAlignment="0" applyProtection="0"/>
    <xf numFmtId="0" fontId="77" fillId="18" borderId="0" applyNumberFormat="0" applyBorder="0" applyAlignment="0" applyProtection="0"/>
    <xf numFmtId="0" fontId="60" fillId="76" borderId="0" applyNumberFormat="0" applyBorder="0" applyAlignment="0" applyProtection="0"/>
    <xf numFmtId="0" fontId="60" fillId="77" borderId="0" applyNumberFormat="0" applyBorder="0" applyProtection="0">
      <alignment vertical="center"/>
    </xf>
    <xf numFmtId="0" fontId="60" fillId="77" borderId="0" applyNumberFormat="0" applyBorder="0" applyProtection="0">
      <alignment vertical="center"/>
    </xf>
    <xf numFmtId="0" fontId="60" fillId="77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/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30" fillId="12" borderId="26" applyNumberFormat="0" applyFont="0" applyAlignment="0" applyProtection="0"/>
    <xf numFmtId="0" fontId="30" fillId="12" borderId="26" applyNumberFormat="0" applyFont="0" applyAlignment="0" applyProtection="0"/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61" fillId="73" borderId="68" applyNumberFormat="0" applyAlignment="0" applyProtection="0"/>
    <xf numFmtId="0" fontId="78" fillId="7" borderId="56" applyNumberFormat="0" applyAlignment="0" applyProtection="0"/>
    <xf numFmtId="0" fontId="61" fillId="73" borderId="68" applyNumberFormat="0" applyAlignment="0" applyProtection="0"/>
    <xf numFmtId="0" fontId="61" fillId="79" borderId="68" applyNumberFormat="0" applyProtection="0">
      <alignment vertical="center"/>
    </xf>
    <xf numFmtId="0" fontId="61" fillId="79" borderId="68" applyNumberFormat="0" applyProtection="0">
      <alignment vertical="center"/>
    </xf>
    <xf numFmtId="0" fontId="61" fillId="79" borderId="68" applyNumberFormat="0" applyProtection="0">
      <alignment vertical="center"/>
    </xf>
    <xf numFmtId="0" fontId="6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3" fillId="0" borderId="69" applyNumberFormat="0" applyFill="0" applyAlignment="0" applyProtection="0"/>
    <xf numFmtId="0" fontId="18" fillId="0" borderId="59" applyNumberFormat="0" applyFill="0" applyAlignment="0" applyProtection="0"/>
    <xf numFmtId="0" fontId="63" fillId="0" borderId="69" applyNumberFormat="0" applyFill="0" applyAlignment="0" applyProtection="0"/>
    <xf numFmtId="0" fontId="63" fillId="0" borderId="69" applyNumberFormat="0" applyFill="0" applyProtection="0">
      <alignment vertical="center"/>
    </xf>
    <xf numFmtId="0" fontId="63" fillId="0" borderId="69" applyNumberFormat="0" applyFill="0" applyProtection="0">
      <alignment vertical="center"/>
    </xf>
    <xf numFmtId="0" fontId="63" fillId="0" borderId="69" applyNumberFormat="0" applyFill="0" applyProtection="0">
      <alignment vertical="center"/>
    </xf>
    <xf numFmtId="0" fontId="64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Protection="0">
      <alignment vertical="center"/>
    </xf>
    <xf numFmtId="0" fontId="64" fillId="0" borderId="0" applyNumberFormat="0" applyFill="0" applyBorder="0" applyProtection="0">
      <alignment vertical="center"/>
    </xf>
    <xf numFmtId="0" fontId="64" fillId="0" borderId="0" applyNumberFormat="0" applyFill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31" fillId="66" borderId="0" applyNumberFormat="0" applyBorder="0" applyAlignment="0" applyProtection="0"/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49" fillId="68" borderId="0" applyNumberFormat="0" applyAlignment="0" applyProtection="0"/>
    <xf numFmtId="0" fontId="31" fillId="68" borderId="0" applyNumberFormat="0" applyBorder="0" applyAlignment="0" applyProtection="0"/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31" fillId="70" borderId="0" applyNumberFormat="0" applyBorder="0" applyAlignment="0" applyProtection="0"/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31" fillId="60" borderId="0" applyNumberFormat="0" applyBorder="0" applyAlignment="0" applyProtection="0"/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31" fillId="62" borderId="0" applyNumberFormat="0" applyBorder="0" applyAlignment="0" applyProtection="0"/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1" fillId="72" borderId="0" applyNumberFormat="0" applyBorder="0" applyAlignment="0" applyProtection="0"/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68" fillId="7" borderId="16" applyNumberFormat="0" applyAlignment="0" applyProtection="0">
      <alignment vertical="center"/>
    </xf>
    <xf numFmtId="0" fontId="33" fillId="79" borderId="61" applyNumberFormat="0" applyAlignment="0" applyProtection="0"/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34" fillId="40" borderId="0" applyNumberFormat="0" applyBorder="0" applyAlignment="0" applyProtection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65" fillId="78" borderId="67" applyNumberFormat="0" applyAlignment="0" applyProtection="0"/>
    <xf numFmtId="0" fontId="65" fillId="78" borderId="67" applyNumberFormat="0" applyAlignment="0" applyProtection="0"/>
    <xf numFmtId="0" fontId="65" fillId="78" borderId="67" applyNumberFormat="0" applyAlignment="0" applyProtection="0"/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65" fillId="78" borderId="67" applyNumberFormat="0" applyProtection="0">
      <alignment vertical="center"/>
    </xf>
    <xf numFmtId="0" fontId="65" fillId="78" borderId="67" applyNumberFormat="0" applyProtection="0">
      <alignment vertical="center"/>
    </xf>
    <xf numFmtId="0" fontId="65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35" fillId="77" borderId="0" applyNumberFormat="0" applyBorder="0" applyAlignment="0" applyProtection="0"/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69" fillId="20" borderId="58" applyNumberFormat="0" applyAlignment="0" applyProtection="0">
      <alignment vertical="center"/>
    </xf>
    <xf numFmtId="0" fontId="37" fillId="75" borderId="62" applyNumberFormat="0" applyAlignment="0" applyProtection="0"/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76" fillId="0" borderId="57" applyNumberFormat="0" applyFill="0" applyAlignment="0" applyProtection="0">
      <alignment vertical="center"/>
    </xf>
    <xf numFmtId="0" fontId="38" fillId="0" borderId="66" applyNumberFormat="0" applyFill="0" applyAlignment="0" applyProtection="0"/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18" fillId="0" borderId="59" applyNumberFormat="0" applyFill="0" applyAlignment="0" applyProtection="0">
      <alignment vertical="center"/>
    </xf>
    <xf numFmtId="0" fontId="39" fillId="0" borderId="69" applyNumberFormat="0" applyFill="0" applyAlignment="0" applyProtection="0"/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75" fillId="19" borderId="16" applyNumberFormat="0" applyAlignment="0" applyProtection="0">
      <alignment vertical="center"/>
    </xf>
    <xf numFmtId="0" fontId="40" fillId="48" borderId="61" applyNumberFormat="0" applyAlignment="0" applyProtection="0"/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/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72" fillId="0" borderId="53" applyNumberFormat="0" applyFill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73" fillId="0" borderId="54" applyNumberFormat="0" applyFill="0" applyAlignment="0" applyProtection="0">
      <alignment vertical="center"/>
    </xf>
    <xf numFmtId="0" fontId="43" fillId="0" borderId="64" applyNumberFormat="0" applyFill="0" applyAlignment="0" applyProtection="0"/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44" fillId="0" borderId="65" applyNumberFormat="0" applyFill="0" applyAlignment="0" applyProtection="0"/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45" fillId="42" borderId="0" applyNumberFormat="0" applyBorder="0" applyAlignment="0" applyProtection="0"/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78" fillId="7" borderId="56" applyNumberFormat="0" applyAlignment="0" applyProtection="0">
      <alignment vertical="center"/>
    </xf>
    <xf numFmtId="0" fontId="46" fillId="79" borderId="68" applyNumberFormat="0" applyAlignment="0" applyProtection="0"/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4" fillId="0" borderId="0"/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6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/>
    <xf numFmtId="0" fontId="65" fillId="0" borderId="0"/>
    <xf numFmtId="0" fontId="24" fillId="0" borderId="0"/>
    <xf numFmtId="0" fontId="24" fillId="0" borderId="0"/>
    <xf numFmtId="0" fontId="1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87">
    <xf numFmtId="0" fontId="0" fillId="0" borderId="0" xfId="0">
      <alignment vertical="center"/>
    </xf>
    <xf numFmtId="0" fontId="8" fillId="6" borderId="15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3" fillId="0" borderId="4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6" fillId="4" borderId="9" xfId="0" applyFont="1" applyFill="1" applyBorder="1" applyAlignment="1">
      <alignment horizontal="right" vertical="center"/>
    </xf>
    <xf numFmtId="0" fontId="6" fillId="4" borderId="10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8" fillId="0" borderId="0" xfId="0" applyFont="1">
      <alignment vertical="center"/>
    </xf>
    <xf numFmtId="0" fontId="0" fillId="0" borderId="7" xfId="0" applyBorder="1">
      <alignment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37" xfId="0" applyFont="1" applyBorder="1">
      <alignment vertical="center"/>
    </xf>
    <xf numFmtId="0" fontId="4" fillId="5" borderId="40" xfId="0" applyFont="1" applyFill="1" applyBorder="1" applyAlignment="1">
      <alignment horizontal="right" vertical="center"/>
    </xf>
    <xf numFmtId="0" fontId="3" fillId="0" borderId="38" xfId="0" applyFont="1" applyBorder="1" applyAlignment="1">
      <alignment horizontal="right" vertical="center"/>
    </xf>
    <xf numFmtId="0" fontId="6" fillId="0" borderId="31" xfId="0" applyFont="1" applyBorder="1">
      <alignment vertical="center"/>
    </xf>
    <xf numFmtId="0" fontId="3" fillId="0" borderId="33" xfId="0" applyFont="1" applyBorder="1" applyAlignment="1">
      <alignment horizontal="right" vertical="center"/>
    </xf>
    <xf numFmtId="0" fontId="5" fillId="0" borderId="29" xfId="0" applyFont="1" applyFill="1" applyBorder="1" applyAlignment="1">
      <alignment vertical="center"/>
    </xf>
    <xf numFmtId="49" fontId="3" fillId="0" borderId="34" xfId="0" applyNumberFormat="1" applyFont="1" applyBorder="1" applyAlignment="1">
      <alignment horizontal="right" vertical="center"/>
    </xf>
    <xf numFmtId="49" fontId="3" fillId="0" borderId="38" xfId="0" applyNumberFormat="1" applyFont="1" applyBorder="1" applyAlignment="1">
      <alignment horizontal="right" vertical="center"/>
    </xf>
    <xf numFmtId="0" fontId="3" fillId="0" borderId="34" xfId="0" quotePrefix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6" fillId="0" borderId="35" xfId="0" applyFont="1" applyBorder="1">
      <alignment vertical="center"/>
    </xf>
    <xf numFmtId="0" fontId="4" fillId="0" borderId="37" xfId="0" applyFont="1" applyFill="1" applyBorder="1" applyAlignment="1">
      <alignment vertical="center"/>
    </xf>
    <xf numFmtId="0" fontId="3" fillId="0" borderId="38" xfId="0" quotePrefix="1" applyFont="1" applyBorder="1" applyAlignment="1">
      <alignment horizontal="right" vertical="center"/>
    </xf>
    <xf numFmtId="0" fontId="4" fillId="5" borderId="38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49" fontId="6" fillId="0" borderId="0" xfId="0" applyNumberFormat="1" applyFont="1">
      <alignment vertical="center"/>
    </xf>
    <xf numFmtId="0" fontId="0" fillId="0" borderId="0" xfId="0">
      <alignment vertical="center"/>
    </xf>
    <xf numFmtId="0" fontId="7" fillId="0" borderId="3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23" xfId="0" applyFont="1" applyBorder="1">
      <alignment vertical="center"/>
    </xf>
    <xf numFmtId="0" fontId="3" fillId="0" borderId="22" xfId="0" applyFont="1" applyBorder="1">
      <alignment vertical="center"/>
    </xf>
    <xf numFmtId="0" fontId="0" fillId="0" borderId="0" xfId="0" applyNumberFormat="1">
      <alignment vertical="center"/>
    </xf>
    <xf numFmtId="0" fontId="7" fillId="0" borderId="3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24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15" borderId="19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4" fillId="0" borderId="38" xfId="0" applyFont="1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0" fontId="6" fillId="8" borderId="42" xfId="0" applyNumberFormat="1" applyFont="1" applyFill="1" applyBorder="1" applyAlignment="1">
      <alignment horizontal="center" vertical="center"/>
    </xf>
    <xf numFmtId="0" fontId="3" fillId="8" borderId="38" xfId="0" applyNumberFormat="1" applyFont="1" applyFill="1" applyBorder="1" applyAlignment="1">
      <alignment horizontal="center" vertical="center"/>
    </xf>
    <xf numFmtId="0" fontId="3" fillId="8" borderId="42" xfId="0" applyNumberFormat="1" applyFont="1" applyFill="1" applyBorder="1" applyAlignment="1">
      <alignment horizontal="center" vertical="center"/>
    </xf>
    <xf numFmtId="0" fontId="3" fillId="8" borderId="25" xfId="0" applyNumberFormat="1" applyFont="1" applyFill="1" applyBorder="1" applyAlignment="1">
      <alignment horizontal="center" vertical="center"/>
    </xf>
    <xf numFmtId="0" fontId="3" fillId="14" borderId="42" xfId="0" applyNumberFormat="1" applyFont="1" applyFill="1" applyBorder="1" applyAlignment="1">
      <alignment horizontal="center" vertical="center"/>
    </xf>
    <xf numFmtId="0" fontId="3" fillId="14" borderId="38" xfId="0" applyNumberFormat="1" applyFont="1" applyFill="1" applyBorder="1" applyAlignment="1">
      <alignment horizontal="center" vertical="center"/>
    </xf>
    <xf numFmtId="0" fontId="3" fillId="14" borderId="25" xfId="0" applyNumberFormat="1" applyFont="1" applyFill="1" applyBorder="1" applyAlignment="1">
      <alignment horizontal="center" vertical="center"/>
    </xf>
    <xf numFmtId="0" fontId="3" fillId="0" borderId="33" xfId="0" quotePrefix="1" applyFont="1" applyBorder="1" applyAlignment="1">
      <alignment horizontal="right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horizontal="right" vertical="center"/>
    </xf>
    <xf numFmtId="0" fontId="3" fillId="0" borderId="37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6" fillId="8" borderId="3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right" vertical="center"/>
    </xf>
    <xf numFmtId="0" fontId="3" fillId="0" borderId="38" xfId="0" quotePrefix="1" applyFont="1" applyFill="1" applyBorder="1" applyAlignment="1">
      <alignment horizontal="right" vertical="center"/>
    </xf>
    <xf numFmtId="0" fontId="3" fillId="0" borderId="33" xfId="0" quotePrefix="1" applyFont="1" applyFill="1" applyBorder="1" applyAlignment="1">
      <alignment horizontal="right" vertical="center"/>
    </xf>
    <xf numFmtId="0" fontId="3" fillId="5" borderId="40" xfId="0" quotePrefix="1" applyFont="1" applyFill="1" applyBorder="1" applyAlignment="1">
      <alignment horizontal="right" vertical="center"/>
    </xf>
    <xf numFmtId="0" fontId="3" fillId="5" borderId="29" xfId="0" quotePrefix="1" applyFont="1" applyFill="1" applyBorder="1" applyAlignment="1">
      <alignment horizontal="right" vertical="center"/>
    </xf>
    <xf numFmtId="0" fontId="3" fillId="0" borderId="49" xfId="0" quotePrefix="1" applyFont="1" applyFill="1" applyBorder="1" applyAlignment="1">
      <alignment horizontal="right" vertical="center"/>
    </xf>
    <xf numFmtId="0" fontId="3" fillId="0" borderId="37" xfId="0" quotePrefix="1" applyFont="1" applyFill="1" applyBorder="1" applyAlignment="1">
      <alignment horizontal="right" vertical="center"/>
    </xf>
    <xf numFmtId="0" fontId="3" fillId="0" borderId="31" xfId="0" quotePrefix="1" applyFont="1" applyFill="1" applyBorder="1" applyAlignment="1">
      <alignment horizontal="right" vertical="center"/>
    </xf>
    <xf numFmtId="0" fontId="3" fillId="0" borderId="35" xfId="0" quotePrefix="1" applyFont="1" applyBorder="1" applyAlignment="1">
      <alignment horizontal="right" vertical="center"/>
    </xf>
    <xf numFmtId="0" fontId="4" fillId="5" borderId="37" xfId="0" applyFont="1" applyFill="1" applyBorder="1" applyAlignment="1">
      <alignment horizontal="right" vertical="center"/>
    </xf>
    <xf numFmtId="0" fontId="3" fillId="0" borderId="31" xfId="0" quotePrefix="1" applyFont="1" applyBorder="1" applyAlignment="1">
      <alignment horizontal="right" vertical="center"/>
    </xf>
    <xf numFmtId="0" fontId="3" fillId="0" borderId="37" xfId="0" quotePrefix="1" applyFont="1" applyBorder="1" applyAlignment="1">
      <alignment horizontal="right" vertical="center"/>
    </xf>
    <xf numFmtId="0" fontId="3" fillId="0" borderId="0" xfId="0" quotePrefix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15" borderId="3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0" borderId="38" xfId="0" quotePrefix="1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24" fillId="0" borderId="0" xfId="213" applyFont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left" vertical="center"/>
    </xf>
    <xf numFmtId="0" fontId="3" fillId="8" borderId="52" xfId="0" applyNumberFormat="1" applyFont="1" applyFill="1" applyBorder="1" applyAlignment="1">
      <alignment horizontal="center" vertical="center"/>
    </xf>
    <xf numFmtId="0" fontId="3" fillId="8" borderId="0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3" fillId="8" borderId="60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7" fillId="0" borderId="32" xfId="0" applyFont="1" applyBorder="1" applyAlignment="1">
      <alignment horizontal="center" vertical="center"/>
    </xf>
    <xf numFmtId="0" fontId="6" fillId="0" borderId="27" xfId="0" applyFont="1" applyBorder="1">
      <alignment vertical="center"/>
    </xf>
    <xf numFmtId="0" fontId="7" fillId="0" borderId="3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shrinkToFit="1"/>
    </xf>
    <xf numFmtId="0" fontId="3" fillId="8" borderId="20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4" fillId="8" borderId="38" xfId="0" applyNumberFormat="1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0" borderId="38" xfId="0" quotePrefix="1" applyNumberFormat="1" applyFont="1" applyFill="1" applyBorder="1" applyAlignment="1">
      <alignment horizontal="right" vertical="center"/>
    </xf>
    <xf numFmtId="0" fontId="0" fillId="0" borderId="36" xfId="0" applyNumberFormat="1" applyBorder="1">
      <alignment vertical="center"/>
    </xf>
    <xf numFmtId="0" fontId="4" fillId="0" borderId="31" xfId="0" applyFont="1" applyFill="1" applyBorder="1" applyAlignment="1">
      <alignment vertical="center"/>
    </xf>
    <xf numFmtId="49" fontId="3" fillId="0" borderId="33" xfId="0" quotePrefix="1" applyNumberFormat="1" applyFont="1" applyBorder="1" applyAlignment="1">
      <alignment horizontal="right" vertical="center"/>
    </xf>
    <xf numFmtId="49" fontId="3" fillId="0" borderId="50" xfId="0" quotePrefix="1" applyNumberFormat="1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3" fillId="14" borderId="0" xfId="0" applyNumberFormat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3" fillId="0" borderId="37" xfId="0" applyNumberFormat="1" applyFont="1" applyBorder="1" applyAlignment="1">
      <alignment horizontal="right" vertical="center"/>
    </xf>
    <xf numFmtId="0" fontId="3" fillId="0" borderId="37" xfId="0" applyFont="1" applyFill="1" applyBorder="1" applyAlignment="1">
      <alignment horizontal="right" vertical="center"/>
    </xf>
    <xf numFmtId="0" fontId="3" fillId="0" borderId="7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right" vertical="center"/>
    </xf>
    <xf numFmtId="0" fontId="0" fillId="8" borderId="0" xfId="0" applyFill="1">
      <alignment vertical="center"/>
    </xf>
    <xf numFmtId="0" fontId="22" fillId="8" borderId="0" xfId="0" applyFont="1" applyFill="1">
      <alignment vertical="center"/>
    </xf>
    <xf numFmtId="0" fontId="85" fillId="0" borderId="36" xfId="0" applyFont="1" applyFill="1" applyBorder="1" applyAlignment="1">
      <alignment horizontal="right" vertical="center"/>
    </xf>
    <xf numFmtId="0" fontId="85" fillId="0" borderId="0" xfId="0" applyFont="1" applyFill="1" applyBorder="1" applyAlignment="1">
      <alignment horizontal="right" vertical="center"/>
    </xf>
    <xf numFmtId="0" fontId="85" fillId="0" borderId="36" xfId="0" quotePrefix="1" applyFont="1" applyFill="1" applyBorder="1" applyAlignment="1">
      <alignment horizontal="right" vertical="center"/>
    </xf>
    <xf numFmtId="0" fontId="85" fillId="0" borderId="0" xfId="0" quotePrefix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165" fontId="3" fillId="0" borderId="37" xfId="0" applyNumberFormat="1" applyFont="1" applyBorder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164" fontId="3" fillId="0" borderId="35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 shrinkToFit="1"/>
    </xf>
    <xf numFmtId="49" fontId="3" fillId="0" borderId="37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horizontal="right" vertical="center" shrinkToFit="1"/>
    </xf>
    <xf numFmtId="165" fontId="3" fillId="0" borderId="37" xfId="0" applyNumberFormat="1" applyFont="1" applyFill="1" applyBorder="1" applyAlignment="1">
      <alignment horizontal="right" vertical="center"/>
    </xf>
    <xf numFmtId="0" fontId="3" fillId="0" borderId="73" xfId="0" applyFont="1" applyBorder="1" applyAlignment="1">
      <alignment horizontal="right" vertical="center"/>
    </xf>
    <xf numFmtId="0" fontId="3" fillId="0" borderId="36" xfId="0" quotePrefix="1" applyFont="1" applyFill="1" applyBorder="1" applyAlignment="1">
      <alignment horizontal="right" vertical="center"/>
    </xf>
    <xf numFmtId="0" fontId="85" fillId="0" borderId="73" xfId="0" applyFont="1" applyFill="1" applyBorder="1" applyAlignment="1">
      <alignment horizontal="right" vertical="center"/>
    </xf>
    <xf numFmtId="0" fontId="3" fillId="0" borderId="37" xfId="0" applyNumberFormat="1" applyFont="1" applyBorder="1" applyAlignment="1">
      <alignment horizontal="right" vertical="center"/>
    </xf>
    <xf numFmtId="0" fontId="5" fillId="80" borderId="37" xfId="0" applyFont="1" applyFill="1" applyBorder="1" applyAlignment="1">
      <alignment horizontal="center" vertical="center"/>
    </xf>
    <xf numFmtId="0" fontId="5" fillId="80" borderId="38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49" fontId="89" fillId="0" borderId="37" xfId="0" applyNumberFormat="1" applyFont="1" applyFill="1" applyBorder="1" applyAlignment="1">
      <alignment horizontal="center" vertical="center"/>
    </xf>
    <xf numFmtId="49" fontId="89" fillId="0" borderId="38" xfId="0" applyNumberFormat="1" applyFont="1" applyFill="1" applyBorder="1" applyAlignment="1">
      <alignment horizontal="center" vertical="center"/>
    </xf>
    <xf numFmtId="49" fontId="89" fillId="0" borderId="70" xfId="0" applyNumberFormat="1" applyFont="1" applyFill="1" applyBorder="1" applyAlignment="1">
      <alignment horizontal="center" vertical="center"/>
    </xf>
    <xf numFmtId="49" fontId="89" fillId="0" borderId="71" xfId="0" applyNumberFormat="1" applyFont="1" applyFill="1" applyBorder="1" applyAlignment="1">
      <alignment horizontal="center" vertical="center"/>
    </xf>
    <xf numFmtId="0" fontId="85" fillId="0" borderId="73" xfId="0" quotePrefix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73" xfId="0" quotePrefix="1" applyFont="1" applyFill="1" applyBorder="1" applyAlignment="1">
      <alignment horizontal="right" vertical="center"/>
    </xf>
    <xf numFmtId="49" fontId="4" fillId="0" borderId="37" xfId="0" applyNumberFormat="1" applyFont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165" fontId="85" fillId="0" borderId="37" xfId="0" applyNumberFormat="1" applyFont="1" applyBorder="1" applyAlignment="1">
      <alignment horizontal="right" vertical="center"/>
    </xf>
    <xf numFmtId="49" fontId="4" fillId="0" borderId="38" xfId="0" quotePrefix="1" applyNumberFormat="1" applyFont="1" applyFill="1" applyBorder="1" applyAlignment="1">
      <alignment horizontal="center"/>
    </xf>
    <xf numFmtId="49" fontId="4" fillId="0" borderId="37" xfId="0" applyNumberFormat="1" applyFont="1" applyFill="1" applyBorder="1" applyAlignment="1">
      <alignment horizontal="center"/>
    </xf>
    <xf numFmtId="49" fontId="4" fillId="0" borderId="38" xfId="0" applyNumberFormat="1" applyFont="1" applyFill="1" applyBorder="1" applyAlignment="1">
      <alignment horizont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70" xfId="0" applyNumberFormat="1" applyFont="1" applyBorder="1" applyAlignment="1">
      <alignment horizontal="center" vertical="center"/>
    </xf>
    <xf numFmtId="49" fontId="4" fillId="0" borderId="71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49" fontId="4" fillId="0" borderId="70" xfId="0" applyNumberFormat="1" applyFont="1" applyBorder="1" applyAlignment="1">
      <alignment horizontal="center"/>
    </xf>
    <xf numFmtId="49" fontId="4" fillId="0" borderId="7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right" vertical="center" shrinkToFit="1"/>
    </xf>
    <xf numFmtId="0" fontId="3" fillId="0" borderId="71" xfId="0" applyFont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49" fontId="3" fillId="5" borderId="37" xfId="0" quotePrefix="1" applyNumberFormat="1" applyFont="1" applyFill="1" applyBorder="1" applyAlignment="1">
      <alignment horizontal="center" vertical="center"/>
    </xf>
    <xf numFmtId="49" fontId="3" fillId="5" borderId="0" xfId="0" quotePrefix="1" applyNumberFormat="1" applyFont="1" applyFill="1" applyBorder="1" applyAlignment="1">
      <alignment horizontal="center" vertical="center"/>
    </xf>
    <xf numFmtId="49" fontId="3" fillId="5" borderId="38" xfId="0" quotePrefix="1" applyNumberFormat="1" applyFont="1" applyFill="1" applyBorder="1" applyAlignment="1">
      <alignment horizontal="center" vertical="center"/>
    </xf>
    <xf numFmtId="49" fontId="3" fillId="0" borderId="35" xfId="0" applyNumberFormat="1" applyFont="1" applyFill="1" applyBorder="1" applyAlignment="1">
      <alignment horizontal="center" vertical="center"/>
    </xf>
    <xf numFmtId="49" fontId="3" fillId="0" borderId="36" xfId="18" quotePrefix="1" applyNumberFormat="1" applyFont="1" applyFill="1" applyBorder="1" applyAlignment="1">
      <alignment horizontal="center" vertical="center" wrapText="1"/>
    </xf>
    <xf numFmtId="49" fontId="3" fillId="0" borderId="34" xfId="18" quotePrefix="1" applyNumberFormat="1" applyFont="1" applyFill="1" applyBorder="1" applyAlignment="1">
      <alignment horizontal="center" vertical="center" wrapText="1"/>
    </xf>
    <xf numFmtId="49" fontId="3" fillId="0" borderId="37" xfId="0" quotePrefix="1" applyNumberFormat="1" applyFont="1" applyFill="1" applyBorder="1" applyAlignment="1">
      <alignment horizontal="center" vertical="center"/>
    </xf>
    <xf numFmtId="49" fontId="3" fillId="0" borderId="0" xfId="18" quotePrefix="1" applyNumberFormat="1" applyFont="1" applyFill="1" applyBorder="1" applyAlignment="1">
      <alignment horizontal="center" vertical="center" wrapText="1"/>
    </xf>
    <xf numFmtId="49" fontId="3" fillId="0" borderId="38" xfId="18" quotePrefix="1" applyNumberFormat="1" applyFont="1" applyFill="1" applyBorder="1" applyAlignment="1">
      <alignment horizontal="center" vertical="center" wrapText="1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70" xfId="0" quotePrefix="1" applyNumberFormat="1" applyFont="1" applyFill="1" applyBorder="1" applyAlignment="1">
      <alignment horizontal="center" vertical="center"/>
    </xf>
    <xf numFmtId="49" fontId="3" fillId="0" borderId="73" xfId="18" quotePrefix="1" applyNumberFormat="1" applyFont="1" applyFill="1" applyBorder="1" applyAlignment="1">
      <alignment horizontal="center" vertical="center" wrapText="1"/>
    </xf>
    <xf numFmtId="49" fontId="3" fillId="0" borderId="71" xfId="18" quotePrefix="1" applyNumberFormat="1" applyFont="1" applyFill="1" applyBorder="1" applyAlignment="1">
      <alignment horizontal="center" vertical="center" wrapText="1"/>
    </xf>
    <xf numFmtId="0" fontId="85" fillId="0" borderId="0" xfId="0" quotePrefix="1" applyFont="1" applyFill="1" applyBorder="1" applyAlignment="1">
      <alignment horizontal="center" vertical="center"/>
    </xf>
    <xf numFmtId="49" fontId="85" fillId="0" borderId="37" xfId="0" quotePrefix="1" applyNumberFormat="1" applyFont="1" applyFill="1" applyBorder="1" applyAlignment="1">
      <alignment horizontal="center" vertical="center"/>
    </xf>
    <xf numFmtId="49" fontId="85" fillId="0" borderId="0" xfId="0" quotePrefix="1" applyNumberFormat="1" applyFont="1" applyFill="1" applyBorder="1" applyAlignment="1">
      <alignment horizontal="center" vertical="center"/>
    </xf>
    <xf numFmtId="49" fontId="85" fillId="0" borderId="38" xfId="0" quotePrefix="1" applyNumberFormat="1" applyFont="1" applyFill="1" applyBorder="1" applyAlignment="1">
      <alignment horizontal="center" vertical="center"/>
    </xf>
    <xf numFmtId="49" fontId="85" fillId="0" borderId="0" xfId="18" quotePrefix="1" applyNumberFormat="1" applyFont="1" applyFill="1" applyBorder="1" applyAlignment="1">
      <alignment horizontal="center" vertical="center" wrapText="1"/>
    </xf>
    <xf numFmtId="49" fontId="85" fillId="0" borderId="38" xfId="18" quotePrefix="1" applyNumberFormat="1" applyFont="1" applyFill="1" applyBorder="1" applyAlignment="1">
      <alignment horizontal="center" vertical="center" wrapText="1"/>
    </xf>
    <xf numFmtId="49" fontId="85" fillId="0" borderId="35" xfId="0" quotePrefix="1" applyNumberFormat="1" applyFont="1" applyFill="1" applyBorder="1" applyAlignment="1">
      <alignment horizontal="center" vertical="center"/>
    </xf>
    <xf numFmtId="49" fontId="85" fillId="0" borderId="36" xfId="0" quotePrefix="1" applyNumberFormat="1" applyFont="1" applyFill="1" applyBorder="1" applyAlignment="1">
      <alignment horizontal="center" vertical="center"/>
    </xf>
    <xf numFmtId="49" fontId="85" fillId="0" borderId="34" xfId="0" quotePrefix="1" applyNumberFormat="1" applyFont="1" applyFill="1" applyBorder="1" applyAlignment="1">
      <alignment horizontal="center" vertical="center"/>
    </xf>
    <xf numFmtId="0" fontId="85" fillId="0" borderId="38" xfId="0" quotePrefix="1" applyFont="1" applyFill="1" applyBorder="1" applyAlignment="1">
      <alignment horizontal="center" vertical="center"/>
    </xf>
    <xf numFmtId="49" fontId="85" fillId="0" borderId="37" xfId="0" applyNumberFormat="1" applyFont="1" applyFill="1" applyBorder="1" applyAlignment="1">
      <alignment horizontal="center" vertical="center"/>
    </xf>
    <xf numFmtId="49" fontId="85" fillId="0" borderId="70" xfId="0" quotePrefix="1" applyNumberFormat="1" applyFont="1" applyFill="1" applyBorder="1" applyAlignment="1">
      <alignment horizontal="center" vertical="center"/>
    </xf>
    <xf numFmtId="49" fontId="85" fillId="0" borderId="73" xfId="0" quotePrefix="1" applyNumberFormat="1" applyFont="1" applyFill="1" applyBorder="1" applyAlignment="1">
      <alignment horizontal="center" vertical="center"/>
    </xf>
    <xf numFmtId="49" fontId="85" fillId="0" borderId="71" xfId="0" quotePrefix="1" applyNumberFormat="1" applyFont="1" applyFill="1" applyBorder="1" applyAlignment="1">
      <alignment horizontal="center" vertical="center"/>
    </xf>
    <xf numFmtId="49" fontId="85" fillId="0" borderId="70" xfId="0" applyNumberFormat="1" applyFont="1" applyFill="1" applyBorder="1" applyAlignment="1">
      <alignment horizontal="center" vertical="center"/>
    </xf>
    <xf numFmtId="49" fontId="85" fillId="0" borderId="73" xfId="18" quotePrefix="1" applyNumberFormat="1" applyFont="1" applyFill="1" applyBorder="1" applyAlignment="1">
      <alignment horizontal="center" vertical="center" wrapText="1"/>
    </xf>
    <xf numFmtId="49" fontId="85" fillId="83" borderId="0" xfId="0" quotePrefix="1" applyNumberFormat="1" applyFont="1" applyFill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70" xfId="0" applyNumberFormat="1" applyFont="1" applyBorder="1" applyAlignment="1">
      <alignment horizontal="center" vertical="center"/>
    </xf>
    <xf numFmtId="49" fontId="3" fillId="0" borderId="73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49" fontId="3" fillId="0" borderId="38" xfId="0" quotePrefix="1" applyNumberFormat="1" applyFont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37" xfId="0" quotePrefix="1" applyNumberFormat="1" applyFont="1" applyBorder="1" applyAlignment="1">
      <alignment horizontal="center" vertical="center"/>
    </xf>
    <xf numFmtId="49" fontId="3" fillId="0" borderId="0" xfId="0" quotePrefix="1" applyNumberFormat="1" applyFont="1" applyBorder="1" applyAlignment="1">
      <alignment horizontal="center" vertical="center"/>
    </xf>
    <xf numFmtId="49" fontId="3" fillId="83" borderId="0" xfId="0" quotePrefix="1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85" fillId="0" borderId="71" xfId="18" quotePrefix="1" applyNumberFormat="1" applyFont="1" applyFill="1" applyBorder="1" applyAlignment="1">
      <alignment horizontal="center" vertical="center" wrapText="1"/>
    </xf>
    <xf numFmtId="49" fontId="3" fillId="83" borderId="38" xfId="0" quotePrefix="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73" xfId="0" quotePrefix="1" applyNumberFormat="1" applyFont="1" applyFill="1" applyBorder="1" applyAlignment="1">
      <alignment horizontal="center" vertical="center"/>
    </xf>
    <xf numFmtId="49" fontId="85" fillId="0" borderId="34" xfId="0" applyNumberFormat="1" applyFont="1" applyFill="1" applyBorder="1" applyAlignment="1">
      <alignment horizontal="center" vertical="center"/>
    </xf>
    <xf numFmtId="49" fontId="85" fillId="0" borderId="38" xfId="0" applyNumberFormat="1" applyFont="1" applyFill="1" applyBorder="1" applyAlignment="1">
      <alignment horizontal="center" vertical="center"/>
    </xf>
    <xf numFmtId="49" fontId="85" fillId="0" borderId="0" xfId="0" applyNumberFormat="1" applyFont="1" applyFill="1" applyBorder="1" applyAlignment="1">
      <alignment horizontal="center" vertical="center"/>
    </xf>
    <xf numFmtId="49" fontId="85" fillId="0" borderId="73" xfId="0" applyNumberFormat="1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49" fontId="3" fillId="0" borderId="71" xfId="0" applyNumberFormat="1" applyFont="1" applyFill="1" applyBorder="1" applyAlignment="1">
      <alignment horizontal="center"/>
    </xf>
    <xf numFmtId="49" fontId="85" fillId="85" borderId="38" xfId="0" quotePrefix="1" applyNumberFormat="1" applyFont="1" applyFill="1" applyBorder="1" applyAlignment="1">
      <alignment horizontal="center" vertical="center"/>
    </xf>
    <xf numFmtId="49" fontId="3" fillId="85" borderId="0" xfId="0" quotePrefix="1" applyNumberFormat="1" applyFont="1" applyFill="1" applyBorder="1" applyAlignment="1">
      <alignment horizontal="center" vertical="center"/>
    </xf>
    <xf numFmtId="49" fontId="85" fillId="81" borderId="38" xfId="0" quotePrefix="1" applyNumberFormat="1" applyFont="1" applyFill="1" applyBorder="1" applyAlignment="1">
      <alignment horizontal="center" vertical="center"/>
    </xf>
    <xf numFmtId="49" fontId="85" fillId="81" borderId="0" xfId="0" quotePrefix="1" applyNumberFormat="1" applyFont="1" applyFill="1" applyBorder="1" applyAlignment="1">
      <alignment horizontal="center" vertical="center"/>
    </xf>
    <xf numFmtId="49" fontId="85" fillId="83" borderId="38" xfId="0" quotePrefix="1" applyNumberFormat="1" applyFont="1" applyFill="1" applyBorder="1" applyAlignment="1">
      <alignment horizontal="center" vertical="center"/>
    </xf>
    <xf numFmtId="49" fontId="3" fillId="0" borderId="38" xfId="0" quotePrefix="1" applyNumberFormat="1" applyFont="1" applyFill="1" applyBorder="1" applyAlignment="1">
      <alignment horizontal="center" vertical="center"/>
    </xf>
    <xf numFmtId="0" fontId="5" fillId="82" borderId="37" xfId="0" applyFont="1" applyFill="1" applyBorder="1" applyAlignment="1">
      <alignment horizontal="center" vertical="center"/>
    </xf>
    <xf numFmtId="0" fontId="5" fillId="82" borderId="38" xfId="0" applyFont="1" applyFill="1" applyBorder="1" applyAlignment="1">
      <alignment horizontal="center" vertical="center"/>
    </xf>
    <xf numFmtId="0" fontId="10" fillId="0" borderId="37" xfId="0" quotePrefix="1" applyFont="1" applyFill="1" applyBorder="1" applyAlignment="1">
      <alignment horizontal="center" vertical="center"/>
    </xf>
    <xf numFmtId="0" fontId="10" fillId="0" borderId="38" xfId="0" quotePrefix="1" applyFont="1" applyFill="1" applyBorder="1" applyAlignment="1">
      <alignment horizontal="center" vertical="center"/>
    </xf>
    <xf numFmtId="49" fontId="10" fillId="0" borderId="37" xfId="19" applyNumberFormat="1" applyFont="1" applyFill="1" applyBorder="1" applyAlignment="1">
      <alignment horizontal="center" vertical="center"/>
    </xf>
    <xf numFmtId="49" fontId="13" fillId="0" borderId="38" xfId="19" applyNumberFormat="1" applyFont="1" applyFill="1" applyBorder="1" applyAlignment="1">
      <alignment horizontal="center" vertical="center"/>
    </xf>
    <xf numFmtId="49" fontId="13" fillId="0" borderId="38" xfId="19" quotePrefix="1" applyNumberFormat="1" applyFont="1" applyFill="1" applyBorder="1" applyAlignment="1">
      <alignment horizontal="center" vertical="center"/>
    </xf>
    <xf numFmtId="49" fontId="13" fillId="0" borderId="37" xfId="19" quotePrefix="1" applyNumberFormat="1" applyFont="1" applyFill="1" applyBorder="1" applyAlignment="1">
      <alignment horizontal="center" vertical="center"/>
    </xf>
    <xf numFmtId="49" fontId="88" fillId="0" borderId="38" xfId="19" quotePrefix="1" applyNumberFormat="1" applyFont="1" applyFill="1" applyBorder="1" applyAlignment="1">
      <alignment horizontal="center" vertical="center"/>
    </xf>
    <xf numFmtId="49" fontId="13" fillId="0" borderId="37" xfId="19" quotePrefix="1" applyNumberFormat="1" applyFont="1" applyFill="1" applyBorder="1" applyAlignment="1">
      <alignment horizontal="center" vertical="center" wrapText="1"/>
    </xf>
    <xf numFmtId="49" fontId="13" fillId="0" borderId="38" xfId="19" quotePrefix="1" applyNumberFormat="1" applyFont="1" applyFill="1" applyBorder="1" applyAlignment="1">
      <alignment horizontal="center" vertical="center" wrapText="1"/>
    </xf>
    <xf numFmtId="0" fontId="10" fillId="0" borderId="70" xfId="0" quotePrefix="1" applyFont="1" applyBorder="1" applyAlignment="1">
      <alignment horizontal="center" vertical="center"/>
    </xf>
    <xf numFmtId="0" fontId="10" fillId="0" borderId="71" xfId="0" quotePrefix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66" fontId="13" fillId="86" borderId="72" xfId="0" applyNumberFormat="1" applyFont="1" applyFill="1" applyBorder="1" applyAlignment="1">
      <alignment horizontal="left" vertical="center"/>
    </xf>
    <xf numFmtId="0" fontId="13" fillId="86" borderId="72" xfId="0" quotePrefix="1" applyFont="1" applyFill="1" applyBorder="1" applyAlignment="1">
      <alignment horizontal="center" vertical="center"/>
    </xf>
    <xf numFmtId="0" fontId="13" fillId="86" borderId="72" xfId="0" applyFont="1" applyFill="1" applyBorder="1" applyAlignment="1">
      <alignment vertical="center" wrapText="1"/>
    </xf>
    <xf numFmtId="0" fontId="13" fillId="86" borderId="72" xfId="0" applyFont="1" applyFill="1" applyBorder="1" applyAlignment="1">
      <alignment horizontal="center" vertical="center" wrapText="1"/>
    </xf>
    <xf numFmtId="0" fontId="13" fillId="86" borderId="72" xfId="0" quotePrefix="1" applyFont="1" applyFill="1" applyBorder="1" applyAlignment="1">
      <alignment horizontal="center" vertical="center" wrapText="1"/>
    </xf>
    <xf numFmtId="49" fontId="85" fillId="0" borderId="35" xfId="0" applyNumberFormat="1" applyFont="1" applyFill="1" applyBorder="1" applyAlignment="1">
      <alignment horizontal="center" vertical="center"/>
    </xf>
    <xf numFmtId="49" fontId="85" fillId="0" borderId="34" xfId="18" quotePrefix="1" applyNumberFormat="1" applyFont="1" applyFill="1" applyBorder="1" applyAlignment="1">
      <alignment horizontal="center" vertical="center" wrapText="1"/>
    </xf>
    <xf numFmtId="0" fontId="10" fillId="0" borderId="35" xfId="0" quotePrefix="1" applyFont="1" applyFill="1" applyBorder="1" applyAlignment="1">
      <alignment horizontal="center" vertical="center"/>
    </xf>
    <xf numFmtId="0" fontId="10" fillId="0" borderId="34" xfId="0" quotePrefix="1" applyFont="1" applyFill="1" applyBorder="1" applyAlignment="1">
      <alignment horizontal="center" vertical="center"/>
    </xf>
    <xf numFmtId="0" fontId="88" fillId="0" borderId="71" xfId="0" quotePrefix="1" applyFont="1" applyBorder="1" applyAlignment="1">
      <alignment horizontal="center" vertical="center"/>
    </xf>
    <xf numFmtId="0" fontId="4" fillId="0" borderId="27" xfId="0" applyFont="1" applyBorder="1">
      <alignment vertical="center"/>
    </xf>
    <xf numFmtId="49" fontId="4" fillId="0" borderId="28" xfId="0" applyNumberFormat="1" applyFont="1" applyBorder="1">
      <alignment vertical="center"/>
    </xf>
    <xf numFmtId="0" fontId="18" fillId="85" borderId="0" xfId="0" applyFont="1" applyFill="1">
      <alignment vertical="center"/>
    </xf>
    <xf numFmtId="0" fontId="0" fillId="85" borderId="0" xfId="0" applyFill="1">
      <alignment vertical="center"/>
    </xf>
    <xf numFmtId="0" fontId="4" fillId="85" borderId="0" xfId="0" applyFont="1" applyFill="1">
      <alignment vertical="center"/>
    </xf>
    <xf numFmtId="49" fontId="85" fillId="0" borderId="36" xfId="18" quotePrefix="1" applyNumberFormat="1" applyFont="1" applyFill="1" applyBorder="1" applyAlignment="1">
      <alignment horizontal="center" vertical="center" wrapText="1"/>
    </xf>
    <xf numFmtId="0" fontId="3" fillId="85" borderId="0" xfId="0" applyFont="1" applyFill="1">
      <alignment vertical="center"/>
    </xf>
    <xf numFmtId="0" fontId="94" fillId="0" borderId="0" xfId="0" applyFont="1" applyAlignment="1">
      <alignment horizontal="left" vertical="center" wrapText="1" indent="1"/>
    </xf>
    <xf numFmtId="0" fontId="94" fillId="13" borderId="0" xfId="0" applyFont="1" applyFill="1" applyAlignment="1">
      <alignment horizontal="left" vertical="center" wrapText="1" indent="1"/>
    </xf>
    <xf numFmtId="0" fontId="95" fillId="0" borderId="0" xfId="0" applyFont="1">
      <alignment vertical="center"/>
    </xf>
    <xf numFmtId="0" fontId="96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91" fillId="0" borderId="37" xfId="0" applyFont="1" applyFill="1" applyBorder="1" applyAlignment="1">
      <alignment horizontal="center" vertical="center"/>
    </xf>
    <xf numFmtId="0" fontId="91" fillId="0" borderId="38" xfId="0" applyFont="1" applyFill="1" applyBorder="1" applyAlignment="1">
      <alignment horizontal="center" vertical="center"/>
    </xf>
    <xf numFmtId="0" fontId="82" fillId="8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0" fillId="0" borderId="73" xfId="0" applyFont="1" applyBorder="1" applyAlignment="1">
      <alignment horizontal="center" vertical="center"/>
    </xf>
    <xf numFmtId="0" fontId="87" fillId="11" borderId="35" xfId="0" applyFont="1" applyFill="1" applyBorder="1" applyAlignment="1">
      <alignment horizontal="center" vertical="center"/>
    </xf>
    <xf numFmtId="0" fontId="87" fillId="11" borderId="34" xfId="0" applyFont="1" applyFill="1" applyBorder="1" applyAlignment="1">
      <alignment horizontal="center" vertical="center"/>
    </xf>
    <xf numFmtId="0" fontId="91" fillId="0" borderId="37" xfId="0" applyFont="1" applyBorder="1" applyAlignment="1">
      <alignment horizontal="center" vertical="center"/>
    </xf>
    <xf numFmtId="0" fontId="91" fillId="0" borderId="38" xfId="0" applyFont="1" applyBorder="1" applyAlignment="1">
      <alignment horizontal="center" vertical="center"/>
    </xf>
    <xf numFmtId="49" fontId="13" fillId="83" borderId="37" xfId="19" applyNumberFormat="1" applyFont="1" applyFill="1" applyBorder="1" applyAlignment="1">
      <alignment horizontal="center" vertical="center" wrapText="1"/>
    </xf>
    <xf numFmtId="49" fontId="88" fillId="83" borderId="38" xfId="19" applyNumberFormat="1" applyFont="1" applyFill="1" applyBorder="1" applyAlignment="1">
      <alignment horizontal="center" vertical="center" wrapText="1"/>
    </xf>
    <xf numFmtId="0" fontId="87" fillId="4" borderId="35" xfId="0" applyFont="1" applyFill="1" applyBorder="1" applyAlignment="1">
      <alignment horizontal="center" vertical="center"/>
    </xf>
    <xf numFmtId="0" fontId="87" fillId="4" borderId="34" xfId="0" applyFont="1" applyFill="1" applyBorder="1" applyAlignment="1">
      <alignment horizontal="center" vertical="center"/>
    </xf>
    <xf numFmtId="49" fontId="8" fillId="83" borderId="37" xfId="19" applyNumberFormat="1" applyFont="1" applyFill="1" applyBorder="1" applyAlignment="1">
      <alignment horizontal="center" vertical="center" wrapText="1"/>
    </xf>
    <xf numFmtId="49" fontId="92" fillId="83" borderId="38" xfId="19" applyNumberFormat="1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wrapText="1" shrinkToFit="1"/>
    </xf>
    <xf numFmtId="0" fontId="6" fillId="14" borderId="34" xfId="0" applyFont="1" applyFill="1" applyBorder="1" applyAlignment="1">
      <alignment horizontal="center" vertical="center" wrapText="1" shrinkToFit="1"/>
    </xf>
    <xf numFmtId="0" fontId="6" fillId="14" borderId="70" xfId="0" applyFont="1" applyFill="1" applyBorder="1" applyAlignment="1">
      <alignment horizontal="center" vertical="top" wrapText="1" shrinkToFit="1"/>
    </xf>
    <xf numFmtId="0" fontId="6" fillId="14" borderId="71" xfId="0" applyFont="1" applyFill="1" applyBorder="1" applyAlignment="1">
      <alignment horizontal="center" vertical="top" wrapText="1" shrinkToFit="1"/>
    </xf>
    <xf numFmtId="0" fontId="6" fillId="14" borderId="37" xfId="0" applyFont="1" applyFill="1" applyBorder="1" applyAlignment="1">
      <alignment horizontal="center" vertical="top" wrapText="1" shrinkToFit="1"/>
    </xf>
    <xf numFmtId="0" fontId="6" fillId="14" borderId="38" xfId="0" applyFont="1" applyFill="1" applyBorder="1" applyAlignment="1">
      <alignment horizontal="center" vertical="top" wrapText="1" shrinkToFit="1"/>
    </xf>
    <xf numFmtId="0" fontId="90" fillId="0" borderId="74" xfId="0" applyFont="1" applyBorder="1" applyAlignment="1">
      <alignment horizontal="left" vertical="center" wrapText="1"/>
    </xf>
    <xf numFmtId="0" fontId="90" fillId="0" borderId="75" xfId="0" applyFont="1" applyBorder="1" applyAlignment="1">
      <alignment horizontal="left" vertical="center" wrapText="1"/>
    </xf>
    <xf numFmtId="0" fontId="6" fillId="4" borderId="37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0" fontId="6" fillId="14" borderId="36" xfId="0" applyFont="1" applyFill="1" applyBorder="1" applyAlignment="1">
      <alignment horizontal="center" vertical="center" wrapText="1" shrinkToFi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6" fillId="14" borderId="37" xfId="0" applyFont="1" applyFill="1" applyBorder="1" applyAlignment="1">
      <alignment horizontal="center" vertical="top" wrapText="1" shrinkToFit="1"/>
    </xf>
    <xf numFmtId="0" fontId="86" fillId="14" borderId="0" xfId="0" applyFont="1" applyFill="1" applyBorder="1" applyAlignment="1">
      <alignment horizontal="center" vertical="top" wrapText="1" shrinkToFit="1"/>
    </xf>
    <xf numFmtId="0" fontId="86" fillId="14" borderId="38" xfId="0" applyFont="1" applyFill="1" applyBorder="1" applyAlignment="1">
      <alignment horizontal="center" vertical="top" wrapText="1" shrinkToFit="1"/>
    </xf>
    <xf numFmtId="0" fontId="6" fillId="14" borderId="0" xfId="0" applyFont="1" applyFill="1" applyBorder="1" applyAlignment="1">
      <alignment horizontal="center" vertical="top" wrapText="1" shrinkToFit="1"/>
    </xf>
    <xf numFmtId="0" fontId="6" fillId="84" borderId="75" xfId="0" applyFont="1" applyFill="1" applyBorder="1" applyAlignment="1">
      <alignment horizontal="center" vertical="center" shrinkToFit="1"/>
    </xf>
    <xf numFmtId="0" fontId="6" fillId="84" borderId="76" xfId="0" applyFont="1" applyFill="1" applyBorder="1" applyAlignment="1">
      <alignment horizontal="center" vertical="center" shrinkToFit="1"/>
    </xf>
    <xf numFmtId="0" fontId="6" fillId="4" borderId="38" xfId="0" applyFont="1" applyFill="1" applyBorder="1" applyAlignment="1">
      <alignment horizontal="right" vertical="center"/>
    </xf>
    <xf numFmtId="0" fontId="6" fillId="4" borderId="70" xfId="0" applyFont="1" applyFill="1" applyBorder="1" applyAlignment="1">
      <alignment horizontal="right" vertical="center"/>
    </xf>
    <xf numFmtId="0" fontId="6" fillId="4" borderId="73" xfId="0" applyFont="1" applyFill="1" applyBorder="1" applyAlignment="1">
      <alignment horizontal="right" vertical="center"/>
    </xf>
    <xf numFmtId="0" fontId="6" fillId="4" borderId="35" xfId="0" applyFont="1" applyFill="1" applyBorder="1" applyAlignment="1">
      <alignment horizontal="right" vertical="center"/>
    </xf>
    <xf numFmtId="0" fontId="6" fillId="4" borderId="36" xfId="0" applyFont="1" applyFill="1" applyBorder="1" applyAlignment="1">
      <alignment horizontal="right" vertical="center"/>
    </xf>
    <xf numFmtId="0" fontId="6" fillId="4" borderId="37" xfId="0" applyFont="1" applyFill="1" applyBorder="1" applyAlignment="1">
      <alignment horizontal="right" vertical="center" shrinkToFit="1"/>
    </xf>
    <xf numFmtId="0" fontId="6" fillId="4" borderId="0" xfId="0" applyFont="1" applyFill="1" applyBorder="1" applyAlignment="1">
      <alignment horizontal="right" vertical="center" shrinkToFit="1"/>
    </xf>
    <xf numFmtId="0" fontId="6" fillId="0" borderId="3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shrinkToFi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3" borderId="23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97" fillId="0" borderId="0" xfId="0" applyFont="1" applyAlignment="1">
      <alignment vertical="center" shrinkToFit="1"/>
    </xf>
    <xf numFmtId="0" fontId="97" fillId="0" borderId="0" xfId="0" applyFont="1" applyAlignment="1">
      <alignment vertical="top" shrinkToFi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 shrinkToFit="1"/>
    </xf>
    <xf numFmtId="0" fontId="6" fillId="2" borderId="35" xfId="0" applyFont="1" applyFill="1" applyBorder="1" applyAlignment="1">
      <alignment horizontal="center" vertical="center" shrinkToFit="1"/>
    </xf>
    <xf numFmtId="0" fontId="6" fillId="5" borderId="37" xfId="0" applyFont="1" applyFill="1" applyBorder="1" applyAlignment="1">
      <alignment vertical="center" shrinkToFit="1"/>
    </xf>
    <xf numFmtId="0" fontId="3" fillId="0" borderId="39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vertical="center" shrinkToFit="1"/>
    </xf>
    <xf numFmtId="0" fontId="3" fillId="0" borderId="77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vertical="center" shrinkToFit="1"/>
    </xf>
    <xf numFmtId="0" fontId="86" fillId="0" borderId="0" xfId="0" applyFont="1" applyFill="1" applyBorder="1" applyAlignment="1">
      <alignment vertical="center" shrinkToFit="1"/>
    </xf>
    <xf numFmtId="0" fontId="86" fillId="0" borderId="35" xfId="0" applyFont="1" applyFill="1" applyBorder="1" applyAlignment="1">
      <alignment vertical="center" shrinkToFit="1"/>
    </xf>
    <xf numFmtId="0" fontId="86" fillId="0" borderId="37" xfId="0" applyFont="1" applyFill="1" applyBorder="1" applyAlignment="1">
      <alignment vertical="center" shrinkToFit="1"/>
    </xf>
    <xf numFmtId="0" fontId="86" fillId="0" borderId="70" xfId="0" applyFont="1" applyFill="1" applyBorder="1" applyAlignment="1">
      <alignment vertical="center" shrinkToFit="1"/>
    </xf>
    <xf numFmtId="0" fontId="3" fillId="0" borderId="0" xfId="0" applyFont="1" applyFill="1" applyBorder="1">
      <alignment vertical="center"/>
    </xf>
    <xf numFmtId="0" fontId="86" fillId="0" borderId="73" xfId="0" applyFont="1" applyFill="1" applyBorder="1" applyAlignment="1">
      <alignment vertical="center" shrinkToFit="1"/>
    </xf>
    <xf numFmtId="0" fontId="86" fillId="0" borderId="36" xfId="0" applyFont="1" applyFill="1" applyBorder="1" applyAlignment="1">
      <alignment horizontal="left" vertical="center" shrinkToFit="1"/>
    </xf>
    <xf numFmtId="0" fontId="86" fillId="0" borderId="0" xfId="0" applyFont="1" applyFill="1" applyBorder="1" applyAlignment="1">
      <alignment horizontal="left" vertical="center" shrinkToFit="1"/>
    </xf>
    <xf numFmtId="0" fontId="86" fillId="0" borderId="73" xfId="0" applyFont="1" applyFill="1" applyBorder="1" applyAlignment="1">
      <alignment horizontal="left" vertical="center" shrinkToFit="1"/>
    </xf>
    <xf numFmtId="0" fontId="86" fillId="0" borderId="37" xfId="0" applyFont="1" applyFill="1" applyBorder="1" applyAlignment="1">
      <alignment horizontal="left" vertical="center" shrinkToFit="1"/>
    </xf>
    <xf numFmtId="0" fontId="3" fillId="0" borderId="39" xfId="0" applyFont="1" applyBorder="1" applyAlignment="1">
      <alignment horizontal="center" vertical="center"/>
    </xf>
    <xf numFmtId="0" fontId="86" fillId="0" borderId="35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86" fillId="0" borderId="70" xfId="0" applyFont="1" applyFill="1" applyBorder="1" applyAlignment="1">
      <alignment horizontal="left" vertical="center" shrinkToFit="1"/>
    </xf>
    <xf numFmtId="0" fontId="3" fillId="0" borderId="3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3" xfId="0" applyFont="1" applyBorder="1">
      <alignment vertical="center"/>
    </xf>
    <xf numFmtId="0" fontId="6" fillId="84" borderId="74" xfId="0" applyFont="1" applyFill="1" applyBorder="1" applyAlignment="1">
      <alignment horizontal="center" vertical="center" wrapText="1" shrinkToFit="1"/>
    </xf>
    <xf numFmtId="0" fontId="90" fillId="0" borderId="0" xfId="0" applyFont="1">
      <alignment vertical="center"/>
    </xf>
  </cellXfs>
  <cellStyles count="4175">
    <cellStyle name="$" xfId="8"/>
    <cellStyle name="$ 2" xfId="270"/>
    <cellStyle name="$ 2 2" xfId="271"/>
    <cellStyle name="$ 2 3" xfId="272"/>
    <cellStyle name="$ 2 4" xfId="273"/>
    <cellStyle name="$ 2 5" xfId="274"/>
    <cellStyle name="$ 3" xfId="275"/>
    <cellStyle name="$ 4" xfId="276"/>
    <cellStyle name="$ 4 2" xfId="277"/>
    <cellStyle name="$ 5" xfId="269"/>
    <cellStyle name="$_S5K2N1_PRS_R02(2008.01.20)" xfId="9"/>
    <cellStyle name="$_S5K2N1_PRS_R02(2008.01.20) 2" xfId="10"/>
    <cellStyle name="$_S5K2N1_PRS_R02(2008.01.20) 3" xfId="11"/>
    <cellStyle name="$_S5K2N1_PRS_R02(2008.01.20) 4" xfId="278"/>
    <cellStyle name="$_S5K2N1_PRS_R02(2008.01.20)_S5K2P1Y_CDS_Timing_v03" xfId="12"/>
    <cellStyle name="$_S5K2N1_PRS_R02(2008.01.20)_S5K2P1Y_CDS_Timing_v03 2" xfId="279"/>
    <cellStyle name="$_S5K2N1_PRS_R02(2008.01.20)_S5K2P1Y_CDS_Timing_v03 3" xfId="280"/>
    <cellStyle name="20% - Accent1" xfId="281"/>
    <cellStyle name="20% - Accent1 2" xfId="282"/>
    <cellStyle name="20% - Accent1 3" xfId="283"/>
    <cellStyle name="20% - Accent1 4" xfId="284"/>
    <cellStyle name="20% - Accent1 5" xfId="285"/>
    <cellStyle name="20% - Accent1 6" xfId="286"/>
    <cellStyle name="20% - Accent2" xfId="287"/>
    <cellStyle name="20% - Accent2 2" xfId="288"/>
    <cellStyle name="20% - Accent2 3" xfId="289"/>
    <cellStyle name="20% - Accent2 4" xfId="290"/>
    <cellStyle name="20% - Accent2 5" xfId="291"/>
    <cellStyle name="20% - Accent2 6" xfId="292"/>
    <cellStyle name="20% - Accent3" xfId="293"/>
    <cellStyle name="20% - Accent3 2" xfId="294"/>
    <cellStyle name="20% - Accent3 3" xfId="295"/>
    <cellStyle name="20% - Accent3 4" xfId="296"/>
    <cellStyle name="20% - Accent3 5" xfId="297"/>
    <cellStyle name="20% - Accent3 6" xfId="298"/>
    <cellStyle name="20% - Accent4" xfId="299"/>
    <cellStyle name="20% - Accent4 2" xfId="300"/>
    <cellStyle name="20% - Accent4 3" xfId="301"/>
    <cellStyle name="20% - Accent4 4" xfId="302"/>
    <cellStyle name="20% - Accent4 5" xfId="303"/>
    <cellStyle name="20% - Accent4 6" xfId="304"/>
    <cellStyle name="20% - Accent5" xfId="305"/>
    <cellStyle name="20% - Accent5 2" xfId="306"/>
    <cellStyle name="20% - Accent5 3" xfId="307"/>
    <cellStyle name="20% - Accent5 4" xfId="308"/>
    <cellStyle name="20% - Accent5 5" xfId="309"/>
    <cellStyle name="20% - Accent5 6" xfId="310"/>
    <cellStyle name="20% - Accent6" xfId="311"/>
    <cellStyle name="20% - Accent6 2" xfId="312"/>
    <cellStyle name="20% - Accent6 3" xfId="313"/>
    <cellStyle name="20% - Accent6 4" xfId="314"/>
    <cellStyle name="20% - Accent6 5" xfId="315"/>
    <cellStyle name="20% - Accent6 6" xfId="316"/>
    <cellStyle name="20% - 강조색1 10" xfId="317"/>
    <cellStyle name="20% - 강조색1 10 2" xfId="318"/>
    <cellStyle name="20% - 강조색1 11" xfId="319"/>
    <cellStyle name="20% - 강조색1 11 2" xfId="320"/>
    <cellStyle name="20% - 강조색1 12" xfId="321"/>
    <cellStyle name="20% - 강조색1 12 2" xfId="322"/>
    <cellStyle name="20% - 강조색1 13" xfId="323"/>
    <cellStyle name="20% - 강조색1 13 2" xfId="324"/>
    <cellStyle name="20% - 강조색1 14" xfId="325"/>
    <cellStyle name="20% - 강조색1 14 2" xfId="326"/>
    <cellStyle name="20% - 강조색1 15" xfId="327"/>
    <cellStyle name="20% - 강조색1 15 2" xfId="328"/>
    <cellStyle name="20% - 강조색1 16" xfId="329"/>
    <cellStyle name="20% - 강조색1 16 2" xfId="330"/>
    <cellStyle name="20% - 강조색1 17" xfId="331"/>
    <cellStyle name="20% - 강조색1 17 2" xfId="332"/>
    <cellStyle name="20% - 강조색1 18" xfId="333"/>
    <cellStyle name="20% - 강조색1 19" xfId="334"/>
    <cellStyle name="20% - 강조색1 2" xfId="335"/>
    <cellStyle name="20% - 강조색1 2 10" xfId="336"/>
    <cellStyle name="20% - 강조색1 2 11" xfId="337"/>
    <cellStyle name="20% - 강조색1 2 12" xfId="338"/>
    <cellStyle name="20% - 강조색1 2 13" xfId="339"/>
    <cellStyle name="20% - 강조색1 2 14" xfId="340"/>
    <cellStyle name="20% - 강조색1 2 2" xfId="341"/>
    <cellStyle name="20% - 강조색1 2 3" xfId="342"/>
    <cellStyle name="20% - 강조색1 2 4" xfId="343"/>
    <cellStyle name="20% - 강조색1 2 5" xfId="344"/>
    <cellStyle name="20% - 강조색1 2 6" xfId="345"/>
    <cellStyle name="20% - 강조색1 2 7" xfId="346"/>
    <cellStyle name="20% - 강조색1 2 8" xfId="347"/>
    <cellStyle name="20% - 강조색1 2 9" xfId="348"/>
    <cellStyle name="20% - 강조색1 3" xfId="349"/>
    <cellStyle name="20% - 강조색1 3 10" xfId="350"/>
    <cellStyle name="20% - 강조색1 3 11" xfId="351"/>
    <cellStyle name="20% - 강조색1 3 12" xfId="352"/>
    <cellStyle name="20% - 강조색1 3 13" xfId="353"/>
    <cellStyle name="20% - 강조색1 3 2" xfId="354"/>
    <cellStyle name="20% - 강조색1 3 2 2" xfId="355"/>
    <cellStyle name="20% - 강조색1 3 2 3" xfId="356"/>
    <cellStyle name="20% - 강조색1 3 2 4" xfId="357"/>
    <cellStyle name="20% - 강조색1 3 3" xfId="358"/>
    <cellStyle name="20% - 강조색1 3 4" xfId="359"/>
    <cellStyle name="20% - 강조색1 3 5" xfId="360"/>
    <cellStyle name="20% - 강조색1 3 6" xfId="361"/>
    <cellStyle name="20% - 강조색1 3 7" xfId="362"/>
    <cellStyle name="20% - 강조색1 3 8" xfId="363"/>
    <cellStyle name="20% - 강조색1 3 9" xfId="364"/>
    <cellStyle name="20% - 강조색1 4" xfId="365"/>
    <cellStyle name="20% - 강조색1 4 2" xfId="366"/>
    <cellStyle name="20% - 강조색1 4 3" xfId="367"/>
    <cellStyle name="20% - 강조색1 4 4" xfId="368"/>
    <cellStyle name="20% - 강조색1 4 5" xfId="369"/>
    <cellStyle name="20% - 강조색1 4 6" xfId="370"/>
    <cellStyle name="20% - 강조색1 4 7" xfId="371"/>
    <cellStyle name="20% - 강조색1 4 8" xfId="372"/>
    <cellStyle name="20% - 강조색1 5" xfId="373"/>
    <cellStyle name="20% - 강조색1 5 10" xfId="374"/>
    <cellStyle name="20% - 강조색1 5 11" xfId="375"/>
    <cellStyle name="20% - 강조색1 5 12" xfId="376"/>
    <cellStyle name="20% - 강조색1 5 13" xfId="377"/>
    <cellStyle name="20% - 강조색1 5 14" xfId="378"/>
    <cellStyle name="20% - 강조색1 5 15" xfId="379"/>
    <cellStyle name="20% - 강조색1 5 16" xfId="380"/>
    <cellStyle name="20% - 강조색1 5 17" xfId="381"/>
    <cellStyle name="20% - 강조색1 5 2" xfId="382"/>
    <cellStyle name="20% - 강조색1 5 3" xfId="383"/>
    <cellStyle name="20% - 강조색1 5 4" xfId="384"/>
    <cellStyle name="20% - 강조색1 5 5" xfId="385"/>
    <cellStyle name="20% - 강조색1 5 6" xfId="386"/>
    <cellStyle name="20% - 강조색1 5 7" xfId="387"/>
    <cellStyle name="20% - 강조색1 5 8" xfId="388"/>
    <cellStyle name="20% - 강조색1 5 9" xfId="389"/>
    <cellStyle name="20% - 강조색1 6" xfId="390"/>
    <cellStyle name="20% - 강조색1 6 2" xfId="391"/>
    <cellStyle name="20% - 강조색1 6 3" xfId="392"/>
    <cellStyle name="20% - 강조색1 6 4" xfId="393"/>
    <cellStyle name="20% - 강조색1 7" xfId="394"/>
    <cellStyle name="20% - 강조색1 8" xfId="395"/>
    <cellStyle name="20% - 강조색1 9" xfId="396"/>
    <cellStyle name="20% - 강조색2 10" xfId="397"/>
    <cellStyle name="20% - 강조색2 10 2" xfId="398"/>
    <cellStyle name="20% - 강조색2 11" xfId="399"/>
    <cellStyle name="20% - 강조색2 11 2" xfId="400"/>
    <cellStyle name="20% - 강조색2 12" xfId="401"/>
    <cellStyle name="20% - 강조색2 12 2" xfId="402"/>
    <cellStyle name="20% - 강조색2 13" xfId="403"/>
    <cellStyle name="20% - 강조색2 13 2" xfId="404"/>
    <cellStyle name="20% - 강조색2 14" xfId="405"/>
    <cellStyle name="20% - 강조색2 14 2" xfId="406"/>
    <cellStyle name="20% - 강조색2 15" xfId="407"/>
    <cellStyle name="20% - 강조색2 15 2" xfId="408"/>
    <cellStyle name="20% - 강조색2 16" xfId="409"/>
    <cellStyle name="20% - 강조색2 16 2" xfId="410"/>
    <cellStyle name="20% - 강조색2 17" xfId="411"/>
    <cellStyle name="20% - 강조색2 17 2" xfId="412"/>
    <cellStyle name="20% - 강조색2 18" xfId="413"/>
    <cellStyle name="20% - 강조색2 19" xfId="414"/>
    <cellStyle name="20% - 강조색2 2" xfId="415"/>
    <cellStyle name="20% - 강조색2 2 10" xfId="416"/>
    <cellStyle name="20% - 강조색2 2 11" xfId="417"/>
    <cellStyle name="20% - 강조색2 2 12" xfId="418"/>
    <cellStyle name="20% - 강조색2 2 13" xfId="419"/>
    <cellStyle name="20% - 강조색2 2 14" xfId="420"/>
    <cellStyle name="20% - 강조색2 2 2" xfId="421"/>
    <cellStyle name="20% - 강조색2 2 3" xfId="422"/>
    <cellStyle name="20% - 강조색2 2 4" xfId="423"/>
    <cellStyle name="20% - 강조색2 2 5" xfId="424"/>
    <cellStyle name="20% - 강조색2 2 6" xfId="425"/>
    <cellStyle name="20% - 강조색2 2 7" xfId="426"/>
    <cellStyle name="20% - 강조색2 2 8" xfId="427"/>
    <cellStyle name="20% - 강조색2 2 9" xfId="428"/>
    <cellStyle name="20% - 강조색2 3" xfId="429"/>
    <cellStyle name="20% - 강조색2 3 10" xfId="430"/>
    <cellStyle name="20% - 강조색2 3 11" xfId="431"/>
    <cellStyle name="20% - 강조색2 3 12" xfId="432"/>
    <cellStyle name="20% - 강조색2 3 13" xfId="433"/>
    <cellStyle name="20% - 강조색2 3 2" xfId="434"/>
    <cellStyle name="20% - 강조색2 3 2 2" xfId="435"/>
    <cellStyle name="20% - 강조색2 3 2 3" xfId="436"/>
    <cellStyle name="20% - 강조색2 3 2 4" xfId="437"/>
    <cellStyle name="20% - 강조색2 3 3" xfId="438"/>
    <cellStyle name="20% - 강조색2 3 4" xfId="439"/>
    <cellStyle name="20% - 강조색2 3 5" xfId="440"/>
    <cellStyle name="20% - 강조색2 3 6" xfId="441"/>
    <cellStyle name="20% - 강조색2 3 7" xfId="442"/>
    <cellStyle name="20% - 강조색2 3 8" xfId="443"/>
    <cellStyle name="20% - 강조색2 3 9" xfId="444"/>
    <cellStyle name="20% - 강조색2 4" xfId="445"/>
    <cellStyle name="20% - 강조색2 4 2" xfId="446"/>
    <cellStyle name="20% - 강조색2 4 3" xfId="447"/>
    <cellStyle name="20% - 강조색2 4 4" xfId="448"/>
    <cellStyle name="20% - 강조색2 4 5" xfId="449"/>
    <cellStyle name="20% - 강조색2 4 6" xfId="450"/>
    <cellStyle name="20% - 강조색2 4 7" xfId="451"/>
    <cellStyle name="20% - 강조색2 4 8" xfId="452"/>
    <cellStyle name="20% - 강조색2 5" xfId="453"/>
    <cellStyle name="20% - 강조색2 5 10" xfId="454"/>
    <cellStyle name="20% - 강조색2 5 11" xfId="455"/>
    <cellStyle name="20% - 강조색2 5 12" xfId="456"/>
    <cellStyle name="20% - 강조색2 5 13" xfId="457"/>
    <cellStyle name="20% - 강조색2 5 14" xfId="458"/>
    <cellStyle name="20% - 강조색2 5 15" xfId="459"/>
    <cellStyle name="20% - 강조색2 5 16" xfId="460"/>
    <cellStyle name="20% - 강조색2 5 17" xfId="461"/>
    <cellStyle name="20% - 강조색2 5 2" xfId="462"/>
    <cellStyle name="20% - 강조색2 5 3" xfId="463"/>
    <cellStyle name="20% - 강조색2 5 4" xfId="464"/>
    <cellStyle name="20% - 강조색2 5 5" xfId="465"/>
    <cellStyle name="20% - 강조색2 5 6" xfId="466"/>
    <cellStyle name="20% - 강조색2 5 7" xfId="467"/>
    <cellStyle name="20% - 강조색2 5 8" xfId="468"/>
    <cellStyle name="20% - 강조색2 5 9" xfId="469"/>
    <cellStyle name="20% - 강조색2 6" xfId="470"/>
    <cellStyle name="20% - 강조색2 6 2" xfId="471"/>
    <cellStyle name="20% - 강조색2 6 3" xfId="472"/>
    <cellStyle name="20% - 강조색2 6 4" xfId="473"/>
    <cellStyle name="20% - 강조색2 7" xfId="474"/>
    <cellStyle name="20% - 강조색2 8" xfId="475"/>
    <cellStyle name="20% - 강조색2 9" xfId="476"/>
    <cellStyle name="20% - 강조색3 10" xfId="477"/>
    <cellStyle name="20% - 강조색3 10 2" xfId="478"/>
    <cellStyle name="20% - 강조색3 11" xfId="479"/>
    <cellStyle name="20% - 강조색3 11 2" xfId="480"/>
    <cellStyle name="20% - 강조색3 12" xfId="481"/>
    <cellStyle name="20% - 강조색3 12 2" xfId="482"/>
    <cellStyle name="20% - 강조색3 13" xfId="483"/>
    <cellStyle name="20% - 강조색3 13 2" xfId="484"/>
    <cellStyle name="20% - 강조색3 14" xfId="485"/>
    <cellStyle name="20% - 강조색3 14 2" xfId="486"/>
    <cellStyle name="20% - 강조색3 15" xfId="487"/>
    <cellStyle name="20% - 강조색3 15 2" xfId="488"/>
    <cellStyle name="20% - 강조색3 16" xfId="489"/>
    <cellStyle name="20% - 강조색3 16 2" xfId="490"/>
    <cellStyle name="20% - 강조색3 17" xfId="491"/>
    <cellStyle name="20% - 강조색3 17 2" xfId="492"/>
    <cellStyle name="20% - 강조색3 18" xfId="493"/>
    <cellStyle name="20% - 강조색3 19" xfId="494"/>
    <cellStyle name="20% - 강조색3 2" xfId="495"/>
    <cellStyle name="20% - 강조색3 2 10" xfId="496"/>
    <cellStyle name="20% - 강조색3 2 11" xfId="497"/>
    <cellStyle name="20% - 강조색3 2 12" xfId="498"/>
    <cellStyle name="20% - 강조색3 2 13" xfId="499"/>
    <cellStyle name="20% - 강조색3 2 14" xfId="500"/>
    <cellStyle name="20% - 강조색3 2 2" xfId="501"/>
    <cellStyle name="20% - 강조색3 2 3" xfId="502"/>
    <cellStyle name="20% - 강조색3 2 4" xfId="503"/>
    <cellStyle name="20% - 강조색3 2 5" xfId="504"/>
    <cellStyle name="20% - 강조색3 2 6" xfId="505"/>
    <cellStyle name="20% - 강조색3 2 7" xfId="506"/>
    <cellStyle name="20% - 강조색3 2 8" xfId="507"/>
    <cellStyle name="20% - 강조색3 2 9" xfId="508"/>
    <cellStyle name="20% - 강조색3 3" xfId="509"/>
    <cellStyle name="20% - 강조색3 3 10" xfId="510"/>
    <cellStyle name="20% - 강조색3 3 11" xfId="511"/>
    <cellStyle name="20% - 강조색3 3 12" xfId="512"/>
    <cellStyle name="20% - 강조색3 3 13" xfId="513"/>
    <cellStyle name="20% - 강조색3 3 2" xfId="514"/>
    <cellStyle name="20% - 강조색3 3 2 2" xfId="515"/>
    <cellStyle name="20% - 강조색3 3 2 3" xfId="516"/>
    <cellStyle name="20% - 강조색3 3 2 4" xfId="517"/>
    <cellStyle name="20% - 강조색3 3 3" xfId="518"/>
    <cellStyle name="20% - 강조색3 3 4" xfId="519"/>
    <cellStyle name="20% - 강조색3 3 5" xfId="520"/>
    <cellStyle name="20% - 강조색3 3 6" xfId="521"/>
    <cellStyle name="20% - 강조색3 3 7" xfId="522"/>
    <cellStyle name="20% - 강조색3 3 8" xfId="523"/>
    <cellStyle name="20% - 강조색3 3 9" xfId="524"/>
    <cellStyle name="20% - 강조색3 4" xfId="525"/>
    <cellStyle name="20% - 강조색3 4 2" xfId="526"/>
    <cellStyle name="20% - 강조색3 4 3" xfId="527"/>
    <cellStyle name="20% - 강조색3 4 4" xfId="528"/>
    <cellStyle name="20% - 강조색3 4 5" xfId="529"/>
    <cellStyle name="20% - 강조색3 4 6" xfId="530"/>
    <cellStyle name="20% - 강조색3 4 7" xfId="531"/>
    <cellStyle name="20% - 강조색3 4 8" xfId="532"/>
    <cellStyle name="20% - 강조색3 5" xfId="533"/>
    <cellStyle name="20% - 강조색3 5 10" xfId="534"/>
    <cellStyle name="20% - 강조색3 5 11" xfId="535"/>
    <cellStyle name="20% - 강조색3 5 12" xfId="536"/>
    <cellStyle name="20% - 강조색3 5 13" xfId="537"/>
    <cellStyle name="20% - 강조색3 5 14" xfId="538"/>
    <cellStyle name="20% - 강조색3 5 15" xfId="539"/>
    <cellStyle name="20% - 강조색3 5 16" xfId="540"/>
    <cellStyle name="20% - 강조색3 5 17" xfId="541"/>
    <cellStyle name="20% - 강조색3 5 2" xfId="542"/>
    <cellStyle name="20% - 강조색3 5 3" xfId="543"/>
    <cellStyle name="20% - 강조색3 5 4" xfId="544"/>
    <cellStyle name="20% - 강조색3 5 5" xfId="545"/>
    <cellStyle name="20% - 강조색3 5 6" xfId="546"/>
    <cellStyle name="20% - 강조색3 5 7" xfId="547"/>
    <cellStyle name="20% - 강조색3 5 8" xfId="548"/>
    <cellStyle name="20% - 강조색3 5 9" xfId="549"/>
    <cellStyle name="20% - 강조색3 6" xfId="550"/>
    <cellStyle name="20% - 강조색3 6 2" xfId="551"/>
    <cellStyle name="20% - 강조색3 6 3" xfId="552"/>
    <cellStyle name="20% - 강조색3 6 4" xfId="553"/>
    <cellStyle name="20% - 강조색3 7" xfId="554"/>
    <cellStyle name="20% - 강조색3 8" xfId="555"/>
    <cellStyle name="20% - 강조색3 9" xfId="556"/>
    <cellStyle name="20% - 강조색4 10" xfId="557"/>
    <cellStyle name="20% - 강조색4 10 2" xfId="558"/>
    <cellStyle name="20% - 강조색4 11" xfId="559"/>
    <cellStyle name="20% - 강조색4 11 2" xfId="560"/>
    <cellStyle name="20% - 강조색4 12" xfId="561"/>
    <cellStyle name="20% - 강조색4 12 2" xfId="562"/>
    <cellStyle name="20% - 강조색4 13" xfId="563"/>
    <cellStyle name="20% - 강조색4 13 2" xfId="564"/>
    <cellStyle name="20% - 강조색4 14" xfId="565"/>
    <cellStyle name="20% - 강조색4 14 2" xfId="566"/>
    <cellStyle name="20% - 강조색4 15" xfId="567"/>
    <cellStyle name="20% - 강조색4 15 2" xfId="568"/>
    <cellStyle name="20% - 강조색4 16" xfId="569"/>
    <cellStyle name="20% - 강조색4 16 2" xfId="570"/>
    <cellStyle name="20% - 강조색4 17" xfId="571"/>
    <cellStyle name="20% - 강조색4 17 2" xfId="572"/>
    <cellStyle name="20% - 강조색4 18" xfId="573"/>
    <cellStyle name="20% - 강조색4 19" xfId="574"/>
    <cellStyle name="20% - 강조색4 2" xfId="575"/>
    <cellStyle name="20% - 강조색4 2 10" xfId="576"/>
    <cellStyle name="20% - 강조색4 2 11" xfId="577"/>
    <cellStyle name="20% - 강조색4 2 12" xfId="578"/>
    <cellStyle name="20% - 강조색4 2 13" xfId="579"/>
    <cellStyle name="20% - 강조색4 2 14" xfId="580"/>
    <cellStyle name="20% - 강조색4 2 2" xfId="581"/>
    <cellStyle name="20% - 강조색4 2 3" xfId="582"/>
    <cellStyle name="20% - 강조색4 2 4" xfId="583"/>
    <cellStyle name="20% - 강조색4 2 5" xfId="584"/>
    <cellStyle name="20% - 강조색4 2 6" xfId="585"/>
    <cellStyle name="20% - 강조색4 2 7" xfId="586"/>
    <cellStyle name="20% - 강조색4 2 8" xfId="587"/>
    <cellStyle name="20% - 강조색4 2 9" xfId="588"/>
    <cellStyle name="20% - 강조색4 3" xfId="589"/>
    <cellStyle name="20% - 강조색4 3 10" xfId="590"/>
    <cellStyle name="20% - 강조색4 3 11" xfId="591"/>
    <cellStyle name="20% - 강조색4 3 12" xfId="592"/>
    <cellStyle name="20% - 강조색4 3 13" xfId="593"/>
    <cellStyle name="20% - 강조색4 3 2" xfId="594"/>
    <cellStyle name="20% - 강조색4 3 2 2" xfId="595"/>
    <cellStyle name="20% - 강조색4 3 2 3" xfId="596"/>
    <cellStyle name="20% - 강조색4 3 2 4" xfId="597"/>
    <cellStyle name="20% - 강조색4 3 3" xfId="598"/>
    <cellStyle name="20% - 강조색4 3 4" xfId="599"/>
    <cellStyle name="20% - 강조색4 3 5" xfId="600"/>
    <cellStyle name="20% - 강조색4 3 6" xfId="601"/>
    <cellStyle name="20% - 강조색4 3 7" xfId="602"/>
    <cellStyle name="20% - 강조색4 3 8" xfId="603"/>
    <cellStyle name="20% - 강조색4 3 9" xfId="604"/>
    <cellStyle name="20% - 강조색4 4" xfId="605"/>
    <cellStyle name="20% - 강조색4 4 2" xfId="606"/>
    <cellStyle name="20% - 강조색4 4 3" xfId="607"/>
    <cellStyle name="20% - 강조색4 4 4" xfId="608"/>
    <cellStyle name="20% - 강조색4 4 5" xfId="609"/>
    <cellStyle name="20% - 강조색4 4 6" xfId="610"/>
    <cellStyle name="20% - 강조색4 4 7" xfId="611"/>
    <cellStyle name="20% - 강조색4 4 8" xfId="612"/>
    <cellStyle name="20% - 강조색4 5" xfId="613"/>
    <cellStyle name="20% - 강조색4 5 10" xfId="614"/>
    <cellStyle name="20% - 강조색4 5 11" xfId="615"/>
    <cellStyle name="20% - 강조색4 5 12" xfId="616"/>
    <cellStyle name="20% - 강조색4 5 13" xfId="617"/>
    <cellStyle name="20% - 강조색4 5 14" xfId="618"/>
    <cellStyle name="20% - 강조색4 5 15" xfId="619"/>
    <cellStyle name="20% - 강조색4 5 16" xfId="620"/>
    <cellStyle name="20% - 강조색4 5 17" xfId="621"/>
    <cellStyle name="20% - 강조색4 5 2" xfId="622"/>
    <cellStyle name="20% - 강조색4 5 3" xfId="623"/>
    <cellStyle name="20% - 강조색4 5 4" xfId="624"/>
    <cellStyle name="20% - 강조색4 5 5" xfId="625"/>
    <cellStyle name="20% - 강조색4 5 6" xfId="626"/>
    <cellStyle name="20% - 강조색4 5 7" xfId="627"/>
    <cellStyle name="20% - 강조색4 5 8" xfId="628"/>
    <cellStyle name="20% - 강조색4 5 9" xfId="629"/>
    <cellStyle name="20% - 강조색4 6" xfId="630"/>
    <cellStyle name="20% - 강조색4 6 2" xfId="631"/>
    <cellStyle name="20% - 강조색4 6 3" xfId="632"/>
    <cellStyle name="20% - 강조색4 6 4" xfId="633"/>
    <cellStyle name="20% - 강조색4 7" xfId="634"/>
    <cellStyle name="20% - 강조색4 8" xfId="635"/>
    <cellStyle name="20% - 강조색4 9" xfId="636"/>
    <cellStyle name="20% - 강조색5 10" xfId="637"/>
    <cellStyle name="20% - 강조색5 10 2" xfId="638"/>
    <cellStyle name="20% - 강조색5 11" xfId="639"/>
    <cellStyle name="20% - 강조색5 11 2" xfId="640"/>
    <cellStyle name="20% - 강조색5 12" xfId="641"/>
    <cellStyle name="20% - 강조색5 12 2" xfId="642"/>
    <cellStyle name="20% - 강조색5 13" xfId="643"/>
    <cellStyle name="20% - 강조색5 13 2" xfId="644"/>
    <cellStyle name="20% - 강조색5 14" xfId="645"/>
    <cellStyle name="20% - 강조색5 14 2" xfId="646"/>
    <cellStyle name="20% - 강조색5 15" xfId="647"/>
    <cellStyle name="20% - 강조색5 15 2" xfId="648"/>
    <cellStyle name="20% - 강조색5 16" xfId="649"/>
    <cellStyle name="20% - 강조색5 16 2" xfId="650"/>
    <cellStyle name="20% - 강조색5 17" xfId="651"/>
    <cellStyle name="20% - 강조색5 17 2" xfId="652"/>
    <cellStyle name="20% - 강조색5 18" xfId="653"/>
    <cellStyle name="20% - 강조색5 19" xfId="654"/>
    <cellStyle name="20% - 강조색5 2" xfId="655"/>
    <cellStyle name="20% - 강조색5 2 10" xfId="656"/>
    <cellStyle name="20% - 강조색5 2 11" xfId="657"/>
    <cellStyle name="20% - 강조색5 2 12" xfId="658"/>
    <cellStyle name="20% - 강조색5 2 13" xfId="659"/>
    <cellStyle name="20% - 강조색5 2 14" xfId="660"/>
    <cellStyle name="20% - 강조색5 2 2" xfId="661"/>
    <cellStyle name="20% - 강조색5 2 3" xfId="662"/>
    <cellStyle name="20% - 강조색5 2 4" xfId="663"/>
    <cellStyle name="20% - 강조색5 2 5" xfId="664"/>
    <cellStyle name="20% - 강조색5 2 6" xfId="665"/>
    <cellStyle name="20% - 강조색5 2 7" xfId="666"/>
    <cellStyle name="20% - 강조색5 2 8" xfId="667"/>
    <cellStyle name="20% - 강조색5 2 9" xfId="668"/>
    <cellStyle name="20% - 강조색5 3" xfId="669"/>
    <cellStyle name="20% - 강조색5 3 10" xfId="670"/>
    <cellStyle name="20% - 강조색5 3 11" xfId="671"/>
    <cellStyle name="20% - 강조색5 3 12" xfId="672"/>
    <cellStyle name="20% - 강조색5 3 13" xfId="673"/>
    <cellStyle name="20% - 강조색5 3 2" xfId="674"/>
    <cellStyle name="20% - 강조색5 3 2 2" xfId="675"/>
    <cellStyle name="20% - 강조색5 3 2 3" xfId="676"/>
    <cellStyle name="20% - 강조색5 3 2 4" xfId="677"/>
    <cellStyle name="20% - 강조색5 3 3" xfId="678"/>
    <cellStyle name="20% - 강조색5 3 4" xfId="679"/>
    <cellStyle name="20% - 강조색5 3 5" xfId="680"/>
    <cellStyle name="20% - 강조색5 3 6" xfId="681"/>
    <cellStyle name="20% - 강조색5 3 7" xfId="682"/>
    <cellStyle name="20% - 강조색5 3 8" xfId="683"/>
    <cellStyle name="20% - 강조색5 3 9" xfId="684"/>
    <cellStyle name="20% - 강조색5 4" xfId="685"/>
    <cellStyle name="20% - 강조색5 4 2" xfId="686"/>
    <cellStyle name="20% - 강조색5 4 3" xfId="687"/>
    <cellStyle name="20% - 강조색5 4 4" xfId="688"/>
    <cellStyle name="20% - 강조색5 4 5" xfId="689"/>
    <cellStyle name="20% - 강조색5 4 6" xfId="690"/>
    <cellStyle name="20% - 강조색5 4 7" xfId="691"/>
    <cellStyle name="20% - 강조색5 4 8" xfId="692"/>
    <cellStyle name="20% - 강조색5 5" xfId="693"/>
    <cellStyle name="20% - 강조색5 5 10" xfId="694"/>
    <cellStyle name="20% - 강조색5 5 11" xfId="695"/>
    <cellStyle name="20% - 강조색5 5 12" xfId="696"/>
    <cellStyle name="20% - 강조색5 5 13" xfId="697"/>
    <cellStyle name="20% - 강조색5 5 14" xfId="698"/>
    <cellStyle name="20% - 강조색5 5 15" xfId="699"/>
    <cellStyle name="20% - 강조색5 5 16" xfId="700"/>
    <cellStyle name="20% - 강조색5 5 17" xfId="701"/>
    <cellStyle name="20% - 강조색5 5 2" xfId="702"/>
    <cellStyle name="20% - 강조색5 5 3" xfId="703"/>
    <cellStyle name="20% - 강조색5 5 4" xfId="704"/>
    <cellStyle name="20% - 강조색5 5 5" xfId="705"/>
    <cellStyle name="20% - 강조색5 5 6" xfId="706"/>
    <cellStyle name="20% - 강조색5 5 7" xfId="707"/>
    <cellStyle name="20% - 강조색5 5 8" xfId="708"/>
    <cellStyle name="20% - 강조색5 5 9" xfId="709"/>
    <cellStyle name="20% - 강조색5 6" xfId="710"/>
    <cellStyle name="20% - 강조색5 6 2" xfId="711"/>
    <cellStyle name="20% - 강조색5 6 3" xfId="712"/>
    <cellStyle name="20% - 강조색5 6 4" xfId="713"/>
    <cellStyle name="20% - 강조색5 7" xfId="714"/>
    <cellStyle name="20% - 강조색5 8" xfId="715"/>
    <cellStyle name="20% - 강조색5 9" xfId="716"/>
    <cellStyle name="20% - 강조색6 10" xfId="717"/>
    <cellStyle name="20% - 강조색6 10 2" xfId="718"/>
    <cellStyle name="20% - 강조색6 11" xfId="719"/>
    <cellStyle name="20% - 강조색6 11 2" xfId="720"/>
    <cellStyle name="20% - 강조색6 12" xfId="721"/>
    <cellStyle name="20% - 강조색6 12 2" xfId="722"/>
    <cellStyle name="20% - 강조색6 13" xfId="723"/>
    <cellStyle name="20% - 강조색6 13 2" xfId="724"/>
    <cellStyle name="20% - 강조색6 14" xfId="725"/>
    <cellStyle name="20% - 강조색6 14 2" xfId="726"/>
    <cellStyle name="20% - 강조색6 15" xfId="727"/>
    <cellStyle name="20% - 강조색6 15 2" xfId="728"/>
    <cellStyle name="20% - 강조색6 16" xfId="729"/>
    <cellStyle name="20% - 강조색6 16 2" xfId="730"/>
    <cellStyle name="20% - 강조색6 17" xfId="731"/>
    <cellStyle name="20% - 강조색6 17 2" xfId="732"/>
    <cellStyle name="20% - 강조색6 18" xfId="733"/>
    <cellStyle name="20% - 강조색6 19" xfId="734"/>
    <cellStyle name="20% - 강조색6 2" xfId="735"/>
    <cellStyle name="20% - 강조색6 2 10" xfId="736"/>
    <cellStyle name="20% - 강조색6 2 11" xfId="737"/>
    <cellStyle name="20% - 강조색6 2 12" xfId="738"/>
    <cellStyle name="20% - 강조색6 2 13" xfId="739"/>
    <cellStyle name="20% - 강조색6 2 14" xfId="740"/>
    <cellStyle name="20% - 강조색6 2 2" xfId="741"/>
    <cellStyle name="20% - 강조색6 2 3" xfId="742"/>
    <cellStyle name="20% - 강조색6 2 4" xfId="743"/>
    <cellStyle name="20% - 강조색6 2 5" xfId="744"/>
    <cellStyle name="20% - 강조색6 2 6" xfId="745"/>
    <cellStyle name="20% - 강조색6 2 7" xfId="746"/>
    <cellStyle name="20% - 강조색6 2 8" xfId="747"/>
    <cellStyle name="20% - 강조색6 2 9" xfId="748"/>
    <cellStyle name="20% - 강조색6 3" xfId="749"/>
    <cellStyle name="20% - 강조색6 3 10" xfId="750"/>
    <cellStyle name="20% - 강조색6 3 11" xfId="751"/>
    <cellStyle name="20% - 강조색6 3 12" xfId="752"/>
    <cellStyle name="20% - 강조색6 3 13" xfId="753"/>
    <cellStyle name="20% - 강조색6 3 2" xfId="754"/>
    <cellStyle name="20% - 강조색6 3 2 2" xfId="755"/>
    <cellStyle name="20% - 강조색6 3 2 3" xfId="756"/>
    <cellStyle name="20% - 강조색6 3 2 4" xfId="757"/>
    <cellStyle name="20% - 강조색6 3 3" xfId="758"/>
    <cellStyle name="20% - 강조색6 3 4" xfId="759"/>
    <cellStyle name="20% - 강조색6 3 5" xfId="760"/>
    <cellStyle name="20% - 강조색6 3 6" xfId="761"/>
    <cellStyle name="20% - 강조색6 3 7" xfId="762"/>
    <cellStyle name="20% - 강조색6 3 8" xfId="763"/>
    <cellStyle name="20% - 강조색6 3 9" xfId="764"/>
    <cellStyle name="20% - 강조색6 4" xfId="765"/>
    <cellStyle name="20% - 강조색6 4 2" xfId="766"/>
    <cellStyle name="20% - 강조색6 4 3" xfId="767"/>
    <cellStyle name="20% - 강조색6 4 4" xfId="768"/>
    <cellStyle name="20% - 강조색6 4 5" xfId="769"/>
    <cellStyle name="20% - 강조색6 4 6" xfId="770"/>
    <cellStyle name="20% - 강조색6 4 7" xfId="771"/>
    <cellStyle name="20% - 강조색6 4 8" xfId="772"/>
    <cellStyle name="20% - 강조색6 5" xfId="773"/>
    <cellStyle name="20% - 강조색6 5 10" xfId="774"/>
    <cellStyle name="20% - 강조색6 5 11" xfId="775"/>
    <cellStyle name="20% - 강조색6 5 12" xfId="776"/>
    <cellStyle name="20% - 강조색6 5 13" xfId="777"/>
    <cellStyle name="20% - 강조색6 5 14" xfId="778"/>
    <cellStyle name="20% - 강조색6 5 15" xfId="779"/>
    <cellStyle name="20% - 강조색6 5 16" xfId="780"/>
    <cellStyle name="20% - 강조색6 5 17" xfId="781"/>
    <cellStyle name="20% - 강조색6 5 2" xfId="782"/>
    <cellStyle name="20% - 강조색6 5 3" xfId="783"/>
    <cellStyle name="20% - 강조색6 5 4" xfId="784"/>
    <cellStyle name="20% - 강조색6 5 5" xfId="785"/>
    <cellStyle name="20% - 강조색6 5 6" xfId="786"/>
    <cellStyle name="20% - 강조색6 5 7" xfId="787"/>
    <cellStyle name="20% - 강조색6 5 8" xfId="788"/>
    <cellStyle name="20% - 강조색6 5 9" xfId="789"/>
    <cellStyle name="20% - 강조색6 6" xfId="790"/>
    <cellStyle name="20% - 강조색6 6 2" xfId="791"/>
    <cellStyle name="20% - 강조색6 6 3" xfId="792"/>
    <cellStyle name="20% - 강조색6 6 4" xfId="793"/>
    <cellStyle name="20% - 강조색6 7" xfId="794"/>
    <cellStyle name="20% - 강조색6 8" xfId="795"/>
    <cellStyle name="20% - 강조색6 9" xfId="796"/>
    <cellStyle name="40% - Accent1" xfId="797"/>
    <cellStyle name="40% - Accent1 2" xfId="798"/>
    <cellStyle name="40% - Accent1 3" xfId="799"/>
    <cellStyle name="40% - Accent1 4" xfId="800"/>
    <cellStyle name="40% - Accent1 5" xfId="801"/>
    <cellStyle name="40% - Accent1 6" xfId="802"/>
    <cellStyle name="40% - Accent2" xfId="803"/>
    <cellStyle name="40% - Accent2 2" xfId="804"/>
    <cellStyle name="40% - Accent2 3" xfId="805"/>
    <cellStyle name="40% - Accent2 4" xfId="806"/>
    <cellStyle name="40% - Accent2 5" xfId="807"/>
    <cellStyle name="40% - Accent2 6" xfId="808"/>
    <cellStyle name="40% - Accent3" xfId="809"/>
    <cellStyle name="40% - Accent3 2" xfId="810"/>
    <cellStyle name="40% - Accent3 3" xfId="811"/>
    <cellStyle name="40% - Accent3 4" xfId="812"/>
    <cellStyle name="40% - Accent3 5" xfId="813"/>
    <cellStyle name="40% - Accent3 6" xfId="814"/>
    <cellStyle name="40% - Accent4" xfId="815"/>
    <cellStyle name="40% - Accent4 2" xfId="816"/>
    <cellStyle name="40% - Accent4 3" xfId="817"/>
    <cellStyle name="40% - Accent4 4" xfId="818"/>
    <cellStyle name="40% - Accent4 5" xfId="819"/>
    <cellStyle name="40% - Accent4 6" xfId="820"/>
    <cellStyle name="40% - Accent5" xfId="821"/>
    <cellStyle name="40% - Accent5 2" xfId="822"/>
    <cellStyle name="40% - Accent5 3" xfId="823"/>
    <cellStyle name="40% - Accent5 4" xfId="824"/>
    <cellStyle name="40% - Accent5 5" xfId="825"/>
    <cellStyle name="40% - Accent5 6" xfId="826"/>
    <cellStyle name="40% - Accent6" xfId="827"/>
    <cellStyle name="40% - Accent6 2" xfId="828"/>
    <cellStyle name="40% - Accent6 3" xfId="829"/>
    <cellStyle name="40% - Accent6 4" xfId="830"/>
    <cellStyle name="40% - Accent6 5" xfId="831"/>
    <cellStyle name="40% - Accent6 6" xfId="832"/>
    <cellStyle name="40% - 강조색1 10" xfId="833"/>
    <cellStyle name="40% - 강조색1 10 2" xfId="834"/>
    <cellStyle name="40% - 강조색1 11" xfId="835"/>
    <cellStyle name="40% - 강조색1 11 2" xfId="836"/>
    <cellStyle name="40% - 강조색1 12" xfId="837"/>
    <cellStyle name="40% - 강조색1 12 2" xfId="838"/>
    <cellStyle name="40% - 강조색1 13" xfId="839"/>
    <cellStyle name="40% - 강조색1 13 2" xfId="840"/>
    <cellStyle name="40% - 강조색1 14" xfId="841"/>
    <cellStyle name="40% - 강조색1 14 2" xfId="842"/>
    <cellStyle name="40% - 강조색1 15" xfId="843"/>
    <cellStyle name="40% - 강조색1 15 2" xfId="844"/>
    <cellStyle name="40% - 강조색1 16" xfId="845"/>
    <cellStyle name="40% - 강조색1 16 2" xfId="846"/>
    <cellStyle name="40% - 강조색1 17" xfId="847"/>
    <cellStyle name="40% - 강조색1 17 2" xfId="848"/>
    <cellStyle name="40% - 강조색1 18" xfId="849"/>
    <cellStyle name="40% - 강조색1 19" xfId="850"/>
    <cellStyle name="40% - 강조색1 2" xfId="851"/>
    <cellStyle name="40% - 강조색1 2 10" xfId="852"/>
    <cellStyle name="40% - 강조색1 2 11" xfId="853"/>
    <cellStyle name="40% - 강조색1 2 12" xfId="854"/>
    <cellStyle name="40% - 강조색1 2 13" xfId="855"/>
    <cellStyle name="40% - 강조색1 2 14" xfId="856"/>
    <cellStyle name="40% - 강조색1 2 2" xfId="857"/>
    <cellStyle name="40% - 강조색1 2 3" xfId="858"/>
    <cellStyle name="40% - 강조색1 2 4" xfId="859"/>
    <cellStyle name="40% - 강조색1 2 5" xfId="860"/>
    <cellStyle name="40% - 강조색1 2 6" xfId="861"/>
    <cellStyle name="40% - 강조색1 2 7" xfId="862"/>
    <cellStyle name="40% - 강조색1 2 8" xfId="863"/>
    <cellStyle name="40% - 강조색1 2 9" xfId="864"/>
    <cellStyle name="40% - 강조색1 3" xfId="865"/>
    <cellStyle name="40% - 강조색1 3 10" xfId="866"/>
    <cellStyle name="40% - 강조색1 3 11" xfId="867"/>
    <cellStyle name="40% - 강조색1 3 12" xfId="868"/>
    <cellStyle name="40% - 강조색1 3 13" xfId="869"/>
    <cellStyle name="40% - 강조색1 3 2" xfId="870"/>
    <cellStyle name="40% - 강조색1 3 2 2" xfId="871"/>
    <cellStyle name="40% - 강조색1 3 2 3" xfId="872"/>
    <cellStyle name="40% - 강조색1 3 2 4" xfId="873"/>
    <cellStyle name="40% - 강조색1 3 3" xfId="874"/>
    <cellStyle name="40% - 강조색1 3 4" xfId="875"/>
    <cellStyle name="40% - 강조색1 3 5" xfId="876"/>
    <cellStyle name="40% - 강조색1 3 6" xfId="877"/>
    <cellStyle name="40% - 강조색1 3 7" xfId="878"/>
    <cellStyle name="40% - 강조색1 3 8" xfId="879"/>
    <cellStyle name="40% - 강조색1 3 9" xfId="880"/>
    <cellStyle name="40% - 강조색1 4" xfId="881"/>
    <cellStyle name="40% - 강조색1 4 2" xfId="882"/>
    <cellStyle name="40% - 강조색1 4 3" xfId="883"/>
    <cellStyle name="40% - 강조색1 4 4" xfId="884"/>
    <cellStyle name="40% - 강조색1 4 5" xfId="885"/>
    <cellStyle name="40% - 강조색1 4 6" xfId="886"/>
    <cellStyle name="40% - 강조색1 4 7" xfId="887"/>
    <cellStyle name="40% - 강조색1 4 8" xfId="888"/>
    <cellStyle name="40% - 강조색1 5" xfId="889"/>
    <cellStyle name="40% - 강조색1 5 10" xfId="890"/>
    <cellStyle name="40% - 강조색1 5 11" xfId="891"/>
    <cellStyle name="40% - 강조색1 5 12" xfId="892"/>
    <cellStyle name="40% - 강조색1 5 13" xfId="893"/>
    <cellStyle name="40% - 강조색1 5 14" xfId="894"/>
    <cellStyle name="40% - 강조색1 5 15" xfId="895"/>
    <cellStyle name="40% - 강조색1 5 16" xfId="896"/>
    <cellStyle name="40% - 강조색1 5 17" xfId="897"/>
    <cellStyle name="40% - 강조색1 5 2" xfId="898"/>
    <cellStyle name="40% - 강조색1 5 3" xfId="899"/>
    <cellStyle name="40% - 강조색1 5 4" xfId="900"/>
    <cellStyle name="40% - 강조색1 5 5" xfId="901"/>
    <cellStyle name="40% - 강조색1 5 6" xfId="902"/>
    <cellStyle name="40% - 강조색1 5 7" xfId="903"/>
    <cellStyle name="40% - 강조색1 5 8" xfId="904"/>
    <cellStyle name="40% - 강조색1 5 9" xfId="905"/>
    <cellStyle name="40% - 강조색1 6" xfId="906"/>
    <cellStyle name="40% - 강조색1 6 2" xfId="907"/>
    <cellStyle name="40% - 강조색1 6 3" xfId="908"/>
    <cellStyle name="40% - 강조색1 6 4" xfId="909"/>
    <cellStyle name="40% - 강조색1 7" xfId="910"/>
    <cellStyle name="40% - 강조색1 8" xfId="911"/>
    <cellStyle name="40% - 강조색1 9" xfId="912"/>
    <cellStyle name="40% - 강조색2 10" xfId="913"/>
    <cellStyle name="40% - 강조색2 10 2" xfId="914"/>
    <cellStyle name="40% - 강조색2 11" xfId="915"/>
    <cellStyle name="40% - 강조색2 11 2" xfId="916"/>
    <cellStyle name="40% - 강조색2 12" xfId="917"/>
    <cellStyle name="40% - 강조색2 12 2" xfId="918"/>
    <cellStyle name="40% - 강조색2 13" xfId="919"/>
    <cellStyle name="40% - 강조색2 13 2" xfId="920"/>
    <cellStyle name="40% - 강조색2 14" xfId="921"/>
    <cellStyle name="40% - 강조색2 14 2" xfId="922"/>
    <cellStyle name="40% - 강조색2 15" xfId="923"/>
    <cellStyle name="40% - 강조색2 15 2" xfId="924"/>
    <cellStyle name="40% - 강조색2 16" xfId="925"/>
    <cellStyle name="40% - 강조색2 16 2" xfId="926"/>
    <cellStyle name="40% - 강조색2 17" xfId="927"/>
    <cellStyle name="40% - 강조색2 17 2" xfId="928"/>
    <cellStyle name="40% - 강조색2 18" xfId="929"/>
    <cellStyle name="40% - 강조색2 19" xfId="930"/>
    <cellStyle name="40% - 강조색2 2" xfId="931"/>
    <cellStyle name="40% - 강조색2 2 10" xfId="932"/>
    <cellStyle name="40% - 강조색2 2 11" xfId="933"/>
    <cellStyle name="40% - 강조색2 2 12" xfId="934"/>
    <cellStyle name="40% - 강조색2 2 13" xfId="935"/>
    <cellStyle name="40% - 강조색2 2 14" xfId="936"/>
    <cellStyle name="40% - 강조색2 2 2" xfId="937"/>
    <cellStyle name="40% - 강조색2 2 3" xfId="938"/>
    <cellStyle name="40% - 강조색2 2 4" xfId="939"/>
    <cellStyle name="40% - 강조색2 2 5" xfId="940"/>
    <cellStyle name="40% - 강조색2 2 6" xfId="941"/>
    <cellStyle name="40% - 강조색2 2 7" xfId="942"/>
    <cellStyle name="40% - 강조색2 2 8" xfId="943"/>
    <cellStyle name="40% - 강조색2 2 9" xfId="944"/>
    <cellStyle name="40% - 강조색2 3" xfId="945"/>
    <cellStyle name="40% - 강조색2 3 10" xfId="946"/>
    <cellStyle name="40% - 강조색2 3 11" xfId="947"/>
    <cellStyle name="40% - 강조색2 3 12" xfId="948"/>
    <cellStyle name="40% - 강조색2 3 13" xfId="949"/>
    <cellStyle name="40% - 강조색2 3 2" xfId="950"/>
    <cellStyle name="40% - 강조색2 3 2 2" xfId="951"/>
    <cellStyle name="40% - 강조색2 3 2 3" xfId="952"/>
    <cellStyle name="40% - 강조색2 3 2 4" xfId="953"/>
    <cellStyle name="40% - 강조색2 3 3" xfId="954"/>
    <cellStyle name="40% - 강조색2 3 4" xfId="955"/>
    <cellStyle name="40% - 강조색2 3 5" xfId="956"/>
    <cellStyle name="40% - 강조색2 3 6" xfId="957"/>
    <cellStyle name="40% - 강조색2 3 7" xfId="958"/>
    <cellStyle name="40% - 강조색2 3 8" xfId="959"/>
    <cellStyle name="40% - 강조색2 3 9" xfId="960"/>
    <cellStyle name="40% - 강조색2 4" xfId="961"/>
    <cellStyle name="40% - 강조색2 4 2" xfId="962"/>
    <cellStyle name="40% - 강조색2 4 3" xfId="963"/>
    <cellStyle name="40% - 강조색2 4 4" xfId="964"/>
    <cellStyle name="40% - 강조색2 4 5" xfId="965"/>
    <cellStyle name="40% - 강조색2 4 6" xfId="966"/>
    <cellStyle name="40% - 강조색2 4 7" xfId="967"/>
    <cellStyle name="40% - 강조색2 4 8" xfId="968"/>
    <cellStyle name="40% - 강조색2 5" xfId="969"/>
    <cellStyle name="40% - 강조색2 5 10" xfId="970"/>
    <cellStyle name="40% - 강조색2 5 11" xfId="971"/>
    <cellStyle name="40% - 강조색2 5 12" xfId="972"/>
    <cellStyle name="40% - 강조색2 5 13" xfId="973"/>
    <cellStyle name="40% - 강조색2 5 14" xfId="974"/>
    <cellStyle name="40% - 강조색2 5 15" xfId="975"/>
    <cellStyle name="40% - 강조색2 5 16" xfId="976"/>
    <cellStyle name="40% - 강조색2 5 17" xfId="977"/>
    <cellStyle name="40% - 강조색2 5 2" xfId="978"/>
    <cellStyle name="40% - 강조색2 5 3" xfId="979"/>
    <cellStyle name="40% - 강조색2 5 4" xfId="980"/>
    <cellStyle name="40% - 강조색2 5 5" xfId="981"/>
    <cellStyle name="40% - 강조색2 5 6" xfId="982"/>
    <cellStyle name="40% - 강조색2 5 7" xfId="983"/>
    <cellStyle name="40% - 강조색2 5 8" xfId="984"/>
    <cellStyle name="40% - 강조색2 5 9" xfId="985"/>
    <cellStyle name="40% - 강조색2 6" xfId="986"/>
    <cellStyle name="40% - 강조색2 6 2" xfId="987"/>
    <cellStyle name="40% - 강조색2 6 3" xfId="988"/>
    <cellStyle name="40% - 강조색2 6 4" xfId="989"/>
    <cellStyle name="40% - 강조색2 7" xfId="990"/>
    <cellStyle name="40% - 강조색2 8" xfId="991"/>
    <cellStyle name="40% - 강조색2 9" xfId="992"/>
    <cellStyle name="40% - 강조색3 10" xfId="993"/>
    <cellStyle name="40% - 강조색3 10 2" xfId="994"/>
    <cellStyle name="40% - 강조색3 11" xfId="995"/>
    <cellStyle name="40% - 강조색3 11 2" xfId="996"/>
    <cellStyle name="40% - 강조색3 12" xfId="997"/>
    <cellStyle name="40% - 강조색3 12 2" xfId="998"/>
    <cellStyle name="40% - 강조색3 13" xfId="999"/>
    <cellStyle name="40% - 강조색3 13 2" xfId="1000"/>
    <cellStyle name="40% - 강조색3 14" xfId="1001"/>
    <cellStyle name="40% - 강조색3 14 2" xfId="1002"/>
    <cellStyle name="40% - 강조색3 15" xfId="1003"/>
    <cellStyle name="40% - 강조색3 15 2" xfId="1004"/>
    <cellStyle name="40% - 강조색3 16" xfId="1005"/>
    <cellStyle name="40% - 강조색3 16 2" xfId="1006"/>
    <cellStyle name="40% - 강조색3 17" xfId="1007"/>
    <cellStyle name="40% - 강조색3 17 2" xfId="1008"/>
    <cellStyle name="40% - 강조색3 18" xfId="1009"/>
    <cellStyle name="40% - 강조색3 19" xfId="1010"/>
    <cellStyle name="40% - 강조색3 2" xfId="1011"/>
    <cellStyle name="40% - 강조색3 2 10" xfId="1012"/>
    <cellStyle name="40% - 강조색3 2 11" xfId="1013"/>
    <cellStyle name="40% - 강조색3 2 12" xfId="1014"/>
    <cellStyle name="40% - 강조색3 2 13" xfId="1015"/>
    <cellStyle name="40% - 강조색3 2 14" xfId="1016"/>
    <cellStyle name="40% - 강조색3 2 2" xfId="1017"/>
    <cellStyle name="40% - 강조색3 2 3" xfId="1018"/>
    <cellStyle name="40% - 강조색3 2 4" xfId="1019"/>
    <cellStyle name="40% - 강조색3 2 5" xfId="1020"/>
    <cellStyle name="40% - 강조색3 2 6" xfId="1021"/>
    <cellStyle name="40% - 강조색3 2 7" xfId="1022"/>
    <cellStyle name="40% - 강조색3 2 8" xfId="1023"/>
    <cellStyle name="40% - 강조색3 2 9" xfId="1024"/>
    <cellStyle name="40% - 강조색3 3" xfId="1025"/>
    <cellStyle name="40% - 강조색3 3 10" xfId="1026"/>
    <cellStyle name="40% - 강조색3 3 11" xfId="1027"/>
    <cellStyle name="40% - 강조색3 3 12" xfId="1028"/>
    <cellStyle name="40% - 강조색3 3 13" xfId="1029"/>
    <cellStyle name="40% - 강조색3 3 2" xfId="1030"/>
    <cellStyle name="40% - 강조색3 3 2 2" xfId="1031"/>
    <cellStyle name="40% - 강조색3 3 2 3" xfId="1032"/>
    <cellStyle name="40% - 강조색3 3 2 4" xfId="1033"/>
    <cellStyle name="40% - 강조색3 3 3" xfId="1034"/>
    <cellStyle name="40% - 강조색3 3 4" xfId="1035"/>
    <cellStyle name="40% - 강조색3 3 5" xfId="1036"/>
    <cellStyle name="40% - 강조색3 3 6" xfId="1037"/>
    <cellStyle name="40% - 강조색3 3 7" xfId="1038"/>
    <cellStyle name="40% - 강조색3 3 8" xfId="1039"/>
    <cellStyle name="40% - 강조색3 3 9" xfId="1040"/>
    <cellStyle name="40% - 강조색3 4" xfId="1041"/>
    <cellStyle name="40% - 강조색3 4 2" xfId="1042"/>
    <cellStyle name="40% - 강조색3 4 3" xfId="1043"/>
    <cellStyle name="40% - 강조색3 4 4" xfId="1044"/>
    <cellStyle name="40% - 강조색3 4 5" xfId="1045"/>
    <cellStyle name="40% - 강조색3 4 6" xfId="1046"/>
    <cellStyle name="40% - 강조색3 4 7" xfId="1047"/>
    <cellStyle name="40% - 강조색3 4 8" xfId="1048"/>
    <cellStyle name="40% - 강조색3 5" xfId="1049"/>
    <cellStyle name="40% - 강조색3 5 10" xfId="1050"/>
    <cellStyle name="40% - 강조색3 5 11" xfId="1051"/>
    <cellStyle name="40% - 강조색3 5 12" xfId="1052"/>
    <cellStyle name="40% - 강조색3 5 13" xfId="1053"/>
    <cellStyle name="40% - 강조색3 5 14" xfId="1054"/>
    <cellStyle name="40% - 강조색3 5 15" xfId="1055"/>
    <cellStyle name="40% - 강조색3 5 16" xfId="1056"/>
    <cellStyle name="40% - 강조색3 5 17" xfId="1057"/>
    <cellStyle name="40% - 강조색3 5 2" xfId="1058"/>
    <cellStyle name="40% - 강조색3 5 3" xfId="1059"/>
    <cellStyle name="40% - 강조색3 5 4" xfId="1060"/>
    <cellStyle name="40% - 강조색3 5 5" xfId="1061"/>
    <cellStyle name="40% - 강조색3 5 6" xfId="1062"/>
    <cellStyle name="40% - 강조색3 5 7" xfId="1063"/>
    <cellStyle name="40% - 강조색3 5 8" xfId="1064"/>
    <cellStyle name="40% - 강조색3 5 9" xfId="1065"/>
    <cellStyle name="40% - 강조색3 6" xfId="1066"/>
    <cellStyle name="40% - 강조색3 6 2" xfId="1067"/>
    <cellStyle name="40% - 강조색3 6 3" xfId="1068"/>
    <cellStyle name="40% - 강조색3 6 4" xfId="1069"/>
    <cellStyle name="40% - 강조색3 7" xfId="1070"/>
    <cellStyle name="40% - 강조색3 8" xfId="1071"/>
    <cellStyle name="40% - 강조색3 9" xfId="1072"/>
    <cellStyle name="40% - 강조색4 10" xfId="1073"/>
    <cellStyle name="40% - 강조색4 10 2" xfId="1074"/>
    <cellStyle name="40% - 강조색4 11" xfId="1075"/>
    <cellStyle name="40% - 강조색4 11 2" xfId="1076"/>
    <cellStyle name="40% - 강조색4 12" xfId="1077"/>
    <cellStyle name="40% - 강조색4 12 2" xfId="1078"/>
    <cellStyle name="40% - 강조색4 13" xfId="1079"/>
    <cellStyle name="40% - 강조색4 13 2" xfId="1080"/>
    <cellStyle name="40% - 강조색4 14" xfId="1081"/>
    <cellStyle name="40% - 강조색4 14 2" xfId="1082"/>
    <cellStyle name="40% - 강조색4 15" xfId="1083"/>
    <cellStyle name="40% - 강조색4 15 2" xfId="1084"/>
    <cellStyle name="40% - 강조색4 16" xfId="1085"/>
    <cellStyle name="40% - 강조색4 16 2" xfId="1086"/>
    <cellStyle name="40% - 강조색4 17" xfId="1087"/>
    <cellStyle name="40% - 강조색4 17 2" xfId="1088"/>
    <cellStyle name="40% - 강조색4 18" xfId="1089"/>
    <cellStyle name="40% - 강조색4 19" xfId="1090"/>
    <cellStyle name="40% - 강조색4 2" xfId="1091"/>
    <cellStyle name="40% - 강조색4 2 10" xfId="1092"/>
    <cellStyle name="40% - 강조색4 2 11" xfId="1093"/>
    <cellStyle name="40% - 강조색4 2 12" xfId="1094"/>
    <cellStyle name="40% - 강조색4 2 13" xfId="1095"/>
    <cellStyle name="40% - 강조색4 2 14" xfId="1096"/>
    <cellStyle name="40% - 강조색4 2 2" xfId="1097"/>
    <cellStyle name="40% - 강조색4 2 3" xfId="1098"/>
    <cellStyle name="40% - 강조색4 2 4" xfId="1099"/>
    <cellStyle name="40% - 강조색4 2 5" xfId="1100"/>
    <cellStyle name="40% - 강조색4 2 6" xfId="1101"/>
    <cellStyle name="40% - 강조색4 2 7" xfId="1102"/>
    <cellStyle name="40% - 강조색4 2 8" xfId="1103"/>
    <cellStyle name="40% - 강조색4 2 9" xfId="1104"/>
    <cellStyle name="40% - 강조색4 3" xfId="1105"/>
    <cellStyle name="40% - 강조색4 3 10" xfId="1106"/>
    <cellStyle name="40% - 강조색4 3 11" xfId="1107"/>
    <cellStyle name="40% - 강조색4 3 12" xfId="1108"/>
    <cellStyle name="40% - 강조색4 3 13" xfId="1109"/>
    <cellStyle name="40% - 강조색4 3 2" xfId="1110"/>
    <cellStyle name="40% - 강조색4 3 2 2" xfId="1111"/>
    <cellStyle name="40% - 강조색4 3 2 3" xfId="1112"/>
    <cellStyle name="40% - 강조색4 3 2 4" xfId="1113"/>
    <cellStyle name="40% - 강조색4 3 3" xfId="1114"/>
    <cellStyle name="40% - 강조색4 3 4" xfId="1115"/>
    <cellStyle name="40% - 강조색4 3 5" xfId="1116"/>
    <cellStyle name="40% - 강조색4 3 6" xfId="1117"/>
    <cellStyle name="40% - 강조색4 3 7" xfId="1118"/>
    <cellStyle name="40% - 강조색4 3 8" xfId="1119"/>
    <cellStyle name="40% - 강조색4 3 9" xfId="1120"/>
    <cellStyle name="40% - 강조색4 4" xfId="1121"/>
    <cellStyle name="40% - 강조색4 4 2" xfId="1122"/>
    <cellStyle name="40% - 강조색4 4 3" xfId="1123"/>
    <cellStyle name="40% - 강조색4 4 4" xfId="1124"/>
    <cellStyle name="40% - 강조색4 4 5" xfId="1125"/>
    <cellStyle name="40% - 강조색4 4 6" xfId="1126"/>
    <cellStyle name="40% - 강조색4 4 7" xfId="1127"/>
    <cellStyle name="40% - 강조색4 4 8" xfId="1128"/>
    <cellStyle name="40% - 강조색4 5" xfId="1129"/>
    <cellStyle name="40% - 강조색4 5 10" xfId="1130"/>
    <cellStyle name="40% - 강조색4 5 11" xfId="1131"/>
    <cellStyle name="40% - 강조색4 5 12" xfId="1132"/>
    <cellStyle name="40% - 강조색4 5 13" xfId="1133"/>
    <cellStyle name="40% - 강조색4 5 14" xfId="1134"/>
    <cellStyle name="40% - 강조색4 5 15" xfId="1135"/>
    <cellStyle name="40% - 강조색4 5 16" xfId="1136"/>
    <cellStyle name="40% - 강조색4 5 17" xfId="1137"/>
    <cellStyle name="40% - 강조색4 5 2" xfId="1138"/>
    <cellStyle name="40% - 강조색4 5 3" xfId="1139"/>
    <cellStyle name="40% - 강조색4 5 4" xfId="1140"/>
    <cellStyle name="40% - 강조색4 5 5" xfId="1141"/>
    <cellStyle name="40% - 강조색4 5 6" xfId="1142"/>
    <cellStyle name="40% - 강조색4 5 7" xfId="1143"/>
    <cellStyle name="40% - 강조색4 5 8" xfId="1144"/>
    <cellStyle name="40% - 강조색4 5 9" xfId="1145"/>
    <cellStyle name="40% - 강조색4 6" xfId="1146"/>
    <cellStyle name="40% - 강조색4 6 2" xfId="1147"/>
    <cellStyle name="40% - 강조색4 6 3" xfId="1148"/>
    <cellStyle name="40% - 강조색4 6 4" xfId="1149"/>
    <cellStyle name="40% - 강조색4 7" xfId="1150"/>
    <cellStyle name="40% - 강조색4 8" xfId="1151"/>
    <cellStyle name="40% - 강조색4 9" xfId="1152"/>
    <cellStyle name="40% - 강조색5 10" xfId="1153"/>
    <cellStyle name="40% - 강조색5 10 2" xfId="1154"/>
    <cellStyle name="40% - 강조색5 11" xfId="1155"/>
    <cellStyle name="40% - 강조색5 11 2" xfId="1156"/>
    <cellStyle name="40% - 강조색5 12" xfId="1157"/>
    <cellStyle name="40% - 강조색5 12 2" xfId="1158"/>
    <cellStyle name="40% - 강조색5 13" xfId="1159"/>
    <cellStyle name="40% - 강조색5 13 2" xfId="1160"/>
    <cellStyle name="40% - 강조색5 14" xfId="1161"/>
    <cellStyle name="40% - 강조색5 14 2" xfId="1162"/>
    <cellStyle name="40% - 강조색5 15" xfId="1163"/>
    <cellStyle name="40% - 강조색5 15 2" xfId="1164"/>
    <cellStyle name="40% - 강조색5 16" xfId="1165"/>
    <cellStyle name="40% - 강조색5 16 2" xfId="1166"/>
    <cellStyle name="40% - 강조색5 17" xfId="1167"/>
    <cellStyle name="40% - 강조색5 17 2" xfId="1168"/>
    <cellStyle name="40% - 강조색5 18" xfId="1169"/>
    <cellStyle name="40% - 강조색5 19" xfId="1170"/>
    <cellStyle name="40% - 강조색5 2" xfId="1171"/>
    <cellStyle name="40% - 강조색5 2 10" xfId="1172"/>
    <cellStyle name="40% - 강조색5 2 11" xfId="1173"/>
    <cellStyle name="40% - 강조색5 2 12" xfId="1174"/>
    <cellStyle name="40% - 강조색5 2 13" xfId="1175"/>
    <cellStyle name="40% - 강조색5 2 14" xfId="1176"/>
    <cellStyle name="40% - 강조색5 2 2" xfId="1177"/>
    <cellStyle name="40% - 강조색5 2 3" xfId="1178"/>
    <cellStyle name="40% - 강조색5 2 4" xfId="1179"/>
    <cellStyle name="40% - 강조색5 2 5" xfId="1180"/>
    <cellStyle name="40% - 강조색5 2 6" xfId="1181"/>
    <cellStyle name="40% - 강조색5 2 7" xfId="1182"/>
    <cellStyle name="40% - 강조색5 2 8" xfId="1183"/>
    <cellStyle name="40% - 강조색5 2 9" xfId="1184"/>
    <cellStyle name="40% - 강조색5 3" xfId="1185"/>
    <cellStyle name="40% - 강조색5 3 10" xfId="1186"/>
    <cellStyle name="40% - 강조색5 3 11" xfId="1187"/>
    <cellStyle name="40% - 강조색5 3 12" xfId="1188"/>
    <cellStyle name="40% - 강조색5 3 13" xfId="1189"/>
    <cellStyle name="40% - 강조색5 3 2" xfId="1190"/>
    <cellStyle name="40% - 강조색5 3 2 2" xfId="1191"/>
    <cellStyle name="40% - 강조색5 3 2 3" xfId="1192"/>
    <cellStyle name="40% - 강조색5 3 2 4" xfId="1193"/>
    <cellStyle name="40% - 강조색5 3 3" xfId="1194"/>
    <cellStyle name="40% - 강조색5 3 4" xfId="1195"/>
    <cellStyle name="40% - 강조색5 3 5" xfId="1196"/>
    <cellStyle name="40% - 강조색5 3 6" xfId="1197"/>
    <cellStyle name="40% - 강조색5 3 7" xfId="1198"/>
    <cellStyle name="40% - 강조색5 3 8" xfId="1199"/>
    <cellStyle name="40% - 강조색5 3 9" xfId="1200"/>
    <cellStyle name="40% - 강조색5 4" xfId="1201"/>
    <cellStyle name="40% - 강조색5 4 2" xfId="1202"/>
    <cellStyle name="40% - 강조색5 4 3" xfId="1203"/>
    <cellStyle name="40% - 강조색5 4 4" xfId="1204"/>
    <cellStyle name="40% - 강조색5 4 5" xfId="1205"/>
    <cellStyle name="40% - 강조색5 4 6" xfId="1206"/>
    <cellStyle name="40% - 강조색5 4 7" xfId="1207"/>
    <cellStyle name="40% - 강조색5 4 8" xfId="1208"/>
    <cellStyle name="40% - 강조색5 5" xfId="1209"/>
    <cellStyle name="40% - 강조색5 5 10" xfId="1210"/>
    <cellStyle name="40% - 강조색5 5 11" xfId="1211"/>
    <cellStyle name="40% - 강조색5 5 12" xfId="1212"/>
    <cellStyle name="40% - 강조색5 5 13" xfId="1213"/>
    <cellStyle name="40% - 강조색5 5 14" xfId="1214"/>
    <cellStyle name="40% - 강조색5 5 15" xfId="1215"/>
    <cellStyle name="40% - 강조색5 5 16" xfId="1216"/>
    <cellStyle name="40% - 강조색5 5 17" xfId="1217"/>
    <cellStyle name="40% - 강조색5 5 2" xfId="1218"/>
    <cellStyle name="40% - 강조색5 5 3" xfId="1219"/>
    <cellStyle name="40% - 강조색5 5 4" xfId="1220"/>
    <cellStyle name="40% - 강조색5 5 5" xfId="1221"/>
    <cellStyle name="40% - 강조색5 5 6" xfId="1222"/>
    <cellStyle name="40% - 강조색5 5 7" xfId="1223"/>
    <cellStyle name="40% - 강조색5 5 8" xfId="1224"/>
    <cellStyle name="40% - 강조색5 5 9" xfId="1225"/>
    <cellStyle name="40% - 강조색5 6" xfId="1226"/>
    <cellStyle name="40% - 강조색5 6 2" xfId="1227"/>
    <cellStyle name="40% - 강조색5 6 3" xfId="1228"/>
    <cellStyle name="40% - 강조색5 6 4" xfId="1229"/>
    <cellStyle name="40% - 강조색5 7" xfId="1230"/>
    <cellStyle name="40% - 강조색5 8" xfId="1231"/>
    <cellStyle name="40% - 강조색5 9" xfId="1232"/>
    <cellStyle name="40% - 강조색6 10" xfId="1233"/>
    <cellStyle name="40% - 강조색6 10 2" xfId="1234"/>
    <cellStyle name="40% - 강조색6 11" xfId="1235"/>
    <cellStyle name="40% - 강조색6 11 2" xfId="1236"/>
    <cellStyle name="40% - 강조색6 12" xfId="1237"/>
    <cellStyle name="40% - 강조색6 12 2" xfId="1238"/>
    <cellStyle name="40% - 강조색6 13" xfId="1239"/>
    <cellStyle name="40% - 강조색6 13 2" xfId="1240"/>
    <cellStyle name="40% - 강조색6 14" xfId="1241"/>
    <cellStyle name="40% - 강조색6 14 2" xfId="1242"/>
    <cellStyle name="40% - 강조색6 15" xfId="1243"/>
    <cellStyle name="40% - 강조색6 15 2" xfId="1244"/>
    <cellStyle name="40% - 강조색6 16" xfId="1245"/>
    <cellStyle name="40% - 강조색6 16 2" xfId="1246"/>
    <cellStyle name="40% - 강조색6 17" xfId="1247"/>
    <cellStyle name="40% - 강조색6 17 2" xfId="1248"/>
    <cellStyle name="40% - 강조색6 18" xfId="1249"/>
    <cellStyle name="40% - 강조색6 19" xfId="1250"/>
    <cellStyle name="40% - 강조색6 2" xfId="1251"/>
    <cellStyle name="40% - 강조색6 2 10" xfId="1252"/>
    <cellStyle name="40% - 강조색6 2 11" xfId="1253"/>
    <cellStyle name="40% - 강조색6 2 12" xfId="1254"/>
    <cellStyle name="40% - 강조색6 2 13" xfId="1255"/>
    <cellStyle name="40% - 강조색6 2 14" xfId="1256"/>
    <cellStyle name="40% - 강조색6 2 2" xfId="1257"/>
    <cellStyle name="40% - 강조색6 2 3" xfId="1258"/>
    <cellStyle name="40% - 강조색6 2 4" xfId="1259"/>
    <cellStyle name="40% - 강조색6 2 5" xfId="1260"/>
    <cellStyle name="40% - 강조색6 2 6" xfId="1261"/>
    <cellStyle name="40% - 강조색6 2 7" xfId="1262"/>
    <cellStyle name="40% - 강조색6 2 8" xfId="1263"/>
    <cellStyle name="40% - 강조색6 2 9" xfId="1264"/>
    <cellStyle name="40% - 강조색6 3" xfId="1265"/>
    <cellStyle name="40% - 강조색6 3 10" xfId="1266"/>
    <cellStyle name="40% - 강조색6 3 11" xfId="1267"/>
    <cellStyle name="40% - 강조색6 3 12" xfId="1268"/>
    <cellStyle name="40% - 강조색6 3 13" xfId="1269"/>
    <cellStyle name="40% - 강조색6 3 2" xfId="1270"/>
    <cellStyle name="40% - 강조색6 3 2 2" xfId="1271"/>
    <cellStyle name="40% - 강조색6 3 2 3" xfId="1272"/>
    <cellStyle name="40% - 강조색6 3 2 4" xfId="1273"/>
    <cellStyle name="40% - 강조색6 3 3" xfId="1274"/>
    <cellStyle name="40% - 강조색6 3 4" xfId="1275"/>
    <cellStyle name="40% - 강조색6 3 5" xfId="1276"/>
    <cellStyle name="40% - 강조색6 3 6" xfId="1277"/>
    <cellStyle name="40% - 강조색6 3 7" xfId="1278"/>
    <cellStyle name="40% - 강조색6 3 8" xfId="1279"/>
    <cellStyle name="40% - 강조색6 3 9" xfId="1280"/>
    <cellStyle name="40% - 강조색6 4" xfId="1281"/>
    <cellStyle name="40% - 강조색6 4 2" xfId="1282"/>
    <cellStyle name="40% - 강조색6 4 3" xfId="1283"/>
    <cellStyle name="40% - 강조색6 4 4" xfId="1284"/>
    <cellStyle name="40% - 강조색6 4 5" xfId="1285"/>
    <cellStyle name="40% - 강조색6 4 6" xfId="1286"/>
    <cellStyle name="40% - 강조색6 4 7" xfId="1287"/>
    <cellStyle name="40% - 강조색6 4 8" xfId="1288"/>
    <cellStyle name="40% - 강조색6 5" xfId="1289"/>
    <cellStyle name="40% - 강조색6 5 10" xfId="1290"/>
    <cellStyle name="40% - 강조색6 5 11" xfId="1291"/>
    <cellStyle name="40% - 강조색6 5 12" xfId="1292"/>
    <cellStyle name="40% - 강조색6 5 13" xfId="1293"/>
    <cellStyle name="40% - 강조색6 5 14" xfId="1294"/>
    <cellStyle name="40% - 강조색6 5 15" xfId="1295"/>
    <cellStyle name="40% - 강조색6 5 16" xfId="1296"/>
    <cellStyle name="40% - 강조색6 5 17" xfId="1297"/>
    <cellStyle name="40% - 강조색6 5 2" xfId="1298"/>
    <cellStyle name="40% - 강조색6 5 3" xfId="1299"/>
    <cellStyle name="40% - 강조색6 5 4" xfId="1300"/>
    <cellStyle name="40% - 강조색6 5 5" xfId="1301"/>
    <cellStyle name="40% - 강조색6 5 6" xfId="1302"/>
    <cellStyle name="40% - 강조색6 5 7" xfId="1303"/>
    <cellStyle name="40% - 강조색6 5 8" xfId="1304"/>
    <cellStyle name="40% - 강조색6 5 9" xfId="1305"/>
    <cellStyle name="40% - 강조색6 6" xfId="1306"/>
    <cellStyle name="40% - 강조색6 6 2" xfId="1307"/>
    <cellStyle name="40% - 강조색6 6 3" xfId="1308"/>
    <cellStyle name="40% - 강조색6 6 4" xfId="1309"/>
    <cellStyle name="40% - 강조색6 7" xfId="1310"/>
    <cellStyle name="40% - 강조색6 8" xfId="1311"/>
    <cellStyle name="40% - 강조색6 9" xfId="1312"/>
    <cellStyle name="60% - Accent1" xfId="1313"/>
    <cellStyle name="60% - Accent1 2" xfId="1314"/>
    <cellStyle name="60% - Accent1 3" xfId="1315"/>
    <cellStyle name="60% - Accent1 4" xfId="1316"/>
    <cellStyle name="60% - Accent1 5" xfId="1317"/>
    <cellStyle name="60% - Accent1 6" xfId="1318"/>
    <cellStyle name="60% - Accent2" xfId="1319"/>
    <cellStyle name="60% - Accent2 2" xfId="1320"/>
    <cellStyle name="60% - Accent2 3" xfId="1321"/>
    <cellStyle name="60% - Accent2 4" xfId="1322"/>
    <cellStyle name="60% - Accent2 5" xfId="1323"/>
    <cellStyle name="60% - Accent2 6" xfId="1324"/>
    <cellStyle name="60% - Accent3" xfId="1325"/>
    <cellStyle name="60% - Accent3 2" xfId="1326"/>
    <cellStyle name="60% - Accent3 3" xfId="1327"/>
    <cellStyle name="60% - Accent3 4" xfId="1328"/>
    <cellStyle name="60% - Accent3 5" xfId="1329"/>
    <cellStyle name="60% - Accent3 6" xfId="1330"/>
    <cellStyle name="60% - Accent4" xfId="1331"/>
    <cellStyle name="60% - Accent4 2" xfId="1332"/>
    <cellStyle name="60% - Accent4 3" xfId="1333"/>
    <cellStyle name="60% - Accent4 4" xfId="1334"/>
    <cellStyle name="60% - Accent4 5" xfId="1335"/>
    <cellStyle name="60% - Accent4 6" xfId="1336"/>
    <cellStyle name="60% - Accent5" xfId="1337"/>
    <cellStyle name="60% - Accent5 2" xfId="1338"/>
    <cellStyle name="60% - Accent5 3" xfId="1339"/>
    <cellStyle name="60% - Accent5 4" xfId="1340"/>
    <cellStyle name="60% - Accent5 5" xfId="1341"/>
    <cellStyle name="60% - Accent5 6" xfId="1342"/>
    <cellStyle name="60% - Accent6" xfId="1343"/>
    <cellStyle name="60% - Accent6 2" xfId="1344"/>
    <cellStyle name="60% - Accent6 3" xfId="1345"/>
    <cellStyle name="60% - Accent6 4" xfId="1346"/>
    <cellStyle name="60% - Accent6 5" xfId="1347"/>
    <cellStyle name="60% - Accent6 6" xfId="1348"/>
    <cellStyle name="60% - 강조색1 10" xfId="1349"/>
    <cellStyle name="60% - 강조색1 10 2" xfId="1350"/>
    <cellStyle name="60% - 강조색1 11" xfId="1351"/>
    <cellStyle name="60% - 강조색1 11 2" xfId="1352"/>
    <cellStyle name="60% - 강조색1 12" xfId="1353"/>
    <cellStyle name="60% - 강조색1 12 2" xfId="1354"/>
    <cellStyle name="60% - 강조색1 13" xfId="1355"/>
    <cellStyle name="60% - 강조색1 13 2" xfId="1356"/>
    <cellStyle name="60% - 강조색1 14" xfId="1357"/>
    <cellStyle name="60% - 강조색1 15" xfId="1358"/>
    <cellStyle name="60% - 강조색1 2" xfId="1359"/>
    <cellStyle name="60% - 강조색1 2 10" xfId="1360"/>
    <cellStyle name="60% - 강조색1 2 11" xfId="1361"/>
    <cellStyle name="60% - 강조색1 2 12" xfId="1362"/>
    <cellStyle name="60% - 강조색1 2 13" xfId="1363"/>
    <cellStyle name="60% - 강조색1 2 14" xfId="1364"/>
    <cellStyle name="60% - 강조색1 2 2" xfId="1365"/>
    <cellStyle name="60% - 강조색1 2 3" xfId="1366"/>
    <cellStyle name="60% - 강조색1 2 4" xfId="1367"/>
    <cellStyle name="60% - 강조색1 2 5" xfId="1368"/>
    <cellStyle name="60% - 강조색1 2 6" xfId="1369"/>
    <cellStyle name="60% - 강조색1 2 7" xfId="1370"/>
    <cellStyle name="60% - 강조색1 2 8" xfId="1371"/>
    <cellStyle name="60% - 강조색1 2 9" xfId="1372"/>
    <cellStyle name="60% - 강조색1 3" xfId="1373"/>
    <cellStyle name="60% - 강조색1 3 10" xfId="1374"/>
    <cellStyle name="60% - 강조색1 3 2" xfId="1375"/>
    <cellStyle name="60% - 강조색1 3 2 2" xfId="1376"/>
    <cellStyle name="60% - 강조색1 3 2 3" xfId="1377"/>
    <cellStyle name="60% - 강조색1 3 2 4" xfId="1378"/>
    <cellStyle name="60% - 강조색1 3 3" xfId="1379"/>
    <cellStyle name="60% - 강조색1 3 4" xfId="1380"/>
    <cellStyle name="60% - 강조색1 3 5" xfId="1381"/>
    <cellStyle name="60% - 강조색1 3 6" xfId="1382"/>
    <cellStyle name="60% - 강조색1 3 7" xfId="1383"/>
    <cellStyle name="60% - 강조색1 3 8" xfId="1384"/>
    <cellStyle name="60% - 강조색1 3 9" xfId="1385"/>
    <cellStyle name="60% - 강조색1 4" xfId="1386"/>
    <cellStyle name="60% - 강조색1 4 2" xfId="1387"/>
    <cellStyle name="60% - 강조색1 4 3" xfId="1388"/>
    <cellStyle name="60% - 강조색1 4 4" xfId="1389"/>
    <cellStyle name="60% - 강조색1 5" xfId="1390"/>
    <cellStyle name="60% - 강조색1 5 10" xfId="1391"/>
    <cellStyle name="60% - 강조색1 5 11" xfId="1392"/>
    <cellStyle name="60% - 강조색1 5 12" xfId="1393"/>
    <cellStyle name="60% - 강조색1 5 13" xfId="1394"/>
    <cellStyle name="60% - 강조색1 5 14" xfId="1395"/>
    <cellStyle name="60% - 강조색1 5 2" xfId="1396"/>
    <cellStyle name="60% - 강조색1 5 3" xfId="1397"/>
    <cellStyle name="60% - 강조색1 5 4" xfId="1398"/>
    <cellStyle name="60% - 강조색1 5 5" xfId="1399"/>
    <cellStyle name="60% - 강조색1 5 6" xfId="1400"/>
    <cellStyle name="60% - 강조색1 5 7" xfId="1401"/>
    <cellStyle name="60% - 강조색1 5 8" xfId="1402"/>
    <cellStyle name="60% - 강조색1 5 9" xfId="1403"/>
    <cellStyle name="60% - 강조색1 6" xfId="1404"/>
    <cellStyle name="60% - 강조색1 6 2" xfId="1405"/>
    <cellStyle name="60% - 강조색1 6 3" xfId="1406"/>
    <cellStyle name="60% - 강조색1 6 4" xfId="1407"/>
    <cellStyle name="60% - 강조색1 6 5" xfId="1408"/>
    <cellStyle name="60% - 강조색1 7" xfId="1409"/>
    <cellStyle name="60% - 강조색1 7 2" xfId="1410"/>
    <cellStyle name="60% - 강조색1 8" xfId="1411"/>
    <cellStyle name="60% - 강조색1 8 2" xfId="1412"/>
    <cellStyle name="60% - 강조색1 9" xfId="1413"/>
    <cellStyle name="60% - 강조색1 9 2" xfId="1414"/>
    <cellStyle name="60% - 강조색2 10" xfId="1415"/>
    <cellStyle name="60% - 강조색2 10 2" xfId="1416"/>
    <cellStyle name="60% - 강조색2 11" xfId="1417"/>
    <cellStyle name="60% - 강조색2 11 2" xfId="1418"/>
    <cellStyle name="60% - 강조색2 12" xfId="1419"/>
    <cellStyle name="60% - 강조색2 12 2" xfId="1420"/>
    <cellStyle name="60% - 강조색2 13" xfId="1421"/>
    <cellStyle name="60% - 강조색2 13 2" xfId="1422"/>
    <cellStyle name="60% - 강조색2 14" xfId="1423"/>
    <cellStyle name="60% - 강조색2 15" xfId="1424"/>
    <cellStyle name="60% - 강조색2 2" xfId="1425"/>
    <cellStyle name="60% - 강조색2 2 10" xfId="1426"/>
    <cellStyle name="60% - 강조색2 2 11" xfId="1427"/>
    <cellStyle name="60% - 강조색2 2 12" xfId="1428"/>
    <cellStyle name="60% - 강조색2 2 13" xfId="1429"/>
    <cellStyle name="60% - 강조색2 2 14" xfId="1430"/>
    <cellStyle name="60% - 강조색2 2 2" xfId="1431"/>
    <cellStyle name="60% - 강조색2 2 3" xfId="1432"/>
    <cellStyle name="60% - 강조색2 2 4" xfId="1433"/>
    <cellStyle name="60% - 강조색2 2 5" xfId="1434"/>
    <cellStyle name="60% - 강조색2 2 6" xfId="1435"/>
    <cellStyle name="60% - 강조색2 2 7" xfId="1436"/>
    <cellStyle name="60% - 강조색2 2 8" xfId="1437"/>
    <cellStyle name="60% - 강조색2 2 9" xfId="1438"/>
    <cellStyle name="60% - 강조색2 3" xfId="1439"/>
    <cellStyle name="60% - 강조색2 3 10" xfId="1440"/>
    <cellStyle name="60% - 강조색2 3 2" xfId="1441"/>
    <cellStyle name="60% - 강조색2 3 2 2" xfId="1442"/>
    <cellStyle name="60% - 강조색2 3 2 3" xfId="1443"/>
    <cellStyle name="60% - 강조색2 3 2 4" xfId="1444"/>
    <cellStyle name="60% - 강조색2 3 3" xfId="1445"/>
    <cellStyle name="60% - 강조색2 3 4" xfId="1446"/>
    <cellStyle name="60% - 강조색2 3 5" xfId="1447"/>
    <cellStyle name="60% - 강조색2 3 6" xfId="1448"/>
    <cellStyle name="60% - 강조색2 3 7" xfId="1449"/>
    <cellStyle name="60% - 강조색2 3 8" xfId="1450"/>
    <cellStyle name="60% - 강조색2 3 9" xfId="1451"/>
    <cellStyle name="60% - 강조색2 4" xfId="1452"/>
    <cellStyle name="60% - 강조색2 4 2" xfId="1453"/>
    <cellStyle name="60% - 강조색2 4 3" xfId="1454"/>
    <cellStyle name="60% - 강조색2 4 4" xfId="1455"/>
    <cellStyle name="60% - 강조색2 5" xfId="1456"/>
    <cellStyle name="60% - 강조색2 5 10" xfId="1457"/>
    <cellStyle name="60% - 강조색2 5 11" xfId="1458"/>
    <cellStyle name="60% - 강조색2 5 12" xfId="1459"/>
    <cellStyle name="60% - 강조색2 5 13" xfId="1460"/>
    <cellStyle name="60% - 강조색2 5 14" xfId="1461"/>
    <cellStyle name="60% - 강조색2 5 2" xfId="1462"/>
    <cellStyle name="60% - 강조색2 5 3" xfId="1463"/>
    <cellStyle name="60% - 강조색2 5 4" xfId="1464"/>
    <cellStyle name="60% - 강조색2 5 5" xfId="1465"/>
    <cellStyle name="60% - 강조색2 5 6" xfId="1466"/>
    <cellStyle name="60% - 강조색2 5 7" xfId="1467"/>
    <cellStyle name="60% - 강조색2 5 8" xfId="1468"/>
    <cellStyle name="60% - 강조색2 5 9" xfId="1469"/>
    <cellStyle name="60% - 강조색2 6" xfId="1470"/>
    <cellStyle name="60% - 강조색2 6 2" xfId="1471"/>
    <cellStyle name="60% - 강조색2 6 3" xfId="1472"/>
    <cellStyle name="60% - 강조색2 6 4" xfId="1473"/>
    <cellStyle name="60% - 강조색2 6 5" xfId="1474"/>
    <cellStyle name="60% - 강조색2 7" xfId="1475"/>
    <cellStyle name="60% - 강조색2 7 2" xfId="1476"/>
    <cellStyle name="60% - 강조색2 8" xfId="1477"/>
    <cellStyle name="60% - 강조색2 8 2" xfId="1478"/>
    <cellStyle name="60% - 강조색2 9" xfId="1479"/>
    <cellStyle name="60% - 강조색2 9 2" xfId="1480"/>
    <cellStyle name="60% - 강조색3 10" xfId="1481"/>
    <cellStyle name="60% - 강조색3 10 2" xfId="1482"/>
    <cellStyle name="60% - 강조색3 11" xfId="1483"/>
    <cellStyle name="60% - 강조색3 11 2" xfId="1484"/>
    <cellStyle name="60% - 강조색3 12" xfId="1485"/>
    <cellStyle name="60% - 강조색3 12 2" xfId="1486"/>
    <cellStyle name="60% - 강조색3 13" xfId="1487"/>
    <cellStyle name="60% - 강조색3 13 2" xfId="1488"/>
    <cellStyle name="60% - 강조색3 14" xfId="1489"/>
    <cellStyle name="60% - 강조색3 15" xfId="1490"/>
    <cellStyle name="60% - 강조색3 2" xfId="1491"/>
    <cellStyle name="60% - 강조색3 2 10" xfId="1492"/>
    <cellStyle name="60% - 강조색3 2 11" xfId="1493"/>
    <cellStyle name="60% - 강조색3 2 12" xfId="1494"/>
    <cellStyle name="60% - 강조색3 2 13" xfId="1495"/>
    <cellStyle name="60% - 강조색3 2 14" xfId="1496"/>
    <cellStyle name="60% - 강조색3 2 2" xfId="1497"/>
    <cellStyle name="60% - 강조색3 2 3" xfId="1498"/>
    <cellStyle name="60% - 강조색3 2 4" xfId="1499"/>
    <cellStyle name="60% - 강조색3 2 5" xfId="1500"/>
    <cellStyle name="60% - 강조색3 2 6" xfId="1501"/>
    <cellStyle name="60% - 강조색3 2 7" xfId="1502"/>
    <cellStyle name="60% - 강조색3 2 8" xfId="1503"/>
    <cellStyle name="60% - 강조색3 2 9" xfId="1504"/>
    <cellStyle name="60% - 강조색3 3" xfId="1505"/>
    <cellStyle name="60% - 강조색3 3 10" xfId="1506"/>
    <cellStyle name="60% - 강조색3 3 2" xfId="1507"/>
    <cellStyle name="60% - 강조색3 3 2 2" xfId="1508"/>
    <cellStyle name="60% - 강조색3 3 2 3" xfId="1509"/>
    <cellStyle name="60% - 강조색3 3 2 4" xfId="1510"/>
    <cellStyle name="60% - 강조색3 3 3" xfId="1511"/>
    <cellStyle name="60% - 강조색3 3 4" xfId="1512"/>
    <cellStyle name="60% - 강조색3 3 5" xfId="1513"/>
    <cellStyle name="60% - 강조색3 3 6" xfId="1514"/>
    <cellStyle name="60% - 강조색3 3 7" xfId="1515"/>
    <cellStyle name="60% - 강조색3 3 8" xfId="1516"/>
    <cellStyle name="60% - 강조색3 3 9" xfId="1517"/>
    <cellStyle name="60% - 강조색3 4" xfId="1518"/>
    <cellStyle name="60% - 강조색3 4 2" xfId="1519"/>
    <cellStyle name="60% - 강조색3 4 3" xfId="1520"/>
    <cellStyle name="60% - 강조색3 4 4" xfId="1521"/>
    <cellStyle name="60% - 강조색3 5" xfId="1522"/>
    <cellStyle name="60% - 강조색3 5 10" xfId="1523"/>
    <cellStyle name="60% - 강조색3 5 11" xfId="1524"/>
    <cellStyle name="60% - 강조색3 5 12" xfId="1525"/>
    <cellStyle name="60% - 강조색3 5 13" xfId="1526"/>
    <cellStyle name="60% - 강조색3 5 14" xfId="1527"/>
    <cellStyle name="60% - 강조색3 5 2" xfId="1528"/>
    <cellStyle name="60% - 강조색3 5 3" xfId="1529"/>
    <cellStyle name="60% - 강조색3 5 4" xfId="1530"/>
    <cellStyle name="60% - 강조색3 5 5" xfId="1531"/>
    <cellStyle name="60% - 강조색3 5 6" xfId="1532"/>
    <cellStyle name="60% - 강조색3 5 7" xfId="1533"/>
    <cellStyle name="60% - 강조색3 5 8" xfId="1534"/>
    <cellStyle name="60% - 강조색3 5 9" xfId="1535"/>
    <cellStyle name="60% - 강조색3 6" xfId="1536"/>
    <cellStyle name="60% - 강조색3 6 2" xfId="1537"/>
    <cellStyle name="60% - 강조색3 6 3" xfId="1538"/>
    <cellStyle name="60% - 강조색3 6 4" xfId="1539"/>
    <cellStyle name="60% - 강조색3 6 5" xfId="1540"/>
    <cellStyle name="60% - 강조색3 7" xfId="1541"/>
    <cellStyle name="60% - 강조색3 7 2" xfId="1542"/>
    <cellStyle name="60% - 강조색3 8" xfId="1543"/>
    <cellStyle name="60% - 강조색3 8 2" xfId="1544"/>
    <cellStyle name="60% - 강조색3 9" xfId="1545"/>
    <cellStyle name="60% - 강조색3 9 2" xfId="1546"/>
    <cellStyle name="60% - 강조색4 10" xfId="1547"/>
    <cellStyle name="60% - 강조색4 10 2" xfId="1548"/>
    <cellStyle name="60% - 강조색4 11" xfId="1549"/>
    <cellStyle name="60% - 강조색4 11 2" xfId="1550"/>
    <cellStyle name="60% - 강조색4 12" xfId="1551"/>
    <cellStyle name="60% - 강조색4 12 2" xfId="1552"/>
    <cellStyle name="60% - 강조색4 13" xfId="1553"/>
    <cellStyle name="60% - 강조색4 13 2" xfId="1554"/>
    <cellStyle name="60% - 강조색4 14" xfId="1555"/>
    <cellStyle name="60% - 강조색4 15" xfId="1556"/>
    <cellStyle name="60% - 강조색4 2" xfId="1557"/>
    <cellStyle name="60% - 강조색4 2 10" xfId="1558"/>
    <cellStyle name="60% - 강조색4 2 11" xfId="1559"/>
    <cellStyle name="60% - 강조색4 2 12" xfId="1560"/>
    <cellStyle name="60% - 강조색4 2 13" xfId="1561"/>
    <cellStyle name="60% - 강조색4 2 14" xfId="1562"/>
    <cellStyle name="60% - 강조색4 2 2" xfId="1563"/>
    <cellStyle name="60% - 강조색4 2 3" xfId="1564"/>
    <cellStyle name="60% - 강조색4 2 4" xfId="1565"/>
    <cellStyle name="60% - 강조색4 2 5" xfId="1566"/>
    <cellStyle name="60% - 강조색4 2 6" xfId="1567"/>
    <cellStyle name="60% - 강조색4 2 7" xfId="1568"/>
    <cellStyle name="60% - 강조색4 2 8" xfId="1569"/>
    <cellStyle name="60% - 강조색4 2 9" xfId="1570"/>
    <cellStyle name="60% - 강조색4 3" xfId="1571"/>
    <cellStyle name="60% - 강조색4 3 10" xfId="1572"/>
    <cellStyle name="60% - 강조색4 3 2" xfId="1573"/>
    <cellStyle name="60% - 강조색4 3 2 2" xfId="1574"/>
    <cellStyle name="60% - 강조색4 3 2 3" xfId="1575"/>
    <cellStyle name="60% - 강조색4 3 2 4" xfId="1576"/>
    <cellStyle name="60% - 강조색4 3 3" xfId="1577"/>
    <cellStyle name="60% - 강조색4 3 4" xfId="1578"/>
    <cellStyle name="60% - 강조색4 3 5" xfId="1579"/>
    <cellStyle name="60% - 강조색4 3 6" xfId="1580"/>
    <cellStyle name="60% - 강조색4 3 7" xfId="1581"/>
    <cellStyle name="60% - 강조색4 3 8" xfId="1582"/>
    <cellStyle name="60% - 강조색4 3 9" xfId="1583"/>
    <cellStyle name="60% - 강조색4 4" xfId="1584"/>
    <cellStyle name="60% - 강조색4 4 2" xfId="1585"/>
    <cellStyle name="60% - 강조색4 4 3" xfId="1586"/>
    <cellStyle name="60% - 강조색4 4 4" xfId="1587"/>
    <cellStyle name="60% - 강조색4 5" xfId="1588"/>
    <cellStyle name="60% - 강조색4 5 10" xfId="1589"/>
    <cellStyle name="60% - 강조색4 5 11" xfId="1590"/>
    <cellStyle name="60% - 강조색4 5 12" xfId="1591"/>
    <cellStyle name="60% - 강조색4 5 13" xfId="1592"/>
    <cellStyle name="60% - 강조색4 5 14" xfId="1593"/>
    <cellStyle name="60% - 강조색4 5 2" xfId="1594"/>
    <cellStyle name="60% - 강조색4 5 3" xfId="1595"/>
    <cellStyle name="60% - 강조색4 5 4" xfId="1596"/>
    <cellStyle name="60% - 강조색4 5 5" xfId="1597"/>
    <cellStyle name="60% - 강조색4 5 6" xfId="1598"/>
    <cellStyle name="60% - 강조색4 5 7" xfId="1599"/>
    <cellStyle name="60% - 강조색4 5 8" xfId="1600"/>
    <cellStyle name="60% - 강조색4 5 9" xfId="1601"/>
    <cellStyle name="60% - 강조색4 6" xfId="1602"/>
    <cellStyle name="60% - 강조색4 6 2" xfId="1603"/>
    <cellStyle name="60% - 강조색4 6 3" xfId="1604"/>
    <cellStyle name="60% - 강조색4 6 4" xfId="1605"/>
    <cellStyle name="60% - 강조색4 6 5" xfId="1606"/>
    <cellStyle name="60% - 강조색4 7" xfId="1607"/>
    <cellStyle name="60% - 강조색4 7 2" xfId="1608"/>
    <cellStyle name="60% - 강조색4 8" xfId="1609"/>
    <cellStyle name="60% - 강조색4 8 2" xfId="1610"/>
    <cellStyle name="60% - 강조색4 9" xfId="1611"/>
    <cellStyle name="60% - 강조색4 9 2" xfId="1612"/>
    <cellStyle name="60% - 강조색5 10" xfId="1613"/>
    <cellStyle name="60% - 강조색5 10 2" xfId="1614"/>
    <cellStyle name="60% - 강조색5 11" xfId="1615"/>
    <cellStyle name="60% - 강조색5 11 2" xfId="1616"/>
    <cellStyle name="60% - 강조색5 12" xfId="1617"/>
    <cellStyle name="60% - 강조색5 12 2" xfId="1618"/>
    <cellStyle name="60% - 강조색5 13" xfId="1619"/>
    <cellStyle name="60% - 강조색5 13 2" xfId="1620"/>
    <cellStyle name="60% - 강조색5 14" xfId="1621"/>
    <cellStyle name="60% - 강조색5 15" xfId="1622"/>
    <cellStyle name="60% - 강조색5 2" xfId="1623"/>
    <cellStyle name="60% - 강조색5 2 10" xfId="1624"/>
    <cellStyle name="60% - 강조색5 2 11" xfId="1625"/>
    <cellStyle name="60% - 강조색5 2 12" xfId="1626"/>
    <cellStyle name="60% - 강조색5 2 13" xfId="1627"/>
    <cellStyle name="60% - 강조색5 2 14" xfId="1628"/>
    <cellStyle name="60% - 강조색5 2 2" xfId="1629"/>
    <cellStyle name="60% - 강조색5 2 3" xfId="1630"/>
    <cellStyle name="60% - 강조색5 2 4" xfId="1631"/>
    <cellStyle name="60% - 강조색5 2 5" xfId="1632"/>
    <cellStyle name="60% - 강조색5 2 6" xfId="1633"/>
    <cellStyle name="60% - 강조색5 2 7" xfId="1634"/>
    <cellStyle name="60% - 강조색5 2 8" xfId="1635"/>
    <cellStyle name="60% - 강조색5 2 9" xfId="1636"/>
    <cellStyle name="60% - 강조색5 3" xfId="1637"/>
    <cellStyle name="60% - 강조색5 3 10" xfId="1638"/>
    <cellStyle name="60% - 강조색5 3 2" xfId="1639"/>
    <cellStyle name="60% - 강조색5 3 2 2" xfId="1640"/>
    <cellStyle name="60% - 강조색5 3 2 3" xfId="1641"/>
    <cellStyle name="60% - 강조색5 3 2 4" xfId="1642"/>
    <cellStyle name="60% - 강조색5 3 3" xfId="1643"/>
    <cellStyle name="60% - 강조색5 3 4" xfId="1644"/>
    <cellStyle name="60% - 강조색5 3 5" xfId="1645"/>
    <cellStyle name="60% - 강조색5 3 6" xfId="1646"/>
    <cellStyle name="60% - 강조색5 3 7" xfId="1647"/>
    <cellStyle name="60% - 강조색5 3 8" xfId="1648"/>
    <cellStyle name="60% - 강조색5 3 9" xfId="1649"/>
    <cellStyle name="60% - 강조색5 4" xfId="1650"/>
    <cellStyle name="60% - 강조색5 4 2" xfId="1651"/>
    <cellStyle name="60% - 강조색5 4 3" xfId="1652"/>
    <cellStyle name="60% - 강조색5 4 4" xfId="1653"/>
    <cellStyle name="60% - 강조색5 5" xfId="1654"/>
    <cellStyle name="60% - 강조색5 5 10" xfId="1655"/>
    <cellStyle name="60% - 강조색5 5 11" xfId="1656"/>
    <cellStyle name="60% - 강조색5 5 12" xfId="1657"/>
    <cellStyle name="60% - 강조색5 5 13" xfId="1658"/>
    <cellStyle name="60% - 강조색5 5 14" xfId="1659"/>
    <cellStyle name="60% - 강조색5 5 2" xfId="1660"/>
    <cellStyle name="60% - 강조색5 5 3" xfId="1661"/>
    <cellStyle name="60% - 강조색5 5 4" xfId="1662"/>
    <cellStyle name="60% - 강조색5 5 5" xfId="1663"/>
    <cellStyle name="60% - 강조색5 5 6" xfId="1664"/>
    <cellStyle name="60% - 강조색5 5 7" xfId="1665"/>
    <cellStyle name="60% - 강조색5 5 8" xfId="1666"/>
    <cellStyle name="60% - 강조색5 5 9" xfId="1667"/>
    <cellStyle name="60% - 강조색5 6" xfId="1668"/>
    <cellStyle name="60% - 강조색5 6 2" xfId="1669"/>
    <cellStyle name="60% - 강조색5 6 3" xfId="1670"/>
    <cellStyle name="60% - 강조색5 6 4" xfId="1671"/>
    <cellStyle name="60% - 강조색5 6 5" xfId="1672"/>
    <cellStyle name="60% - 강조색5 7" xfId="1673"/>
    <cellStyle name="60% - 강조색5 7 2" xfId="1674"/>
    <cellStyle name="60% - 강조색5 8" xfId="1675"/>
    <cellStyle name="60% - 강조색5 8 2" xfId="1676"/>
    <cellStyle name="60% - 강조색5 9" xfId="1677"/>
    <cellStyle name="60% - 강조색5 9 2" xfId="1678"/>
    <cellStyle name="60% - 강조색6 10" xfId="1679"/>
    <cellStyle name="60% - 강조색6 10 2" xfId="1680"/>
    <cellStyle name="60% - 강조색6 11" xfId="1681"/>
    <cellStyle name="60% - 강조색6 11 2" xfId="1682"/>
    <cellStyle name="60% - 강조색6 12" xfId="1683"/>
    <cellStyle name="60% - 강조색6 12 2" xfId="1684"/>
    <cellStyle name="60% - 강조색6 13" xfId="1685"/>
    <cellStyle name="60% - 강조색6 13 2" xfId="1686"/>
    <cellStyle name="60% - 강조색6 14" xfId="1687"/>
    <cellStyle name="60% - 강조색6 15" xfId="1688"/>
    <cellStyle name="60% - 강조색6 2" xfId="1689"/>
    <cellStyle name="60% - 강조색6 2 10" xfId="1690"/>
    <cellStyle name="60% - 강조색6 2 11" xfId="1691"/>
    <cellStyle name="60% - 강조색6 2 12" xfId="1692"/>
    <cellStyle name="60% - 강조색6 2 13" xfId="1693"/>
    <cellStyle name="60% - 강조색6 2 14" xfId="1694"/>
    <cellStyle name="60% - 강조색6 2 2" xfId="1695"/>
    <cellStyle name="60% - 강조색6 2 3" xfId="1696"/>
    <cellStyle name="60% - 강조색6 2 4" xfId="1697"/>
    <cellStyle name="60% - 강조색6 2 5" xfId="1698"/>
    <cellStyle name="60% - 강조색6 2 6" xfId="1699"/>
    <cellStyle name="60% - 강조색6 2 7" xfId="1700"/>
    <cellStyle name="60% - 강조색6 2 8" xfId="1701"/>
    <cellStyle name="60% - 강조색6 2 9" xfId="1702"/>
    <cellStyle name="60% - 강조색6 3" xfId="1703"/>
    <cellStyle name="60% - 강조색6 3 10" xfId="1704"/>
    <cellStyle name="60% - 강조색6 3 2" xfId="1705"/>
    <cellStyle name="60% - 강조색6 3 2 2" xfId="1706"/>
    <cellStyle name="60% - 강조색6 3 2 3" xfId="1707"/>
    <cellStyle name="60% - 강조색6 3 2 4" xfId="1708"/>
    <cellStyle name="60% - 강조색6 3 3" xfId="1709"/>
    <cellStyle name="60% - 강조색6 3 4" xfId="1710"/>
    <cellStyle name="60% - 강조색6 3 5" xfId="1711"/>
    <cellStyle name="60% - 강조색6 3 6" xfId="1712"/>
    <cellStyle name="60% - 강조색6 3 7" xfId="1713"/>
    <cellStyle name="60% - 강조색6 3 8" xfId="1714"/>
    <cellStyle name="60% - 강조색6 3 9" xfId="1715"/>
    <cellStyle name="60% - 강조색6 4" xfId="1716"/>
    <cellStyle name="60% - 강조색6 4 2" xfId="1717"/>
    <cellStyle name="60% - 강조색6 4 3" xfId="1718"/>
    <cellStyle name="60% - 강조색6 4 4" xfId="1719"/>
    <cellStyle name="60% - 강조색6 5" xfId="1720"/>
    <cellStyle name="60% - 강조색6 5 10" xfId="1721"/>
    <cellStyle name="60% - 강조색6 5 11" xfId="1722"/>
    <cellStyle name="60% - 강조색6 5 12" xfId="1723"/>
    <cellStyle name="60% - 강조색6 5 13" xfId="1724"/>
    <cellStyle name="60% - 강조색6 5 14" xfId="1725"/>
    <cellStyle name="60% - 강조색6 5 2" xfId="1726"/>
    <cellStyle name="60% - 강조색6 5 3" xfId="1727"/>
    <cellStyle name="60% - 강조색6 5 4" xfId="1728"/>
    <cellStyle name="60% - 강조색6 5 5" xfId="1729"/>
    <cellStyle name="60% - 강조색6 5 6" xfId="1730"/>
    <cellStyle name="60% - 강조색6 5 7" xfId="1731"/>
    <cellStyle name="60% - 강조색6 5 8" xfId="1732"/>
    <cellStyle name="60% - 강조색6 5 9" xfId="1733"/>
    <cellStyle name="60% - 강조색6 6" xfId="1734"/>
    <cellStyle name="60% - 강조색6 6 2" xfId="1735"/>
    <cellStyle name="60% - 강조색6 6 3" xfId="1736"/>
    <cellStyle name="60% - 강조색6 6 4" xfId="1737"/>
    <cellStyle name="60% - 강조색6 6 5" xfId="1738"/>
    <cellStyle name="60% - 강조색6 7" xfId="1739"/>
    <cellStyle name="60% - 강조색6 7 2" xfId="1740"/>
    <cellStyle name="60% - 강조색6 8" xfId="1741"/>
    <cellStyle name="60% - 강조색6 8 2" xfId="1742"/>
    <cellStyle name="60% - 강조색6 9" xfId="1743"/>
    <cellStyle name="60% - 강조색6 9 2" xfId="1744"/>
    <cellStyle name="Accent1" xfId="1745"/>
    <cellStyle name="Accent1 2" xfId="1746"/>
    <cellStyle name="Accent1 3" xfId="1747"/>
    <cellStyle name="Accent1 4" xfId="1748"/>
    <cellStyle name="Accent1 5" xfId="1749"/>
    <cellStyle name="Accent1 6" xfId="1750"/>
    <cellStyle name="Accent2" xfId="1751"/>
    <cellStyle name="Accent2 2" xfId="1752"/>
    <cellStyle name="Accent2 3" xfId="1753"/>
    <cellStyle name="Accent2 4" xfId="1754"/>
    <cellStyle name="Accent2 5" xfId="1755"/>
    <cellStyle name="Accent2 6" xfId="1756"/>
    <cellStyle name="Accent3" xfId="1757"/>
    <cellStyle name="Accent3 2" xfId="1758"/>
    <cellStyle name="Accent3 3" xfId="1759"/>
    <cellStyle name="Accent3 4" xfId="1760"/>
    <cellStyle name="Accent3 5" xfId="1761"/>
    <cellStyle name="Accent3 6" xfId="1762"/>
    <cellStyle name="Accent4" xfId="1763"/>
    <cellStyle name="Accent4 2" xfId="1764"/>
    <cellStyle name="Accent4 3" xfId="1765"/>
    <cellStyle name="Accent4 4" xfId="1766"/>
    <cellStyle name="Accent4 5" xfId="1767"/>
    <cellStyle name="Accent4 6" xfId="1768"/>
    <cellStyle name="Accent5" xfId="1769"/>
    <cellStyle name="Accent5 2" xfId="1770"/>
    <cellStyle name="Accent5 3" xfId="1771"/>
    <cellStyle name="Accent5 4" xfId="1772"/>
    <cellStyle name="Accent5 5" xfId="1773"/>
    <cellStyle name="Accent5 6" xfId="1774"/>
    <cellStyle name="Accent6" xfId="1775"/>
    <cellStyle name="Accent6 2" xfId="1776"/>
    <cellStyle name="Accent6 3" xfId="1777"/>
    <cellStyle name="Accent6 4" xfId="1778"/>
    <cellStyle name="Accent6 5" xfId="1779"/>
    <cellStyle name="Accent6 6" xfId="1780"/>
    <cellStyle name="Bad" xfId="1781"/>
    <cellStyle name="Bad 2" xfId="1782"/>
    <cellStyle name="Bad 3" xfId="1783"/>
    <cellStyle name="Bad 4" xfId="1784"/>
    <cellStyle name="Bad 5" xfId="1785"/>
    <cellStyle name="Bad 6" xfId="1786"/>
    <cellStyle name="Calculation" xfId="1787"/>
    <cellStyle name="Calculation 2" xfId="13"/>
    <cellStyle name="Calculation 2 2" xfId="1789"/>
    <cellStyle name="Calculation 2 3" xfId="1790"/>
    <cellStyle name="Calculation 2 4" xfId="1791"/>
    <cellStyle name="Calculation 2 5" xfId="1792"/>
    <cellStyle name="Calculation 2 6" xfId="1793"/>
    <cellStyle name="Calculation 2 7" xfId="1788"/>
    <cellStyle name="Calculation 3" xfId="1794"/>
    <cellStyle name="Calculation 4" xfId="1795"/>
    <cellStyle name="Calculation 5" xfId="1796"/>
    <cellStyle name="Calculation 6" xfId="1797"/>
    <cellStyle name="Calculation 7" xfId="1798"/>
    <cellStyle name="Check Cell" xfId="1799"/>
    <cellStyle name="Check Cell 2" xfId="1800"/>
    <cellStyle name="Check Cell 3" xfId="1801"/>
    <cellStyle name="Check Cell 4" xfId="1802"/>
    <cellStyle name="Check Cell 5" xfId="1803"/>
    <cellStyle name="Check Cell 6" xfId="1804"/>
    <cellStyle name="Explanatory Text" xfId="1805"/>
    <cellStyle name="Explanatory Text 2" xfId="1806"/>
    <cellStyle name="Explanatory Text 3" xfId="1807"/>
    <cellStyle name="Explanatory Text 4" xfId="1808"/>
    <cellStyle name="Explanatory Text 5" xfId="1809"/>
    <cellStyle name="Explanatory Text 6" xfId="1810"/>
    <cellStyle name="Good" xfId="1811"/>
    <cellStyle name="Good 2" xfId="1812"/>
    <cellStyle name="Good 3" xfId="1813"/>
    <cellStyle name="Good 4" xfId="1814"/>
    <cellStyle name="Good 5" xfId="1815"/>
    <cellStyle name="Good 6" xfId="1816"/>
    <cellStyle name="Heading 1" xfId="1817"/>
    <cellStyle name="Heading 1 2" xfId="1818"/>
    <cellStyle name="Heading 1 3" xfId="1819"/>
    <cellStyle name="Heading 1 4" xfId="1820"/>
    <cellStyle name="Heading 1 5" xfId="1821"/>
    <cellStyle name="Heading 1 6" xfId="1822"/>
    <cellStyle name="Heading 2" xfId="1823"/>
    <cellStyle name="Heading 2 2" xfId="1824"/>
    <cellStyle name="Heading 2 3" xfId="1825"/>
    <cellStyle name="Heading 2 4" xfId="1826"/>
    <cellStyle name="Heading 2 5" xfId="1827"/>
    <cellStyle name="Heading 2 6" xfId="1828"/>
    <cellStyle name="Heading 3" xfId="1829"/>
    <cellStyle name="Heading 3 2" xfId="1830"/>
    <cellStyle name="Heading 3 3" xfId="1831"/>
    <cellStyle name="Heading 3 4" xfId="1832"/>
    <cellStyle name="Heading 3 5" xfId="1833"/>
    <cellStyle name="Heading 3 6" xfId="1834"/>
    <cellStyle name="Heading 4" xfId="1835"/>
    <cellStyle name="Heading 4 2" xfId="1836"/>
    <cellStyle name="Heading 4 3" xfId="1837"/>
    <cellStyle name="Heading 4 4" xfId="1838"/>
    <cellStyle name="Heading 4 5" xfId="1839"/>
    <cellStyle name="Heading 4 6" xfId="1840"/>
    <cellStyle name="Input" xfId="1841"/>
    <cellStyle name="Input 2" xfId="1842"/>
    <cellStyle name="Input 3" xfId="1843"/>
    <cellStyle name="Input 4" xfId="1844"/>
    <cellStyle name="Input 5" xfId="1845"/>
    <cellStyle name="Input 6" xfId="1846"/>
    <cellStyle name="Linked Cell" xfId="1847"/>
    <cellStyle name="Linked Cell 2" xfId="1848"/>
    <cellStyle name="Linked Cell 3" xfId="1849"/>
    <cellStyle name="Linked Cell 4" xfId="1850"/>
    <cellStyle name="Linked Cell 5" xfId="1851"/>
    <cellStyle name="Linked Cell 6" xfId="1852"/>
    <cellStyle name="Neutral" xfId="1853"/>
    <cellStyle name="Neutral 2" xfId="1854"/>
    <cellStyle name="Neutral 3" xfId="1855"/>
    <cellStyle name="Neutral 4" xfId="1856"/>
    <cellStyle name="Neutral 5" xfId="1857"/>
    <cellStyle name="Neutral 6" xfId="1858"/>
    <cellStyle name="Normal 2" xfId="1"/>
    <cellStyle name="Normal 2 2" xfId="14"/>
    <cellStyle name="Normal 2 3" xfId="15"/>
    <cellStyle name="Normal 2 4" xfId="1859"/>
    <cellStyle name="Normal 3" xfId="1860"/>
    <cellStyle name="Normal 3 2" xfId="1861"/>
    <cellStyle name="Normal 4" xfId="1862"/>
    <cellStyle name="Normal 5" xfId="1863"/>
    <cellStyle name="Normal_5B2_CDS_Timing_06nov08" xfId="1864"/>
    <cellStyle name="Note" xfId="1865"/>
    <cellStyle name="Note 2" xfId="16"/>
    <cellStyle name="Note 2 2" xfId="170"/>
    <cellStyle name="Note 2 2 2" xfId="175"/>
    <cellStyle name="Note 2 2 2 2" xfId="180"/>
    <cellStyle name="Note 2 2 2 2 2" xfId="195"/>
    <cellStyle name="Note 2 2 2 2 2 2" xfId="214"/>
    <cellStyle name="Note 2 2 2 2 3" xfId="215"/>
    <cellStyle name="Note 2 2 2 3" xfId="186"/>
    <cellStyle name="Note 2 2 2 3 2" xfId="196"/>
    <cellStyle name="Note 2 2 2 3 2 2" xfId="216"/>
    <cellStyle name="Note 2 2 2 3 3" xfId="217"/>
    <cellStyle name="Note 2 2 2 4" xfId="193"/>
    <cellStyle name="Note 2 2 2 4 2" xfId="218"/>
    <cellStyle name="Note 2 2 2 4 3" xfId="219"/>
    <cellStyle name="Note 2 2 2 5" xfId="197"/>
    <cellStyle name="Note 2 2 2 5 2" xfId="220"/>
    <cellStyle name="Note 2 2 2 6" xfId="221"/>
    <cellStyle name="Note 2 2 2 7" xfId="222"/>
    <cellStyle name="Note 2 2 3" xfId="177"/>
    <cellStyle name="Note 2 2 3 2" xfId="198"/>
    <cellStyle name="Note 2 2 3 2 2" xfId="223"/>
    <cellStyle name="Note 2 2 3 3" xfId="224"/>
    <cellStyle name="Note 2 2 4" xfId="184"/>
    <cellStyle name="Note 2 2 4 2" xfId="199"/>
    <cellStyle name="Note 2 2 4 2 2" xfId="225"/>
    <cellStyle name="Note 2 2 4 3" xfId="226"/>
    <cellStyle name="Note 2 2 5" xfId="185"/>
    <cellStyle name="Note 2 2 5 2" xfId="227"/>
    <cellStyle name="Note 2 2 5 3" xfId="228"/>
    <cellStyle name="Note 2 2 6" xfId="200"/>
    <cellStyle name="Note 2 2 6 2" xfId="229"/>
    <cellStyle name="Note 2 2 7" xfId="230"/>
    <cellStyle name="Note 2 2 8" xfId="231"/>
    <cellStyle name="Note 2 3" xfId="173"/>
    <cellStyle name="Note 2 3 2" xfId="182"/>
    <cellStyle name="Note 2 3 2 2" xfId="201"/>
    <cellStyle name="Note 2 3 2 2 2" xfId="232"/>
    <cellStyle name="Note 2 3 2 3" xfId="233"/>
    <cellStyle name="Note 2 3 3" xfId="188"/>
    <cellStyle name="Note 2 3 3 2" xfId="202"/>
    <cellStyle name="Note 2 3 3 2 2" xfId="234"/>
    <cellStyle name="Note 2 3 3 3" xfId="235"/>
    <cellStyle name="Note 2 3 4" xfId="191"/>
    <cellStyle name="Note 2 3 4 2" xfId="236"/>
    <cellStyle name="Note 2 3 4 3" xfId="237"/>
    <cellStyle name="Note 2 3 5" xfId="203"/>
    <cellStyle name="Note 2 3 5 2" xfId="238"/>
    <cellStyle name="Note 2 3 6" xfId="239"/>
    <cellStyle name="Note 2 3 7" xfId="240"/>
    <cellStyle name="Note 2 4" xfId="1866"/>
    <cellStyle name="Note 3" xfId="17"/>
    <cellStyle name="Note 3 2" xfId="171"/>
    <cellStyle name="Note 3 2 2" xfId="176"/>
    <cellStyle name="Note 3 2 2 2" xfId="179"/>
    <cellStyle name="Note 3 2 2 2 2" xfId="204"/>
    <cellStyle name="Note 3 2 2 2 2 2" xfId="241"/>
    <cellStyle name="Note 3 2 2 2 3" xfId="242"/>
    <cellStyle name="Note 3 2 2 3" xfId="178"/>
    <cellStyle name="Note 3 2 2 3 2" xfId="205"/>
    <cellStyle name="Note 3 2 2 3 2 2" xfId="243"/>
    <cellStyle name="Note 3 2 2 3 3" xfId="244"/>
    <cellStyle name="Note 3 2 2 4" xfId="194"/>
    <cellStyle name="Note 3 2 2 4 2" xfId="245"/>
    <cellStyle name="Note 3 2 2 4 3" xfId="246"/>
    <cellStyle name="Note 3 2 2 5" xfId="206"/>
    <cellStyle name="Note 3 2 2 5 2" xfId="247"/>
    <cellStyle name="Note 3 2 2 6" xfId="248"/>
    <cellStyle name="Note 3 2 2 7" xfId="249"/>
    <cellStyle name="Note 3 2 3" xfId="183"/>
    <cellStyle name="Note 3 2 3 2" xfId="207"/>
    <cellStyle name="Note 3 2 3 2 2" xfId="250"/>
    <cellStyle name="Note 3 2 3 3" xfId="251"/>
    <cellStyle name="Note 3 2 4" xfId="187"/>
    <cellStyle name="Note 3 2 4 2" xfId="208"/>
    <cellStyle name="Note 3 2 4 2 2" xfId="252"/>
    <cellStyle name="Note 3 2 4 3" xfId="253"/>
    <cellStyle name="Note 3 2 5" xfId="190"/>
    <cellStyle name="Note 3 2 5 2" xfId="254"/>
    <cellStyle name="Note 3 2 5 3" xfId="255"/>
    <cellStyle name="Note 3 2 6" xfId="209"/>
    <cellStyle name="Note 3 2 6 2" xfId="256"/>
    <cellStyle name="Note 3 2 7" xfId="257"/>
    <cellStyle name="Note 3 2 8" xfId="258"/>
    <cellStyle name="Note 3 3" xfId="174"/>
    <cellStyle name="Note 3 3 2" xfId="181"/>
    <cellStyle name="Note 3 3 2 2" xfId="210"/>
    <cellStyle name="Note 3 3 2 2 2" xfId="259"/>
    <cellStyle name="Note 3 3 2 3" xfId="260"/>
    <cellStyle name="Note 3 3 3" xfId="189"/>
    <cellStyle name="Note 3 3 3 2" xfId="211"/>
    <cellStyle name="Note 3 3 3 2 2" xfId="261"/>
    <cellStyle name="Note 3 3 3 3" xfId="262"/>
    <cellStyle name="Note 3 3 4" xfId="192"/>
    <cellStyle name="Note 3 3 4 2" xfId="263"/>
    <cellStyle name="Note 3 3 4 3" xfId="264"/>
    <cellStyle name="Note 3 3 5" xfId="212"/>
    <cellStyle name="Note 3 3 5 2" xfId="265"/>
    <cellStyle name="Note 3 3 6" xfId="266"/>
    <cellStyle name="Note 3 3 7" xfId="267"/>
    <cellStyle name="Note 3 4" xfId="1867"/>
    <cellStyle name="Note 4" xfId="1868"/>
    <cellStyle name="Note 4 2" xfId="1869"/>
    <cellStyle name="Note 5" xfId="1870"/>
    <cellStyle name="Note 6" xfId="1871"/>
    <cellStyle name="Note 7" xfId="1872"/>
    <cellStyle name="Note 8" xfId="1873"/>
    <cellStyle name="Note 9" xfId="1874"/>
    <cellStyle name="Output" xfId="1875"/>
    <cellStyle name="Output 2" xfId="1876"/>
    <cellStyle name="Output 3" xfId="1877"/>
    <cellStyle name="Output 4" xfId="1878"/>
    <cellStyle name="Output 5" xfId="1879"/>
    <cellStyle name="Output 6" xfId="1880"/>
    <cellStyle name="Title" xfId="1881"/>
    <cellStyle name="Title 2" xfId="1882"/>
    <cellStyle name="Title 3" xfId="1883"/>
    <cellStyle name="Title 4" xfId="1884"/>
    <cellStyle name="Title 5" xfId="1885"/>
    <cellStyle name="Title 6" xfId="1886"/>
    <cellStyle name="Total" xfId="1887"/>
    <cellStyle name="Total 2" xfId="1888"/>
    <cellStyle name="Total 3" xfId="1889"/>
    <cellStyle name="Total 4" xfId="1890"/>
    <cellStyle name="Total 5" xfId="1891"/>
    <cellStyle name="Total 6" xfId="1892"/>
    <cellStyle name="Warning Text" xfId="1893"/>
    <cellStyle name="Warning Text 2" xfId="1894"/>
    <cellStyle name="Warning Text 3" xfId="1895"/>
    <cellStyle name="Warning Text 4" xfId="1896"/>
    <cellStyle name="Warning Text 5" xfId="1897"/>
    <cellStyle name="Warning Text 6" xfId="1898"/>
    <cellStyle name="강조색1 10" xfId="1899"/>
    <cellStyle name="강조색1 10 2" xfId="1900"/>
    <cellStyle name="강조색1 11" xfId="1901"/>
    <cellStyle name="강조색1 11 2" xfId="1902"/>
    <cellStyle name="강조색1 12" xfId="1903"/>
    <cellStyle name="강조색1 12 2" xfId="1904"/>
    <cellStyle name="강조색1 13" xfId="1905"/>
    <cellStyle name="강조색1 13 2" xfId="1906"/>
    <cellStyle name="강조색1 14" xfId="1907"/>
    <cellStyle name="강조색1 15" xfId="1908"/>
    <cellStyle name="강조색1 2" xfId="1909"/>
    <cellStyle name="강조색1 2 10" xfId="1910"/>
    <cellStyle name="강조색1 2 11" xfId="1911"/>
    <cellStyle name="강조색1 2 12" xfId="1912"/>
    <cellStyle name="강조색1 2 13" xfId="1913"/>
    <cellStyle name="강조색1 2 14" xfId="1914"/>
    <cellStyle name="강조색1 2 2" xfId="1915"/>
    <cellStyle name="강조색1 2 3" xfId="1916"/>
    <cellStyle name="강조색1 2 4" xfId="1917"/>
    <cellStyle name="강조색1 2 5" xfId="1918"/>
    <cellStyle name="강조색1 2 6" xfId="1919"/>
    <cellStyle name="강조색1 2 7" xfId="1920"/>
    <cellStyle name="강조색1 2 8" xfId="1921"/>
    <cellStyle name="강조색1 2 9" xfId="1922"/>
    <cellStyle name="강조색1 3" xfId="1923"/>
    <cellStyle name="강조색1 3 10" xfId="1924"/>
    <cellStyle name="강조색1 3 2" xfId="1925"/>
    <cellStyle name="강조색1 3 2 2" xfId="1926"/>
    <cellStyle name="강조색1 3 2 3" xfId="1927"/>
    <cellStyle name="강조색1 3 2 4" xfId="1928"/>
    <cellStyle name="강조색1 3 3" xfId="1929"/>
    <cellStyle name="강조색1 3 4" xfId="1930"/>
    <cellStyle name="강조색1 3 5" xfId="1931"/>
    <cellStyle name="강조색1 3 6" xfId="1932"/>
    <cellStyle name="강조색1 3 7" xfId="1933"/>
    <cellStyle name="강조색1 3 8" xfId="1934"/>
    <cellStyle name="강조색1 3 9" xfId="1935"/>
    <cellStyle name="강조색1 4" xfId="1936"/>
    <cellStyle name="강조색1 4 2" xfId="1937"/>
    <cellStyle name="강조색1 4 3" xfId="1938"/>
    <cellStyle name="강조색1 4 4" xfId="1939"/>
    <cellStyle name="강조색1 5" xfId="1940"/>
    <cellStyle name="강조색1 5 10" xfId="1941"/>
    <cellStyle name="강조색1 5 11" xfId="1942"/>
    <cellStyle name="강조색1 5 12" xfId="1943"/>
    <cellStyle name="강조색1 5 13" xfId="1944"/>
    <cellStyle name="강조색1 5 14" xfId="1945"/>
    <cellStyle name="강조색1 5 2" xfId="1946"/>
    <cellStyle name="강조색1 5 3" xfId="1947"/>
    <cellStyle name="강조색1 5 4" xfId="1948"/>
    <cellStyle name="강조색1 5 5" xfId="1949"/>
    <cellStyle name="강조색1 5 6" xfId="1950"/>
    <cellStyle name="강조색1 5 7" xfId="1951"/>
    <cellStyle name="강조색1 5 8" xfId="1952"/>
    <cellStyle name="강조색1 5 9" xfId="1953"/>
    <cellStyle name="강조색1 6" xfId="1954"/>
    <cellStyle name="강조색1 6 2" xfId="1955"/>
    <cellStyle name="강조색1 6 3" xfId="1956"/>
    <cellStyle name="강조색1 6 4" xfId="1957"/>
    <cellStyle name="강조색1 6 5" xfId="1958"/>
    <cellStyle name="강조색1 7" xfId="1959"/>
    <cellStyle name="강조색1 7 2" xfId="1960"/>
    <cellStyle name="강조색1 8" xfId="1961"/>
    <cellStyle name="강조색1 8 2" xfId="1962"/>
    <cellStyle name="강조색1 9" xfId="1963"/>
    <cellStyle name="강조색1 9 2" xfId="1964"/>
    <cellStyle name="강조색2 10" xfId="1965"/>
    <cellStyle name="강조색2 10 2" xfId="1966"/>
    <cellStyle name="강조색2 11" xfId="1967"/>
    <cellStyle name="강조색2 11 2" xfId="1968"/>
    <cellStyle name="강조색2 12" xfId="1969"/>
    <cellStyle name="강조색2 12 2" xfId="1970"/>
    <cellStyle name="강조색2 13" xfId="1971"/>
    <cellStyle name="강조색2 13 2" xfId="1972"/>
    <cellStyle name="강조색2 14" xfId="1973"/>
    <cellStyle name="강조색2 15" xfId="1974"/>
    <cellStyle name="강조색2 16" xfId="1975"/>
    <cellStyle name="강조색2 2" xfId="1976"/>
    <cellStyle name="강조색2 2 10" xfId="1977"/>
    <cellStyle name="강조색2 2 11" xfId="1978"/>
    <cellStyle name="강조색2 2 12" xfId="1979"/>
    <cellStyle name="강조색2 2 13" xfId="1980"/>
    <cellStyle name="강조색2 2 14" xfId="1981"/>
    <cellStyle name="강조색2 2 2" xfId="1982"/>
    <cellStyle name="강조색2 2 3" xfId="1983"/>
    <cellStyle name="강조색2 2 4" xfId="1984"/>
    <cellStyle name="강조색2 2 5" xfId="1985"/>
    <cellStyle name="강조색2 2 6" xfId="1986"/>
    <cellStyle name="강조색2 2 7" xfId="1987"/>
    <cellStyle name="강조색2 2 8" xfId="1988"/>
    <cellStyle name="강조색2 2 9" xfId="1989"/>
    <cellStyle name="강조색2 3" xfId="1990"/>
    <cellStyle name="강조색2 3 10" xfId="1991"/>
    <cellStyle name="강조색2 3 2" xfId="1992"/>
    <cellStyle name="강조색2 3 2 2" xfId="1993"/>
    <cellStyle name="강조색2 3 2 3" xfId="1994"/>
    <cellStyle name="강조색2 3 2 4" xfId="1995"/>
    <cellStyle name="강조색2 3 3" xfId="1996"/>
    <cellStyle name="강조색2 3 4" xfId="1997"/>
    <cellStyle name="강조색2 3 5" xfId="1998"/>
    <cellStyle name="강조색2 3 6" xfId="1999"/>
    <cellStyle name="강조색2 3 7" xfId="2000"/>
    <cellStyle name="강조색2 3 8" xfId="2001"/>
    <cellStyle name="강조색2 3 9" xfId="2002"/>
    <cellStyle name="강조색2 4" xfId="2003"/>
    <cellStyle name="강조색2 4 2" xfId="2004"/>
    <cellStyle name="강조색2 4 3" xfId="2005"/>
    <cellStyle name="강조색2 4 4" xfId="2006"/>
    <cellStyle name="강조색2 5" xfId="2007"/>
    <cellStyle name="강조색2 5 10" xfId="2008"/>
    <cellStyle name="강조색2 5 11" xfId="2009"/>
    <cellStyle name="강조색2 5 12" xfId="2010"/>
    <cellStyle name="강조색2 5 13" xfId="2011"/>
    <cellStyle name="강조색2 5 14" xfId="2012"/>
    <cellStyle name="강조색2 5 2" xfId="2013"/>
    <cellStyle name="강조색2 5 3" xfId="2014"/>
    <cellStyle name="강조색2 5 4" xfId="2015"/>
    <cellStyle name="강조색2 5 5" xfId="2016"/>
    <cellStyle name="강조색2 5 6" xfId="2017"/>
    <cellStyle name="강조색2 5 7" xfId="2018"/>
    <cellStyle name="강조색2 5 8" xfId="2019"/>
    <cellStyle name="강조색2 5 9" xfId="2020"/>
    <cellStyle name="강조색2 6" xfId="2021"/>
    <cellStyle name="강조색2 6 2" xfId="2022"/>
    <cellStyle name="강조색2 6 3" xfId="2023"/>
    <cellStyle name="강조색2 6 4" xfId="2024"/>
    <cellStyle name="강조색2 6 5" xfId="2025"/>
    <cellStyle name="강조색2 7" xfId="2026"/>
    <cellStyle name="강조색2 7 2" xfId="2027"/>
    <cellStyle name="강조색2 8" xfId="2028"/>
    <cellStyle name="강조색2 8 2" xfId="2029"/>
    <cellStyle name="강조색2 9" xfId="2030"/>
    <cellStyle name="강조색2 9 2" xfId="2031"/>
    <cellStyle name="강조색3 10" xfId="2032"/>
    <cellStyle name="강조색3 10 2" xfId="2033"/>
    <cellStyle name="강조색3 11" xfId="2034"/>
    <cellStyle name="강조색3 11 2" xfId="2035"/>
    <cellStyle name="강조색3 12" xfId="2036"/>
    <cellStyle name="강조색3 12 2" xfId="2037"/>
    <cellStyle name="강조색3 13" xfId="2038"/>
    <cellStyle name="강조색3 13 2" xfId="2039"/>
    <cellStyle name="강조색3 14" xfId="2040"/>
    <cellStyle name="강조색3 15" xfId="2041"/>
    <cellStyle name="강조색3 2" xfId="2042"/>
    <cellStyle name="강조색3 2 10" xfId="2043"/>
    <cellStyle name="강조색3 2 11" xfId="2044"/>
    <cellStyle name="강조색3 2 12" xfId="2045"/>
    <cellStyle name="강조색3 2 13" xfId="2046"/>
    <cellStyle name="강조색3 2 14" xfId="2047"/>
    <cellStyle name="강조색3 2 2" xfId="2048"/>
    <cellStyle name="강조색3 2 3" xfId="2049"/>
    <cellStyle name="강조색3 2 4" xfId="2050"/>
    <cellStyle name="강조색3 2 5" xfId="2051"/>
    <cellStyle name="강조색3 2 6" xfId="2052"/>
    <cellStyle name="강조색3 2 7" xfId="2053"/>
    <cellStyle name="강조색3 2 8" xfId="2054"/>
    <cellStyle name="강조색3 2 9" xfId="2055"/>
    <cellStyle name="강조색3 3" xfId="2056"/>
    <cellStyle name="강조색3 3 10" xfId="2057"/>
    <cellStyle name="강조색3 3 2" xfId="2058"/>
    <cellStyle name="강조색3 3 2 2" xfId="2059"/>
    <cellStyle name="강조색3 3 2 3" xfId="2060"/>
    <cellStyle name="강조색3 3 2 4" xfId="2061"/>
    <cellStyle name="강조색3 3 3" xfId="2062"/>
    <cellStyle name="강조색3 3 4" xfId="2063"/>
    <cellStyle name="강조색3 3 5" xfId="2064"/>
    <cellStyle name="강조색3 3 6" xfId="2065"/>
    <cellStyle name="강조색3 3 7" xfId="2066"/>
    <cellStyle name="강조색3 3 8" xfId="2067"/>
    <cellStyle name="강조색3 3 9" xfId="2068"/>
    <cellStyle name="강조색3 4" xfId="2069"/>
    <cellStyle name="강조색3 4 2" xfId="2070"/>
    <cellStyle name="강조색3 4 3" xfId="2071"/>
    <cellStyle name="강조색3 4 4" xfId="2072"/>
    <cellStyle name="강조색3 5" xfId="2073"/>
    <cellStyle name="강조색3 5 10" xfId="2074"/>
    <cellStyle name="강조색3 5 11" xfId="2075"/>
    <cellStyle name="강조색3 5 12" xfId="2076"/>
    <cellStyle name="강조색3 5 13" xfId="2077"/>
    <cellStyle name="강조색3 5 14" xfId="2078"/>
    <cellStyle name="강조색3 5 2" xfId="2079"/>
    <cellStyle name="강조색3 5 3" xfId="2080"/>
    <cellStyle name="강조색3 5 4" xfId="2081"/>
    <cellStyle name="강조색3 5 5" xfId="2082"/>
    <cellStyle name="강조색3 5 6" xfId="2083"/>
    <cellStyle name="강조색3 5 7" xfId="2084"/>
    <cellStyle name="강조색3 5 8" xfId="2085"/>
    <cellStyle name="강조색3 5 9" xfId="2086"/>
    <cellStyle name="강조색3 6" xfId="2087"/>
    <cellStyle name="강조색3 6 2" xfId="2088"/>
    <cellStyle name="강조색3 6 3" xfId="2089"/>
    <cellStyle name="강조색3 6 4" xfId="2090"/>
    <cellStyle name="강조색3 6 5" xfId="2091"/>
    <cellStyle name="강조색3 7" xfId="2092"/>
    <cellStyle name="강조색3 7 2" xfId="2093"/>
    <cellStyle name="강조색3 8" xfId="2094"/>
    <cellStyle name="강조색3 8 2" xfId="2095"/>
    <cellStyle name="강조색3 9" xfId="2096"/>
    <cellStyle name="강조색3 9 2" xfId="2097"/>
    <cellStyle name="강조색4 10" xfId="2098"/>
    <cellStyle name="강조색4 10 2" xfId="2099"/>
    <cellStyle name="강조색4 11" xfId="2100"/>
    <cellStyle name="강조색4 11 2" xfId="2101"/>
    <cellStyle name="강조색4 12" xfId="2102"/>
    <cellStyle name="강조색4 12 2" xfId="2103"/>
    <cellStyle name="강조색4 13" xfId="2104"/>
    <cellStyle name="강조색4 13 2" xfId="2105"/>
    <cellStyle name="강조색4 14" xfId="2106"/>
    <cellStyle name="강조색4 15" xfId="2107"/>
    <cellStyle name="강조색4 2" xfId="2108"/>
    <cellStyle name="강조색4 2 10" xfId="2109"/>
    <cellStyle name="강조색4 2 11" xfId="2110"/>
    <cellStyle name="강조색4 2 12" xfId="2111"/>
    <cellStyle name="강조색4 2 13" xfId="2112"/>
    <cellStyle name="강조색4 2 14" xfId="2113"/>
    <cellStyle name="강조색4 2 2" xfId="2114"/>
    <cellStyle name="강조색4 2 3" xfId="2115"/>
    <cellStyle name="강조색4 2 4" xfId="2116"/>
    <cellStyle name="강조색4 2 5" xfId="2117"/>
    <cellStyle name="강조색4 2 6" xfId="2118"/>
    <cellStyle name="강조색4 2 7" xfId="2119"/>
    <cellStyle name="강조색4 2 8" xfId="2120"/>
    <cellStyle name="강조색4 2 9" xfId="2121"/>
    <cellStyle name="강조색4 3" xfId="2122"/>
    <cellStyle name="강조색4 3 10" xfId="2123"/>
    <cellStyle name="강조색4 3 2" xfId="2124"/>
    <cellStyle name="강조색4 3 2 2" xfId="2125"/>
    <cellStyle name="강조색4 3 2 3" xfId="2126"/>
    <cellStyle name="강조색4 3 2 4" xfId="2127"/>
    <cellStyle name="강조색4 3 3" xfId="2128"/>
    <cellStyle name="강조색4 3 4" xfId="2129"/>
    <cellStyle name="강조색4 3 5" xfId="2130"/>
    <cellStyle name="강조색4 3 6" xfId="2131"/>
    <cellStyle name="강조색4 3 7" xfId="2132"/>
    <cellStyle name="강조색4 3 8" xfId="2133"/>
    <cellStyle name="강조색4 3 9" xfId="2134"/>
    <cellStyle name="강조색4 4" xfId="2135"/>
    <cellStyle name="강조색4 4 2" xfId="2136"/>
    <cellStyle name="강조색4 4 3" xfId="2137"/>
    <cellStyle name="강조색4 4 4" xfId="2138"/>
    <cellStyle name="강조색4 5" xfId="2139"/>
    <cellStyle name="강조색4 5 10" xfId="2140"/>
    <cellStyle name="강조색4 5 11" xfId="2141"/>
    <cellStyle name="강조색4 5 12" xfId="2142"/>
    <cellStyle name="강조색4 5 13" xfId="2143"/>
    <cellStyle name="강조색4 5 14" xfId="2144"/>
    <cellStyle name="강조색4 5 2" xfId="2145"/>
    <cellStyle name="강조색4 5 3" xfId="2146"/>
    <cellStyle name="강조색4 5 4" xfId="2147"/>
    <cellStyle name="강조색4 5 5" xfId="2148"/>
    <cellStyle name="강조색4 5 6" xfId="2149"/>
    <cellStyle name="강조색4 5 7" xfId="2150"/>
    <cellStyle name="강조색4 5 8" xfId="2151"/>
    <cellStyle name="강조색4 5 9" xfId="2152"/>
    <cellStyle name="강조색4 6" xfId="2153"/>
    <cellStyle name="강조색4 6 2" xfId="2154"/>
    <cellStyle name="강조색4 6 3" xfId="2155"/>
    <cellStyle name="강조색4 6 4" xfId="2156"/>
    <cellStyle name="강조색4 6 5" xfId="2157"/>
    <cellStyle name="강조색4 7" xfId="2158"/>
    <cellStyle name="강조색4 7 2" xfId="2159"/>
    <cellStyle name="강조색4 8" xfId="2160"/>
    <cellStyle name="강조색4 8 2" xfId="2161"/>
    <cellStyle name="강조색4 9" xfId="2162"/>
    <cellStyle name="강조색4 9 2" xfId="2163"/>
    <cellStyle name="강조색5 10" xfId="2164"/>
    <cellStyle name="강조색5 10 2" xfId="2165"/>
    <cellStyle name="강조색5 11" xfId="2166"/>
    <cellStyle name="강조색5 11 2" xfId="2167"/>
    <cellStyle name="강조색5 12" xfId="2168"/>
    <cellStyle name="강조색5 12 2" xfId="2169"/>
    <cellStyle name="강조색5 13" xfId="2170"/>
    <cellStyle name="강조색5 13 2" xfId="2171"/>
    <cellStyle name="강조색5 14" xfId="2172"/>
    <cellStyle name="강조색5 15" xfId="2173"/>
    <cellStyle name="강조색5 2" xfId="2174"/>
    <cellStyle name="강조색5 2 10" xfId="2175"/>
    <cellStyle name="강조색5 2 11" xfId="2176"/>
    <cellStyle name="강조색5 2 12" xfId="2177"/>
    <cellStyle name="강조색5 2 13" xfId="2178"/>
    <cellStyle name="강조색5 2 14" xfId="2179"/>
    <cellStyle name="강조색5 2 2" xfId="2180"/>
    <cellStyle name="강조색5 2 3" xfId="2181"/>
    <cellStyle name="강조색5 2 4" xfId="2182"/>
    <cellStyle name="강조색5 2 5" xfId="2183"/>
    <cellStyle name="강조색5 2 6" xfId="2184"/>
    <cellStyle name="강조색5 2 7" xfId="2185"/>
    <cellStyle name="강조색5 2 8" xfId="2186"/>
    <cellStyle name="강조색5 2 9" xfId="2187"/>
    <cellStyle name="강조색5 3" xfId="2188"/>
    <cellStyle name="강조색5 3 10" xfId="2189"/>
    <cellStyle name="강조색5 3 2" xfId="2190"/>
    <cellStyle name="강조색5 3 2 2" xfId="2191"/>
    <cellStyle name="강조색5 3 2 3" xfId="2192"/>
    <cellStyle name="강조색5 3 2 4" xfId="2193"/>
    <cellStyle name="강조색5 3 3" xfId="2194"/>
    <cellStyle name="강조색5 3 4" xfId="2195"/>
    <cellStyle name="강조색5 3 5" xfId="2196"/>
    <cellStyle name="강조색5 3 6" xfId="2197"/>
    <cellStyle name="강조색5 3 7" xfId="2198"/>
    <cellStyle name="강조색5 3 8" xfId="2199"/>
    <cellStyle name="강조색5 3 9" xfId="2200"/>
    <cellStyle name="강조색5 4" xfId="2201"/>
    <cellStyle name="강조색5 4 2" xfId="2202"/>
    <cellStyle name="강조색5 4 3" xfId="2203"/>
    <cellStyle name="강조색5 4 4" xfId="2204"/>
    <cellStyle name="강조색5 5" xfId="2205"/>
    <cellStyle name="강조색5 5 10" xfId="2206"/>
    <cellStyle name="강조색5 5 11" xfId="2207"/>
    <cellStyle name="강조색5 5 12" xfId="2208"/>
    <cellStyle name="강조색5 5 13" xfId="2209"/>
    <cellStyle name="강조색5 5 14" xfId="2210"/>
    <cellStyle name="강조색5 5 2" xfId="2211"/>
    <cellStyle name="강조색5 5 3" xfId="2212"/>
    <cellStyle name="강조색5 5 4" xfId="2213"/>
    <cellStyle name="강조색5 5 5" xfId="2214"/>
    <cellStyle name="강조색5 5 6" xfId="2215"/>
    <cellStyle name="강조색5 5 7" xfId="2216"/>
    <cellStyle name="강조색5 5 8" xfId="2217"/>
    <cellStyle name="강조색5 5 9" xfId="2218"/>
    <cellStyle name="강조색5 6" xfId="2219"/>
    <cellStyle name="강조색5 6 2" xfId="2220"/>
    <cellStyle name="강조색5 6 3" xfId="2221"/>
    <cellStyle name="강조색5 6 4" xfId="2222"/>
    <cellStyle name="강조색5 6 5" xfId="2223"/>
    <cellStyle name="강조색5 7" xfId="2224"/>
    <cellStyle name="강조색5 7 2" xfId="2225"/>
    <cellStyle name="강조색5 8" xfId="2226"/>
    <cellStyle name="강조색5 8 2" xfId="2227"/>
    <cellStyle name="강조색5 9" xfId="2228"/>
    <cellStyle name="강조색5 9 2" xfId="2229"/>
    <cellStyle name="강조색6 10" xfId="2230"/>
    <cellStyle name="강조색6 10 2" xfId="2231"/>
    <cellStyle name="강조색6 11" xfId="2232"/>
    <cellStyle name="강조색6 11 2" xfId="2233"/>
    <cellStyle name="강조색6 12" xfId="2234"/>
    <cellStyle name="강조색6 12 2" xfId="2235"/>
    <cellStyle name="강조색6 13" xfId="2236"/>
    <cellStyle name="강조색6 13 2" xfId="2237"/>
    <cellStyle name="강조색6 14" xfId="2238"/>
    <cellStyle name="강조색6 15" xfId="2239"/>
    <cellStyle name="강조색6 2" xfId="2240"/>
    <cellStyle name="강조색6 2 10" xfId="2241"/>
    <cellStyle name="강조색6 2 11" xfId="2242"/>
    <cellStyle name="강조색6 2 12" xfId="2243"/>
    <cellStyle name="강조색6 2 13" xfId="2244"/>
    <cellStyle name="강조색6 2 14" xfId="2245"/>
    <cellStyle name="강조색6 2 2" xfId="2246"/>
    <cellStyle name="강조색6 2 3" xfId="2247"/>
    <cellStyle name="강조색6 2 4" xfId="2248"/>
    <cellStyle name="강조색6 2 5" xfId="2249"/>
    <cellStyle name="강조색6 2 6" xfId="2250"/>
    <cellStyle name="강조색6 2 7" xfId="2251"/>
    <cellStyle name="강조색6 2 8" xfId="2252"/>
    <cellStyle name="강조색6 2 9" xfId="2253"/>
    <cellStyle name="강조색6 3" xfId="2254"/>
    <cellStyle name="강조색6 3 10" xfId="2255"/>
    <cellStyle name="강조색6 3 2" xfId="2256"/>
    <cellStyle name="강조색6 3 2 2" xfId="2257"/>
    <cellStyle name="강조색6 3 2 3" xfId="2258"/>
    <cellStyle name="강조색6 3 2 4" xfId="2259"/>
    <cellStyle name="강조색6 3 3" xfId="2260"/>
    <cellStyle name="강조색6 3 4" xfId="2261"/>
    <cellStyle name="강조색6 3 5" xfId="2262"/>
    <cellStyle name="강조색6 3 6" xfId="2263"/>
    <cellStyle name="강조색6 3 7" xfId="2264"/>
    <cellStyle name="강조색6 3 8" xfId="2265"/>
    <cellStyle name="강조색6 3 9" xfId="2266"/>
    <cellStyle name="강조색6 4" xfId="2267"/>
    <cellStyle name="강조색6 4 2" xfId="2268"/>
    <cellStyle name="강조색6 4 3" xfId="2269"/>
    <cellStyle name="강조색6 4 4" xfId="2270"/>
    <cellStyle name="강조색6 5" xfId="2271"/>
    <cellStyle name="강조색6 5 10" xfId="2272"/>
    <cellStyle name="강조색6 5 11" xfId="2273"/>
    <cellStyle name="강조색6 5 12" xfId="2274"/>
    <cellStyle name="강조색6 5 13" xfId="2275"/>
    <cellStyle name="강조색6 5 14" xfId="2276"/>
    <cellStyle name="강조색6 5 2" xfId="2277"/>
    <cellStyle name="강조색6 5 3" xfId="2278"/>
    <cellStyle name="강조색6 5 4" xfId="2279"/>
    <cellStyle name="강조색6 5 5" xfId="2280"/>
    <cellStyle name="강조색6 5 6" xfId="2281"/>
    <cellStyle name="강조색6 5 7" xfId="2282"/>
    <cellStyle name="강조색6 5 8" xfId="2283"/>
    <cellStyle name="강조색6 5 9" xfId="2284"/>
    <cellStyle name="강조색6 6" xfId="2285"/>
    <cellStyle name="강조색6 6 2" xfId="2286"/>
    <cellStyle name="강조색6 6 3" xfId="2287"/>
    <cellStyle name="강조색6 6 4" xfId="2288"/>
    <cellStyle name="강조색6 6 5" xfId="2289"/>
    <cellStyle name="강조색6 7" xfId="2290"/>
    <cellStyle name="강조색6 7 2" xfId="2291"/>
    <cellStyle name="강조색6 8" xfId="2292"/>
    <cellStyle name="강조색6 8 2" xfId="2293"/>
    <cellStyle name="강조색6 9" xfId="2294"/>
    <cellStyle name="강조색6 9 2" xfId="2295"/>
    <cellStyle name="경고문 10" xfId="2296"/>
    <cellStyle name="경고문 10 2" xfId="2297"/>
    <cellStyle name="경고문 11" xfId="2298"/>
    <cellStyle name="경고문 11 2" xfId="2299"/>
    <cellStyle name="경고문 12" xfId="2300"/>
    <cellStyle name="경고문 12 2" xfId="2301"/>
    <cellStyle name="경고문 13" xfId="2302"/>
    <cellStyle name="경고문 13 2" xfId="2303"/>
    <cellStyle name="경고문 14" xfId="2304"/>
    <cellStyle name="경고문 15" xfId="2305"/>
    <cellStyle name="경고문 2" xfId="2306"/>
    <cellStyle name="경고문 2 10" xfId="2307"/>
    <cellStyle name="경고문 2 11" xfId="2308"/>
    <cellStyle name="경고문 2 12" xfId="2309"/>
    <cellStyle name="경고문 2 13" xfId="2310"/>
    <cellStyle name="경고문 2 14" xfId="2311"/>
    <cellStyle name="경고문 2 2" xfId="2312"/>
    <cellStyle name="경고문 2 3" xfId="2313"/>
    <cellStyle name="경고문 2 4" xfId="2314"/>
    <cellStyle name="경고문 2 5" xfId="2315"/>
    <cellStyle name="경고문 2 6" xfId="2316"/>
    <cellStyle name="경고문 2 7" xfId="2317"/>
    <cellStyle name="경고문 2 8" xfId="2318"/>
    <cellStyle name="경고문 2 9" xfId="2319"/>
    <cellStyle name="경고문 3" xfId="2320"/>
    <cellStyle name="경고문 3 10" xfId="2321"/>
    <cellStyle name="경고문 3 2" xfId="2322"/>
    <cellStyle name="경고문 3 2 2" xfId="2323"/>
    <cellStyle name="경고문 3 2 3" xfId="2324"/>
    <cellStyle name="경고문 3 2 4" xfId="2325"/>
    <cellStyle name="경고문 3 3" xfId="2326"/>
    <cellStyle name="경고문 3 4" xfId="2327"/>
    <cellStyle name="경고문 3 5" xfId="2328"/>
    <cellStyle name="경고문 3 6" xfId="2329"/>
    <cellStyle name="경고문 3 7" xfId="2330"/>
    <cellStyle name="경고문 3 8" xfId="2331"/>
    <cellStyle name="경고문 3 9" xfId="2332"/>
    <cellStyle name="경고문 4" xfId="2333"/>
    <cellStyle name="경고문 4 2" xfId="2334"/>
    <cellStyle name="경고문 4 3" xfId="2335"/>
    <cellStyle name="경고문 4 4" xfId="2336"/>
    <cellStyle name="경고문 5" xfId="2337"/>
    <cellStyle name="경고문 5 10" xfId="2338"/>
    <cellStyle name="경고문 5 11" xfId="2339"/>
    <cellStyle name="경고문 5 12" xfId="2340"/>
    <cellStyle name="경고문 5 13" xfId="2341"/>
    <cellStyle name="경고문 5 14" xfId="2342"/>
    <cellStyle name="경고문 5 2" xfId="2343"/>
    <cellStyle name="경고문 5 3" xfId="2344"/>
    <cellStyle name="경고문 5 4" xfId="2345"/>
    <cellStyle name="경고문 5 5" xfId="2346"/>
    <cellStyle name="경고문 5 6" xfId="2347"/>
    <cellStyle name="경고문 5 7" xfId="2348"/>
    <cellStyle name="경고문 5 8" xfId="2349"/>
    <cellStyle name="경고문 5 9" xfId="2350"/>
    <cellStyle name="경고문 6" xfId="2351"/>
    <cellStyle name="경고문 6 2" xfId="2352"/>
    <cellStyle name="경고문 6 3" xfId="2353"/>
    <cellStyle name="경고문 6 4" xfId="2354"/>
    <cellStyle name="경고문 6 5" xfId="2355"/>
    <cellStyle name="경고문 7" xfId="2356"/>
    <cellStyle name="경고문 7 2" xfId="2357"/>
    <cellStyle name="경고문 8" xfId="2358"/>
    <cellStyle name="경고문 8 2" xfId="2359"/>
    <cellStyle name="경고문 9" xfId="2360"/>
    <cellStyle name="경고문 9 2" xfId="2361"/>
    <cellStyle name="계산 10" xfId="2362"/>
    <cellStyle name="계산 10 2" xfId="2363"/>
    <cellStyle name="계산 11" xfId="2364"/>
    <cellStyle name="계산 11 2" xfId="2365"/>
    <cellStyle name="계산 12" xfId="2366"/>
    <cellStyle name="계산 12 2" xfId="2367"/>
    <cellStyle name="계산 13" xfId="2368"/>
    <cellStyle name="계산 13 2" xfId="2369"/>
    <cellStyle name="계산 14" xfId="2370"/>
    <cellStyle name="계산 15" xfId="2371"/>
    <cellStyle name="계산 2" xfId="2372"/>
    <cellStyle name="계산 2 10" xfId="2373"/>
    <cellStyle name="계산 2 11" xfId="2374"/>
    <cellStyle name="계산 2 12" xfId="2375"/>
    <cellStyle name="계산 2 13" xfId="2376"/>
    <cellStyle name="계산 2 14" xfId="2377"/>
    <cellStyle name="계산 2 2" xfId="2378"/>
    <cellStyle name="계산 2 3" xfId="2379"/>
    <cellStyle name="계산 2 4" xfId="2380"/>
    <cellStyle name="계산 2 5" xfId="2381"/>
    <cellStyle name="계산 2 6" xfId="2382"/>
    <cellStyle name="계산 2 7" xfId="2383"/>
    <cellStyle name="계산 2 8" xfId="2384"/>
    <cellStyle name="계산 2 9" xfId="2385"/>
    <cellStyle name="계산 3" xfId="2386"/>
    <cellStyle name="계산 3 10" xfId="2387"/>
    <cellStyle name="계산 3 2" xfId="2388"/>
    <cellStyle name="계산 3 2 2" xfId="2389"/>
    <cellStyle name="계산 3 2 3" xfId="2390"/>
    <cellStyle name="계산 3 2 4" xfId="2391"/>
    <cellStyle name="계산 3 3" xfId="2392"/>
    <cellStyle name="계산 3 4" xfId="2393"/>
    <cellStyle name="계산 3 5" xfId="2394"/>
    <cellStyle name="계산 3 6" xfId="2395"/>
    <cellStyle name="계산 3 7" xfId="2396"/>
    <cellStyle name="계산 3 8" xfId="2397"/>
    <cellStyle name="계산 3 9" xfId="2398"/>
    <cellStyle name="계산 4" xfId="2399"/>
    <cellStyle name="계산 4 2" xfId="2400"/>
    <cellStyle name="계산 4 3" xfId="2401"/>
    <cellStyle name="계산 4 4" xfId="2402"/>
    <cellStyle name="계산 5" xfId="2403"/>
    <cellStyle name="계산 5 10" xfId="2404"/>
    <cellStyle name="계산 5 11" xfId="2405"/>
    <cellStyle name="계산 5 12" xfId="2406"/>
    <cellStyle name="계산 5 13" xfId="2407"/>
    <cellStyle name="계산 5 14" xfId="2408"/>
    <cellStyle name="계산 5 2" xfId="2409"/>
    <cellStyle name="계산 5 3" xfId="2410"/>
    <cellStyle name="계산 5 4" xfId="2411"/>
    <cellStyle name="계산 5 5" xfId="2412"/>
    <cellStyle name="계산 5 6" xfId="2413"/>
    <cellStyle name="계산 5 7" xfId="2414"/>
    <cellStyle name="계산 5 8" xfId="2415"/>
    <cellStyle name="계산 5 9" xfId="2416"/>
    <cellStyle name="계산 6" xfId="2417"/>
    <cellStyle name="계산 6 2" xfId="2418"/>
    <cellStyle name="계산 6 3" xfId="2419"/>
    <cellStyle name="계산 6 4" xfId="2420"/>
    <cellStyle name="계산 6 5" xfId="2421"/>
    <cellStyle name="계산 7" xfId="2422"/>
    <cellStyle name="계산 7 2" xfId="2423"/>
    <cellStyle name="계산 8" xfId="2424"/>
    <cellStyle name="계산 8 2" xfId="2425"/>
    <cellStyle name="계산 9" xfId="2426"/>
    <cellStyle name="계산 9 2" xfId="2427"/>
    <cellStyle name="常规" xfId="0" builtinId="0"/>
    <cellStyle name="나쁨 10" xfId="2428"/>
    <cellStyle name="나쁨 10 2" xfId="2429"/>
    <cellStyle name="나쁨 11" xfId="2430"/>
    <cellStyle name="나쁨 11 2" xfId="2431"/>
    <cellStyle name="나쁨 12" xfId="2432"/>
    <cellStyle name="나쁨 12 2" xfId="2433"/>
    <cellStyle name="나쁨 13" xfId="2434"/>
    <cellStyle name="나쁨 13 2" xfId="2435"/>
    <cellStyle name="나쁨 14" xfId="2436"/>
    <cellStyle name="나쁨 15" xfId="2437"/>
    <cellStyle name="나쁨 2" xfId="2438"/>
    <cellStyle name="나쁨 2 10" xfId="2439"/>
    <cellStyle name="나쁨 2 11" xfId="2440"/>
    <cellStyle name="나쁨 2 12" xfId="2441"/>
    <cellStyle name="나쁨 2 13" xfId="2442"/>
    <cellStyle name="나쁨 2 14" xfId="2443"/>
    <cellStyle name="나쁨 2 2" xfId="2444"/>
    <cellStyle name="나쁨 2 3" xfId="2445"/>
    <cellStyle name="나쁨 2 4" xfId="2446"/>
    <cellStyle name="나쁨 2 5" xfId="2447"/>
    <cellStyle name="나쁨 2 6" xfId="2448"/>
    <cellStyle name="나쁨 2 7" xfId="2449"/>
    <cellStyle name="나쁨 2 8" xfId="2450"/>
    <cellStyle name="나쁨 2 9" xfId="2451"/>
    <cellStyle name="나쁨 3" xfId="2452"/>
    <cellStyle name="나쁨 3 10" xfId="2453"/>
    <cellStyle name="나쁨 3 2" xfId="2454"/>
    <cellStyle name="나쁨 3 2 2" xfId="2455"/>
    <cellStyle name="나쁨 3 2 3" xfId="2456"/>
    <cellStyle name="나쁨 3 2 4" xfId="2457"/>
    <cellStyle name="나쁨 3 3" xfId="2458"/>
    <cellStyle name="나쁨 3 4" xfId="2459"/>
    <cellStyle name="나쁨 3 5" xfId="2460"/>
    <cellStyle name="나쁨 3 6" xfId="2461"/>
    <cellStyle name="나쁨 3 7" xfId="2462"/>
    <cellStyle name="나쁨 3 8" xfId="2463"/>
    <cellStyle name="나쁨 3 9" xfId="2464"/>
    <cellStyle name="나쁨 4" xfId="2465"/>
    <cellStyle name="나쁨 4 2" xfId="2466"/>
    <cellStyle name="나쁨 4 3" xfId="2467"/>
    <cellStyle name="나쁨 4 4" xfId="2468"/>
    <cellStyle name="나쁨 5" xfId="2469"/>
    <cellStyle name="나쁨 5 10" xfId="2470"/>
    <cellStyle name="나쁨 5 11" xfId="2471"/>
    <cellStyle name="나쁨 5 12" xfId="2472"/>
    <cellStyle name="나쁨 5 13" xfId="2473"/>
    <cellStyle name="나쁨 5 14" xfId="2474"/>
    <cellStyle name="나쁨 5 2" xfId="2475"/>
    <cellStyle name="나쁨 5 3" xfId="2476"/>
    <cellStyle name="나쁨 5 4" xfId="2477"/>
    <cellStyle name="나쁨 5 5" xfId="2478"/>
    <cellStyle name="나쁨 5 6" xfId="2479"/>
    <cellStyle name="나쁨 5 7" xfId="2480"/>
    <cellStyle name="나쁨 5 8" xfId="2481"/>
    <cellStyle name="나쁨 5 9" xfId="2482"/>
    <cellStyle name="나쁨 6" xfId="2483"/>
    <cellStyle name="나쁨 6 2" xfId="2484"/>
    <cellStyle name="나쁨 6 3" xfId="2485"/>
    <cellStyle name="나쁨 6 4" xfId="2486"/>
    <cellStyle name="나쁨 6 5" xfId="2487"/>
    <cellStyle name="나쁨 7" xfId="2488"/>
    <cellStyle name="나쁨 7 2" xfId="2489"/>
    <cellStyle name="나쁨 8" xfId="2490"/>
    <cellStyle name="나쁨 8 2" xfId="2491"/>
    <cellStyle name="나쁨 9" xfId="2492"/>
    <cellStyle name="나쁨 9 2" xfId="2493"/>
    <cellStyle name="메모 10" xfId="2494"/>
    <cellStyle name="메모 10 2" xfId="2495"/>
    <cellStyle name="메모 11" xfId="2496"/>
    <cellStyle name="메모 11 2" xfId="2497"/>
    <cellStyle name="메모 12" xfId="2498"/>
    <cellStyle name="메모 12 2" xfId="2499"/>
    <cellStyle name="메모 13" xfId="2500"/>
    <cellStyle name="메모 13 2" xfId="2501"/>
    <cellStyle name="메모 14" xfId="2502"/>
    <cellStyle name="메모 14 2" xfId="2503"/>
    <cellStyle name="메모 14 2 2" xfId="2504"/>
    <cellStyle name="메모 14 3" xfId="2505"/>
    <cellStyle name="메모 15" xfId="2506"/>
    <cellStyle name="메모 15 2" xfId="2507"/>
    <cellStyle name="메모 15 3" xfId="2508"/>
    <cellStyle name="메모 2" xfId="25"/>
    <cellStyle name="메모 2 10" xfId="2510"/>
    <cellStyle name="메모 2 11" xfId="2511"/>
    <cellStyle name="메모 2 12" xfId="2512"/>
    <cellStyle name="메모 2 13" xfId="2513"/>
    <cellStyle name="메모 2 14" xfId="2514"/>
    <cellStyle name="메모 2 15" xfId="2509"/>
    <cellStyle name="메모 2 2" xfId="26"/>
    <cellStyle name="메모 2 2 2" xfId="27"/>
    <cellStyle name="메모 2 2 2 2" xfId="28"/>
    <cellStyle name="메모 2 2 2 3" xfId="29"/>
    <cellStyle name="메모 2 2 2 3 2" xfId="30"/>
    <cellStyle name="메모 2 2 2 4" xfId="31"/>
    <cellStyle name="메모 2 2 3" xfId="32"/>
    <cellStyle name="메모 2 2 4" xfId="33"/>
    <cellStyle name="메모 2 2 4 2" xfId="34"/>
    <cellStyle name="메모 2 2 5" xfId="35"/>
    <cellStyle name="메모 2 2 5 2" xfId="36"/>
    <cellStyle name="메모 2 2 6" xfId="37"/>
    <cellStyle name="메모 2 2 7" xfId="2515"/>
    <cellStyle name="메모 2 3" xfId="38"/>
    <cellStyle name="메모 2 3 2" xfId="39"/>
    <cellStyle name="메모 2 3 2 2" xfId="40"/>
    <cellStyle name="메모 2 3 2 3" xfId="41"/>
    <cellStyle name="메모 2 3 2 3 2" xfId="42"/>
    <cellStyle name="메모 2 3 2 4" xfId="43"/>
    <cellStyle name="메모 2 3 3" xfId="44"/>
    <cellStyle name="메모 2 3 4" xfId="45"/>
    <cellStyle name="메모 2 3 4 2" xfId="46"/>
    <cellStyle name="메모 2 3 5" xfId="47"/>
    <cellStyle name="메모 2 3 5 2" xfId="48"/>
    <cellStyle name="메모 2 3 6" xfId="49"/>
    <cellStyle name="메모 2 3 7" xfId="2516"/>
    <cellStyle name="메모 2 4" xfId="50"/>
    <cellStyle name="메모 2 4 2" xfId="51"/>
    <cellStyle name="메모 2 4 2 2" xfId="52"/>
    <cellStyle name="메모 2 4 2 3" xfId="53"/>
    <cellStyle name="메모 2 4 2 3 2" xfId="54"/>
    <cellStyle name="메모 2 4 2 4" xfId="55"/>
    <cellStyle name="메모 2 4 3" xfId="56"/>
    <cellStyle name="메모 2 4 4" xfId="57"/>
    <cellStyle name="메모 2 4 4 2" xfId="58"/>
    <cellStyle name="메모 2 4 5" xfId="59"/>
    <cellStyle name="메모 2 4 5 2" xfId="60"/>
    <cellStyle name="메모 2 4 6" xfId="61"/>
    <cellStyle name="메모 2 4 7" xfId="2517"/>
    <cellStyle name="메모 2 5" xfId="62"/>
    <cellStyle name="메모 2 5 2" xfId="63"/>
    <cellStyle name="메모 2 5 3" xfId="64"/>
    <cellStyle name="메모 2 5 3 2" xfId="65"/>
    <cellStyle name="메모 2 5 4" xfId="66"/>
    <cellStyle name="메모 2 5 5" xfId="2518"/>
    <cellStyle name="메모 2 6" xfId="67"/>
    <cellStyle name="메모 2 6 2" xfId="2519"/>
    <cellStyle name="메모 2 7" xfId="68"/>
    <cellStyle name="메모 2 7 2" xfId="69"/>
    <cellStyle name="메모 2 7 3" xfId="2520"/>
    <cellStyle name="메모 2 8" xfId="70"/>
    <cellStyle name="메모 2 8 2" xfId="71"/>
    <cellStyle name="메모 2 8 3" xfId="2521"/>
    <cellStyle name="메모 2 9" xfId="72"/>
    <cellStyle name="메모 2 9 2" xfId="2522"/>
    <cellStyle name="메모 3" xfId="2523"/>
    <cellStyle name="메모 3 10" xfId="2524"/>
    <cellStyle name="메모 3 2" xfId="2525"/>
    <cellStyle name="메모 3 2 2" xfId="2526"/>
    <cellStyle name="메모 3 2 3" xfId="2527"/>
    <cellStyle name="메모 3 2 4" xfId="2528"/>
    <cellStyle name="메모 3 3" xfId="2529"/>
    <cellStyle name="메모 3 4" xfId="2530"/>
    <cellStyle name="메모 3 5" xfId="2531"/>
    <cellStyle name="메모 3 6" xfId="2532"/>
    <cellStyle name="메모 3 7" xfId="2533"/>
    <cellStyle name="메모 3 8" xfId="2534"/>
    <cellStyle name="메모 3 9" xfId="2535"/>
    <cellStyle name="메모 4" xfId="2536"/>
    <cellStyle name="메모 4 2" xfId="2537"/>
    <cellStyle name="메모 4 3" xfId="2538"/>
    <cellStyle name="메모 4 4" xfId="2539"/>
    <cellStyle name="메모 5" xfId="2540"/>
    <cellStyle name="메모 5 10" xfId="2541"/>
    <cellStyle name="메모 5 11" xfId="2542"/>
    <cellStyle name="메모 5 12" xfId="2543"/>
    <cellStyle name="메모 5 13" xfId="2544"/>
    <cellStyle name="메모 5 14" xfId="2545"/>
    <cellStyle name="메모 5 2" xfId="2546"/>
    <cellStyle name="메모 5 3" xfId="2547"/>
    <cellStyle name="메모 5 4" xfId="2548"/>
    <cellStyle name="메모 5 5" xfId="2549"/>
    <cellStyle name="메모 5 6" xfId="2550"/>
    <cellStyle name="메모 5 7" xfId="2551"/>
    <cellStyle name="메모 5 8" xfId="2552"/>
    <cellStyle name="메모 5 9" xfId="2553"/>
    <cellStyle name="메모 6" xfId="2554"/>
    <cellStyle name="메모 6 2" xfId="2555"/>
    <cellStyle name="메모 6 3" xfId="2556"/>
    <cellStyle name="메모 6 4" xfId="2557"/>
    <cellStyle name="메모 6 5" xfId="2558"/>
    <cellStyle name="메모 7" xfId="2559"/>
    <cellStyle name="메모 7 2" xfId="2560"/>
    <cellStyle name="메모 8" xfId="2561"/>
    <cellStyle name="메모 8 2" xfId="2562"/>
    <cellStyle name="메모 9" xfId="2563"/>
    <cellStyle name="메모 9 2" xfId="2564"/>
    <cellStyle name="보통 10" xfId="2565"/>
    <cellStyle name="보통 10 2" xfId="2566"/>
    <cellStyle name="보통 11" xfId="2567"/>
    <cellStyle name="보통 11 2" xfId="2568"/>
    <cellStyle name="보통 12" xfId="2569"/>
    <cellStyle name="보통 12 2" xfId="2570"/>
    <cellStyle name="보통 13" xfId="2571"/>
    <cellStyle name="보통 13 2" xfId="2572"/>
    <cellStyle name="보통 14" xfId="2573"/>
    <cellStyle name="보통 15" xfId="2574"/>
    <cellStyle name="보통 2" xfId="2575"/>
    <cellStyle name="보통 2 10" xfId="2576"/>
    <cellStyle name="보통 2 11" xfId="2577"/>
    <cellStyle name="보통 2 12" xfId="2578"/>
    <cellStyle name="보통 2 13" xfId="2579"/>
    <cellStyle name="보통 2 14" xfId="2580"/>
    <cellStyle name="보통 2 2" xfId="2581"/>
    <cellStyle name="보통 2 3" xfId="2582"/>
    <cellStyle name="보통 2 4" xfId="2583"/>
    <cellStyle name="보통 2 5" xfId="2584"/>
    <cellStyle name="보통 2 6" xfId="2585"/>
    <cellStyle name="보통 2 7" xfId="2586"/>
    <cellStyle name="보통 2 8" xfId="2587"/>
    <cellStyle name="보통 2 9" xfId="2588"/>
    <cellStyle name="보통 3" xfId="2589"/>
    <cellStyle name="보통 3 10" xfId="2590"/>
    <cellStyle name="보통 3 2" xfId="2591"/>
    <cellStyle name="보통 3 2 2" xfId="2592"/>
    <cellStyle name="보통 3 2 3" xfId="2593"/>
    <cellStyle name="보통 3 2 4" xfId="2594"/>
    <cellStyle name="보통 3 3" xfId="2595"/>
    <cellStyle name="보통 3 4" xfId="2596"/>
    <cellStyle name="보통 3 5" xfId="2597"/>
    <cellStyle name="보통 3 6" xfId="2598"/>
    <cellStyle name="보통 3 7" xfId="2599"/>
    <cellStyle name="보통 3 8" xfId="2600"/>
    <cellStyle name="보통 3 9" xfId="2601"/>
    <cellStyle name="보통 4" xfId="2602"/>
    <cellStyle name="보통 4 2" xfId="2603"/>
    <cellStyle name="보통 4 3" xfId="2604"/>
    <cellStyle name="보통 4 4" xfId="2605"/>
    <cellStyle name="보통 5" xfId="2606"/>
    <cellStyle name="보통 5 10" xfId="2607"/>
    <cellStyle name="보통 5 11" xfId="2608"/>
    <cellStyle name="보통 5 12" xfId="2609"/>
    <cellStyle name="보통 5 13" xfId="2610"/>
    <cellStyle name="보통 5 14" xfId="2611"/>
    <cellStyle name="보통 5 2" xfId="2612"/>
    <cellStyle name="보통 5 3" xfId="2613"/>
    <cellStyle name="보통 5 4" xfId="2614"/>
    <cellStyle name="보통 5 5" xfId="2615"/>
    <cellStyle name="보통 5 6" xfId="2616"/>
    <cellStyle name="보통 5 7" xfId="2617"/>
    <cellStyle name="보통 5 8" xfId="2618"/>
    <cellStyle name="보통 5 9" xfId="2619"/>
    <cellStyle name="보통 6" xfId="2620"/>
    <cellStyle name="보통 6 2" xfId="2621"/>
    <cellStyle name="보통 6 3" xfId="2622"/>
    <cellStyle name="보통 6 4" xfId="2623"/>
    <cellStyle name="보통 6 5" xfId="2624"/>
    <cellStyle name="보통 7" xfId="2625"/>
    <cellStyle name="보통 7 2" xfId="2626"/>
    <cellStyle name="보통 8" xfId="2627"/>
    <cellStyle name="보통 8 2" xfId="2628"/>
    <cellStyle name="보통 9" xfId="2629"/>
    <cellStyle name="보통 9 2" xfId="2630"/>
    <cellStyle name="설명 텍스트 10" xfId="2631"/>
    <cellStyle name="설명 텍스트 10 2" xfId="2632"/>
    <cellStyle name="설명 텍스트 11" xfId="2633"/>
    <cellStyle name="설명 텍스트 11 2" xfId="2634"/>
    <cellStyle name="설명 텍스트 12" xfId="2635"/>
    <cellStyle name="설명 텍스트 12 2" xfId="2636"/>
    <cellStyle name="설명 텍스트 13" xfId="2637"/>
    <cellStyle name="설명 텍스트 13 2" xfId="2638"/>
    <cellStyle name="설명 텍스트 14" xfId="2639"/>
    <cellStyle name="설명 텍스트 15" xfId="2640"/>
    <cellStyle name="설명 텍스트 2" xfId="2641"/>
    <cellStyle name="설명 텍스트 2 10" xfId="2642"/>
    <cellStyle name="설명 텍스트 2 11" xfId="2643"/>
    <cellStyle name="설명 텍스트 2 12" xfId="2644"/>
    <cellStyle name="설명 텍스트 2 13" xfId="2645"/>
    <cellStyle name="설명 텍스트 2 14" xfId="2646"/>
    <cellStyle name="설명 텍스트 2 2" xfId="2647"/>
    <cellStyle name="설명 텍스트 2 3" xfId="2648"/>
    <cellStyle name="설명 텍스트 2 4" xfId="2649"/>
    <cellStyle name="설명 텍스트 2 5" xfId="2650"/>
    <cellStyle name="설명 텍스트 2 6" xfId="2651"/>
    <cellStyle name="설명 텍스트 2 7" xfId="2652"/>
    <cellStyle name="설명 텍스트 2 8" xfId="2653"/>
    <cellStyle name="설명 텍스트 2 9" xfId="2654"/>
    <cellStyle name="설명 텍스트 3" xfId="2655"/>
    <cellStyle name="설명 텍스트 3 10" xfId="2656"/>
    <cellStyle name="설명 텍스트 3 2" xfId="2657"/>
    <cellStyle name="설명 텍스트 3 2 2" xfId="2658"/>
    <cellStyle name="설명 텍스트 3 2 3" xfId="2659"/>
    <cellStyle name="설명 텍스트 3 2 4" xfId="2660"/>
    <cellStyle name="설명 텍스트 3 3" xfId="2661"/>
    <cellStyle name="설명 텍스트 3 4" xfId="2662"/>
    <cellStyle name="설명 텍스트 3 5" xfId="2663"/>
    <cellStyle name="설명 텍스트 3 6" xfId="2664"/>
    <cellStyle name="설명 텍스트 3 7" xfId="2665"/>
    <cellStyle name="설명 텍스트 3 8" xfId="2666"/>
    <cellStyle name="설명 텍스트 3 9" xfId="2667"/>
    <cellStyle name="설명 텍스트 4" xfId="2668"/>
    <cellStyle name="설명 텍스트 4 2" xfId="2669"/>
    <cellStyle name="설명 텍스트 4 3" xfId="2670"/>
    <cellStyle name="설명 텍스트 4 4" xfId="2671"/>
    <cellStyle name="설명 텍스트 5" xfId="2672"/>
    <cellStyle name="설명 텍스트 5 10" xfId="2673"/>
    <cellStyle name="설명 텍스트 5 11" xfId="2674"/>
    <cellStyle name="설명 텍스트 5 12" xfId="2675"/>
    <cellStyle name="설명 텍스트 5 13" xfId="2676"/>
    <cellStyle name="설명 텍스트 5 14" xfId="2677"/>
    <cellStyle name="설명 텍스트 5 2" xfId="2678"/>
    <cellStyle name="설명 텍스트 5 3" xfId="2679"/>
    <cellStyle name="설명 텍스트 5 4" xfId="2680"/>
    <cellStyle name="설명 텍스트 5 5" xfId="2681"/>
    <cellStyle name="설명 텍스트 5 6" xfId="2682"/>
    <cellStyle name="설명 텍스트 5 7" xfId="2683"/>
    <cellStyle name="설명 텍스트 5 8" xfId="2684"/>
    <cellStyle name="설명 텍스트 5 9" xfId="2685"/>
    <cellStyle name="설명 텍스트 6" xfId="2686"/>
    <cellStyle name="설명 텍스트 6 2" xfId="2687"/>
    <cellStyle name="설명 텍스트 6 3" xfId="2688"/>
    <cellStyle name="설명 텍스트 6 4" xfId="2689"/>
    <cellStyle name="설명 텍스트 6 5" xfId="2690"/>
    <cellStyle name="설명 텍스트 7" xfId="2691"/>
    <cellStyle name="설명 텍스트 7 2" xfId="2692"/>
    <cellStyle name="설명 텍스트 8" xfId="2693"/>
    <cellStyle name="설명 텍스트 8 2" xfId="2694"/>
    <cellStyle name="설명 텍스트 9" xfId="2695"/>
    <cellStyle name="설명 텍스트 9 2" xfId="2696"/>
    <cellStyle name="셀 확인 10" xfId="2697"/>
    <cellStyle name="셀 확인 11" xfId="2698"/>
    <cellStyle name="셀 확인 12" xfId="2699"/>
    <cellStyle name="셀 확인 13" xfId="2700"/>
    <cellStyle name="셀 확인 14" xfId="2701"/>
    <cellStyle name="셀 확인 2" xfId="2702"/>
    <cellStyle name="셀 확인 2 10" xfId="2703"/>
    <cellStyle name="셀 확인 2 11" xfId="2704"/>
    <cellStyle name="셀 확인 2 12" xfId="2705"/>
    <cellStyle name="셀 확인 2 13" xfId="2706"/>
    <cellStyle name="셀 확인 2 14" xfId="2707"/>
    <cellStyle name="셀 확인 2 2" xfId="2708"/>
    <cellStyle name="셀 확인 2 3" xfId="2709"/>
    <cellStyle name="셀 확인 2 4" xfId="2710"/>
    <cellStyle name="셀 확인 2 5" xfId="2711"/>
    <cellStyle name="셀 확인 2 6" xfId="2712"/>
    <cellStyle name="셀 확인 2 7" xfId="2713"/>
    <cellStyle name="셀 확인 2 8" xfId="2714"/>
    <cellStyle name="셀 확인 2 9" xfId="2715"/>
    <cellStyle name="셀 확인 29" xfId="2716"/>
    <cellStyle name="셀 확인 29 2" xfId="2717"/>
    <cellStyle name="셀 확인 3" xfId="2718"/>
    <cellStyle name="셀 확인 3 10" xfId="2719"/>
    <cellStyle name="셀 확인 3 2" xfId="2720"/>
    <cellStyle name="셀 확인 3 2 2" xfId="2721"/>
    <cellStyle name="셀 확인 3 2 3" xfId="2722"/>
    <cellStyle name="셀 확인 3 2 4" xfId="2723"/>
    <cellStyle name="셀 확인 3 3" xfId="2724"/>
    <cellStyle name="셀 확인 3 4" xfId="2725"/>
    <cellStyle name="셀 확인 3 5" xfId="2726"/>
    <cellStyle name="셀 확인 3 6" xfId="2727"/>
    <cellStyle name="셀 확인 3 7" xfId="2728"/>
    <cellStyle name="셀 확인 3 8" xfId="2729"/>
    <cellStyle name="셀 확인 3 9" xfId="2730"/>
    <cellStyle name="셀 확인 30" xfId="2731"/>
    <cellStyle name="셀 확인 30 2" xfId="2732"/>
    <cellStyle name="셀 확인 31" xfId="2733"/>
    <cellStyle name="셀 확인 31 2" xfId="2734"/>
    <cellStyle name="셀 확인 32" xfId="2735"/>
    <cellStyle name="셀 확인 32 2" xfId="2736"/>
    <cellStyle name="셀 확인 33" xfId="2737"/>
    <cellStyle name="셀 확인 33 2" xfId="2738"/>
    <cellStyle name="셀 확인 34" xfId="2739"/>
    <cellStyle name="셀 확인 34 2" xfId="2740"/>
    <cellStyle name="셀 확인 35" xfId="2741"/>
    <cellStyle name="셀 확인 35 2" xfId="2742"/>
    <cellStyle name="셀 확인 36" xfId="2743"/>
    <cellStyle name="셀 확인 36 2" xfId="2744"/>
    <cellStyle name="셀 확인 37" xfId="2745"/>
    <cellStyle name="셀 확인 37 2" xfId="2746"/>
    <cellStyle name="셀 확인 4" xfId="2747"/>
    <cellStyle name="셀 확인 4 2" xfId="2748"/>
    <cellStyle name="셀 확인 4 3" xfId="2749"/>
    <cellStyle name="셀 확인 4 4" xfId="2750"/>
    <cellStyle name="셀 확인 5" xfId="2751"/>
    <cellStyle name="셀 확인 5 10" xfId="2752"/>
    <cellStyle name="셀 확인 5 11" xfId="2753"/>
    <cellStyle name="셀 확인 5 12" xfId="2754"/>
    <cellStyle name="셀 확인 5 13" xfId="2755"/>
    <cellStyle name="셀 확인 5 2" xfId="2756"/>
    <cellStyle name="셀 확인 5 3" xfId="2757"/>
    <cellStyle name="셀 확인 5 4" xfId="2758"/>
    <cellStyle name="셀 확인 5 5" xfId="2759"/>
    <cellStyle name="셀 확인 5 6" xfId="2760"/>
    <cellStyle name="셀 확인 5 7" xfId="2761"/>
    <cellStyle name="셀 확인 5 8" xfId="2762"/>
    <cellStyle name="셀 확인 5 9" xfId="2763"/>
    <cellStyle name="셀 확인 6" xfId="2764"/>
    <cellStyle name="셀 확인 6 2" xfId="2765"/>
    <cellStyle name="셀 확인 6 3" xfId="2766"/>
    <cellStyle name="셀 확인 6 4" xfId="2767"/>
    <cellStyle name="셀 확인 6 5" xfId="2768"/>
    <cellStyle name="셀 확인 7" xfId="2769"/>
    <cellStyle name="셀 확인 8" xfId="2770"/>
    <cellStyle name="셀 확인 9" xfId="2771"/>
    <cellStyle name="연결된 셀 10" xfId="2772"/>
    <cellStyle name="연결된 셀 10 2" xfId="2773"/>
    <cellStyle name="연결된 셀 11" xfId="2774"/>
    <cellStyle name="연결된 셀 11 2" xfId="2775"/>
    <cellStyle name="연결된 셀 12" xfId="2776"/>
    <cellStyle name="연결된 셀 12 2" xfId="2777"/>
    <cellStyle name="연결된 셀 13" xfId="2778"/>
    <cellStyle name="연결된 셀 13 2" xfId="2779"/>
    <cellStyle name="연결된 셀 14" xfId="2780"/>
    <cellStyle name="연결된 셀 15" xfId="2781"/>
    <cellStyle name="연결된 셀 2" xfId="2782"/>
    <cellStyle name="연결된 셀 2 10" xfId="2783"/>
    <cellStyle name="연결된 셀 2 11" xfId="2784"/>
    <cellStyle name="연결된 셀 2 12" xfId="2785"/>
    <cellStyle name="연결된 셀 2 13" xfId="2786"/>
    <cellStyle name="연결된 셀 2 14" xfId="2787"/>
    <cellStyle name="연결된 셀 2 2" xfId="2788"/>
    <cellStyle name="연결된 셀 2 3" xfId="2789"/>
    <cellStyle name="연결된 셀 2 4" xfId="2790"/>
    <cellStyle name="연결된 셀 2 5" xfId="2791"/>
    <cellStyle name="연결된 셀 2 6" xfId="2792"/>
    <cellStyle name="연결된 셀 2 7" xfId="2793"/>
    <cellStyle name="연결된 셀 2 8" xfId="2794"/>
    <cellStyle name="연결된 셀 2 9" xfId="2795"/>
    <cellStyle name="연결된 셀 3" xfId="2796"/>
    <cellStyle name="연결된 셀 3 10" xfId="2797"/>
    <cellStyle name="연결된 셀 3 2" xfId="2798"/>
    <cellStyle name="연결된 셀 3 2 2" xfId="2799"/>
    <cellStyle name="연결된 셀 3 2 3" xfId="2800"/>
    <cellStyle name="연결된 셀 3 2 4" xfId="2801"/>
    <cellStyle name="연결된 셀 3 3" xfId="2802"/>
    <cellStyle name="연결된 셀 3 4" xfId="2803"/>
    <cellStyle name="연결된 셀 3 5" xfId="2804"/>
    <cellStyle name="연결된 셀 3 6" xfId="2805"/>
    <cellStyle name="연결된 셀 3 7" xfId="2806"/>
    <cellStyle name="연결된 셀 3 8" xfId="2807"/>
    <cellStyle name="연결된 셀 3 9" xfId="2808"/>
    <cellStyle name="연결된 셀 4" xfId="2809"/>
    <cellStyle name="연결된 셀 4 2" xfId="2810"/>
    <cellStyle name="연결된 셀 4 3" xfId="2811"/>
    <cellStyle name="연결된 셀 4 4" xfId="2812"/>
    <cellStyle name="연결된 셀 5" xfId="2813"/>
    <cellStyle name="연결된 셀 5 10" xfId="2814"/>
    <cellStyle name="연결된 셀 5 11" xfId="2815"/>
    <cellStyle name="연결된 셀 5 12" xfId="2816"/>
    <cellStyle name="연결된 셀 5 13" xfId="2817"/>
    <cellStyle name="연결된 셀 5 14" xfId="2818"/>
    <cellStyle name="연결된 셀 5 2" xfId="2819"/>
    <cellStyle name="연결된 셀 5 3" xfId="2820"/>
    <cellStyle name="연결된 셀 5 4" xfId="2821"/>
    <cellStyle name="연결된 셀 5 5" xfId="2822"/>
    <cellStyle name="연결된 셀 5 6" xfId="2823"/>
    <cellStyle name="연결된 셀 5 7" xfId="2824"/>
    <cellStyle name="연결된 셀 5 8" xfId="2825"/>
    <cellStyle name="연결된 셀 5 9" xfId="2826"/>
    <cellStyle name="연결된 셀 6" xfId="2827"/>
    <cellStyle name="연결된 셀 6 2" xfId="2828"/>
    <cellStyle name="연결된 셀 6 3" xfId="2829"/>
    <cellStyle name="연결된 셀 6 4" xfId="2830"/>
    <cellStyle name="연결된 셀 6 5" xfId="2831"/>
    <cellStyle name="연결된 셀 7" xfId="2832"/>
    <cellStyle name="연결된 셀 7 2" xfId="2833"/>
    <cellStyle name="연결된 셀 8" xfId="2834"/>
    <cellStyle name="연결된 셀 8 2" xfId="2835"/>
    <cellStyle name="연결된 셀 9" xfId="2836"/>
    <cellStyle name="연결된 셀 9 2" xfId="2837"/>
    <cellStyle name="요약 10" xfId="2838"/>
    <cellStyle name="요약 10 2" xfId="2839"/>
    <cellStyle name="요약 11" xfId="2840"/>
    <cellStyle name="요약 11 2" xfId="2841"/>
    <cellStyle name="요약 12" xfId="2842"/>
    <cellStyle name="요약 12 2" xfId="2843"/>
    <cellStyle name="요약 13" xfId="2844"/>
    <cellStyle name="요약 13 2" xfId="2845"/>
    <cellStyle name="요약 14" xfId="2846"/>
    <cellStyle name="요약 15" xfId="2847"/>
    <cellStyle name="요약 2" xfId="2848"/>
    <cellStyle name="요약 2 10" xfId="2849"/>
    <cellStyle name="요약 2 11" xfId="2850"/>
    <cellStyle name="요약 2 12" xfId="2851"/>
    <cellStyle name="요약 2 13" xfId="2852"/>
    <cellStyle name="요약 2 14" xfId="2853"/>
    <cellStyle name="요약 2 2" xfId="2854"/>
    <cellStyle name="요약 2 3" xfId="2855"/>
    <cellStyle name="요약 2 4" xfId="2856"/>
    <cellStyle name="요약 2 5" xfId="2857"/>
    <cellStyle name="요약 2 6" xfId="2858"/>
    <cellStyle name="요약 2 7" xfId="2859"/>
    <cellStyle name="요약 2 8" xfId="2860"/>
    <cellStyle name="요약 2 9" xfId="2861"/>
    <cellStyle name="요약 3" xfId="2862"/>
    <cellStyle name="요약 3 10" xfId="2863"/>
    <cellStyle name="요약 3 2" xfId="2864"/>
    <cellStyle name="요약 3 2 2" xfId="2865"/>
    <cellStyle name="요약 3 2 3" xfId="2866"/>
    <cellStyle name="요약 3 2 4" xfId="2867"/>
    <cellStyle name="요약 3 3" xfId="2868"/>
    <cellStyle name="요약 3 4" xfId="2869"/>
    <cellStyle name="요약 3 5" xfId="2870"/>
    <cellStyle name="요약 3 6" xfId="2871"/>
    <cellStyle name="요약 3 7" xfId="2872"/>
    <cellStyle name="요약 3 8" xfId="2873"/>
    <cellStyle name="요약 3 9" xfId="2874"/>
    <cellStyle name="요약 4" xfId="2875"/>
    <cellStyle name="요약 4 2" xfId="2876"/>
    <cellStyle name="요약 4 3" xfId="2877"/>
    <cellStyle name="요약 4 4" xfId="2878"/>
    <cellStyle name="요약 5" xfId="2879"/>
    <cellStyle name="요약 5 10" xfId="2880"/>
    <cellStyle name="요약 5 11" xfId="2881"/>
    <cellStyle name="요약 5 12" xfId="2882"/>
    <cellStyle name="요약 5 13" xfId="2883"/>
    <cellStyle name="요약 5 14" xfId="2884"/>
    <cellStyle name="요약 5 2" xfId="2885"/>
    <cellStyle name="요약 5 3" xfId="2886"/>
    <cellStyle name="요약 5 4" xfId="2887"/>
    <cellStyle name="요약 5 5" xfId="2888"/>
    <cellStyle name="요약 5 6" xfId="2889"/>
    <cellStyle name="요약 5 7" xfId="2890"/>
    <cellStyle name="요약 5 8" xfId="2891"/>
    <cellStyle name="요약 5 9" xfId="2892"/>
    <cellStyle name="요약 6" xfId="2893"/>
    <cellStyle name="요약 6 2" xfId="2894"/>
    <cellStyle name="요약 6 3" xfId="2895"/>
    <cellStyle name="요약 6 4" xfId="2896"/>
    <cellStyle name="요약 6 5" xfId="2897"/>
    <cellStyle name="요약 7" xfId="2898"/>
    <cellStyle name="요약 7 2" xfId="2899"/>
    <cellStyle name="요약 8" xfId="2900"/>
    <cellStyle name="요약 8 2" xfId="2901"/>
    <cellStyle name="요약 9" xfId="2902"/>
    <cellStyle name="요약 9 2" xfId="2903"/>
    <cellStyle name="입력 10" xfId="2904"/>
    <cellStyle name="입력 10 2" xfId="2905"/>
    <cellStyle name="입력 11" xfId="2906"/>
    <cellStyle name="입력 11 2" xfId="2907"/>
    <cellStyle name="입력 12" xfId="2908"/>
    <cellStyle name="입력 12 2" xfId="2909"/>
    <cellStyle name="입력 13" xfId="2910"/>
    <cellStyle name="입력 13 2" xfId="2911"/>
    <cellStyle name="입력 14" xfId="2912"/>
    <cellStyle name="입력 15" xfId="2913"/>
    <cellStyle name="입력 2" xfId="2914"/>
    <cellStyle name="입력 2 10" xfId="2915"/>
    <cellStyle name="입력 2 11" xfId="2916"/>
    <cellStyle name="입력 2 12" xfId="2917"/>
    <cellStyle name="입력 2 13" xfId="2918"/>
    <cellStyle name="입력 2 14" xfId="2919"/>
    <cellStyle name="입력 2 2" xfId="2920"/>
    <cellStyle name="입력 2 3" xfId="2921"/>
    <cellStyle name="입력 2 4" xfId="2922"/>
    <cellStyle name="입력 2 5" xfId="2923"/>
    <cellStyle name="입력 2 6" xfId="2924"/>
    <cellStyle name="입력 2 7" xfId="2925"/>
    <cellStyle name="입력 2 8" xfId="2926"/>
    <cellStyle name="입력 2 9" xfId="2927"/>
    <cellStyle name="입력 3" xfId="2928"/>
    <cellStyle name="입력 3 10" xfId="2929"/>
    <cellStyle name="입력 3 2" xfId="2930"/>
    <cellStyle name="입력 3 2 2" xfId="2931"/>
    <cellStyle name="입력 3 2 3" xfId="2932"/>
    <cellStyle name="입력 3 2 4" xfId="2933"/>
    <cellStyle name="입력 3 3" xfId="2934"/>
    <cellStyle name="입력 3 4" xfId="2935"/>
    <cellStyle name="입력 3 5" xfId="2936"/>
    <cellStyle name="입력 3 6" xfId="2937"/>
    <cellStyle name="입력 3 7" xfId="2938"/>
    <cellStyle name="입력 3 8" xfId="2939"/>
    <cellStyle name="입력 3 9" xfId="2940"/>
    <cellStyle name="입력 4" xfId="2941"/>
    <cellStyle name="입력 4 2" xfId="2942"/>
    <cellStyle name="입력 4 3" xfId="2943"/>
    <cellStyle name="입력 4 4" xfId="2944"/>
    <cellStyle name="입력 5" xfId="2945"/>
    <cellStyle name="입력 5 10" xfId="2946"/>
    <cellStyle name="입력 5 11" xfId="2947"/>
    <cellStyle name="입력 5 12" xfId="2948"/>
    <cellStyle name="입력 5 13" xfId="2949"/>
    <cellStyle name="입력 5 14" xfId="2950"/>
    <cellStyle name="입력 5 2" xfId="2951"/>
    <cellStyle name="입력 5 3" xfId="2952"/>
    <cellStyle name="입력 5 4" xfId="2953"/>
    <cellStyle name="입력 5 5" xfId="2954"/>
    <cellStyle name="입력 5 6" xfId="2955"/>
    <cellStyle name="입력 5 7" xfId="2956"/>
    <cellStyle name="입력 5 8" xfId="2957"/>
    <cellStyle name="입력 5 9" xfId="2958"/>
    <cellStyle name="입력 6" xfId="2959"/>
    <cellStyle name="입력 6 2" xfId="2960"/>
    <cellStyle name="입력 6 3" xfId="2961"/>
    <cellStyle name="입력 6 4" xfId="2962"/>
    <cellStyle name="입력 6 5" xfId="2963"/>
    <cellStyle name="입력 7" xfId="2964"/>
    <cellStyle name="입력 7 2" xfId="2965"/>
    <cellStyle name="입력 8" xfId="2966"/>
    <cellStyle name="입력 8 2" xfId="2967"/>
    <cellStyle name="입력 9" xfId="2968"/>
    <cellStyle name="입력 9 2" xfId="2969"/>
    <cellStyle name="제목 1 1" xfId="2970"/>
    <cellStyle name="제목 1 1 2" xfId="2971"/>
    <cellStyle name="제목 1 1 3" xfId="2972"/>
    <cellStyle name="제목 1 10" xfId="2973"/>
    <cellStyle name="제목 1 10 2" xfId="2974"/>
    <cellStyle name="제목 1 11" xfId="2975"/>
    <cellStyle name="제목 1 11 2" xfId="2976"/>
    <cellStyle name="제목 1 12" xfId="2977"/>
    <cellStyle name="제목 1 12 2" xfId="2978"/>
    <cellStyle name="제목 1 13" xfId="2979"/>
    <cellStyle name="제목 1 13 2" xfId="2980"/>
    <cellStyle name="제목 1 14" xfId="2981"/>
    <cellStyle name="제목 1 15" xfId="2982"/>
    <cellStyle name="제목 1 2" xfId="2983"/>
    <cellStyle name="제목 1 2 10" xfId="2984"/>
    <cellStyle name="제목 1 2 11" xfId="2985"/>
    <cellStyle name="제목 1 2 12" xfId="2986"/>
    <cellStyle name="제목 1 2 13" xfId="2987"/>
    <cellStyle name="제목 1 2 14" xfId="2988"/>
    <cellStyle name="제목 1 2 2" xfId="2989"/>
    <cellStyle name="제목 1 2 3" xfId="2990"/>
    <cellStyle name="제목 1 2 4" xfId="2991"/>
    <cellStyle name="제목 1 2 5" xfId="2992"/>
    <cellStyle name="제목 1 2 6" xfId="2993"/>
    <cellStyle name="제목 1 2 7" xfId="2994"/>
    <cellStyle name="제목 1 2 8" xfId="2995"/>
    <cellStyle name="제목 1 2 9" xfId="2996"/>
    <cellStyle name="제목 1 3" xfId="2997"/>
    <cellStyle name="제목 1 3 10" xfId="2998"/>
    <cellStyle name="제목 1 3 2" xfId="2999"/>
    <cellStyle name="제목 1 3 2 2" xfId="3000"/>
    <cellStyle name="제목 1 3 2 3" xfId="3001"/>
    <cellStyle name="제목 1 3 2 4" xfId="3002"/>
    <cellStyle name="제목 1 3 3" xfId="3003"/>
    <cellStyle name="제목 1 3 4" xfId="3004"/>
    <cellStyle name="제목 1 3 5" xfId="3005"/>
    <cellStyle name="제목 1 3 6" xfId="3006"/>
    <cellStyle name="제목 1 3 7" xfId="3007"/>
    <cellStyle name="제목 1 3 8" xfId="3008"/>
    <cellStyle name="제목 1 3 9" xfId="3009"/>
    <cellStyle name="제목 1 4" xfId="3010"/>
    <cellStyle name="제목 1 4 2" xfId="3011"/>
    <cellStyle name="제목 1 4 3" xfId="3012"/>
    <cellStyle name="제목 1 4 4" xfId="3013"/>
    <cellStyle name="제목 1 5" xfId="3014"/>
    <cellStyle name="제목 1 5 10" xfId="3015"/>
    <cellStyle name="제목 1 5 11" xfId="3016"/>
    <cellStyle name="제목 1 5 12" xfId="3017"/>
    <cellStyle name="제목 1 5 13" xfId="3018"/>
    <cellStyle name="제목 1 5 14" xfId="3019"/>
    <cellStyle name="제목 1 5 2" xfId="3020"/>
    <cellStyle name="제목 1 5 3" xfId="3021"/>
    <cellStyle name="제목 1 5 4" xfId="3022"/>
    <cellStyle name="제목 1 5 5" xfId="3023"/>
    <cellStyle name="제목 1 5 6" xfId="3024"/>
    <cellStyle name="제목 1 5 7" xfId="3025"/>
    <cellStyle name="제목 1 5 8" xfId="3026"/>
    <cellStyle name="제목 1 5 9" xfId="3027"/>
    <cellStyle name="제목 1 6" xfId="3028"/>
    <cellStyle name="제목 1 6 2" xfId="3029"/>
    <cellStyle name="제목 1 6 3" xfId="3030"/>
    <cellStyle name="제목 1 6 4" xfId="3031"/>
    <cellStyle name="제목 1 6 5" xfId="3032"/>
    <cellStyle name="제목 1 7" xfId="3033"/>
    <cellStyle name="제목 1 7 2" xfId="3034"/>
    <cellStyle name="제목 1 8" xfId="3035"/>
    <cellStyle name="제목 1 8 2" xfId="3036"/>
    <cellStyle name="제목 1 9" xfId="3037"/>
    <cellStyle name="제목 1 9 2" xfId="3038"/>
    <cellStyle name="제목 10" xfId="3039"/>
    <cellStyle name="제목 10 2" xfId="3040"/>
    <cellStyle name="제목 11" xfId="3041"/>
    <cellStyle name="제목 11 2" xfId="3042"/>
    <cellStyle name="제목 12" xfId="3043"/>
    <cellStyle name="제목 12 2" xfId="3044"/>
    <cellStyle name="제목 13" xfId="3045"/>
    <cellStyle name="제목 13 2" xfId="3046"/>
    <cellStyle name="제목 14" xfId="3047"/>
    <cellStyle name="제목 14 2" xfId="3048"/>
    <cellStyle name="제목 15" xfId="3049"/>
    <cellStyle name="제목 15 2" xfId="3050"/>
    <cellStyle name="제목 16" xfId="3051"/>
    <cellStyle name="제목 16 2" xfId="3052"/>
    <cellStyle name="제목 17" xfId="3053"/>
    <cellStyle name="제목 2 10" xfId="3054"/>
    <cellStyle name="제목 2 10 2" xfId="3055"/>
    <cellStyle name="제목 2 11" xfId="3056"/>
    <cellStyle name="제목 2 11 2" xfId="3057"/>
    <cellStyle name="제목 2 12" xfId="3058"/>
    <cellStyle name="제목 2 12 2" xfId="3059"/>
    <cellStyle name="제목 2 13" xfId="3060"/>
    <cellStyle name="제목 2 13 2" xfId="3061"/>
    <cellStyle name="제목 2 14" xfId="3062"/>
    <cellStyle name="제목 2 15" xfId="3063"/>
    <cellStyle name="제목 2 2" xfId="3064"/>
    <cellStyle name="제목 2 2 10" xfId="3065"/>
    <cellStyle name="제목 2 2 11" xfId="3066"/>
    <cellStyle name="제목 2 2 12" xfId="3067"/>
    <cellStyle name="제목 2 2 13" xfId="3068"/>
    <cellStyle name="제목 2 2 14" xfId="3069"/>
    <cellStyle name="제목 2 2 2" xfId="3070"/>
    <cellStyle name="제목 2 2 3" xfId="3071"/>
    <cellStyle name="제목 2 2 4" xfId="3072"/>
    <cellStyle name="제목 2 2 5" xfId="3073"/>
    <cellStyle name="제목 2 2 6" xfId="3074"/>
    <cellStyle name="제목 2 2 7" xfId="3075"/>
    <cellStyle name="제목 2 2 8" xfId="3076"/>
    <cellStyle name="제목 2 2 9" xfId="3077"/>
    <cellStyle name="제목 2 3" xfId="3078"/>
    <cellStyle name="제목 2 3 10" xfId="3079"/>
    <cellStyle name="제목 2 3 2" xfId="3080"/>
    <cellStyle name="제목 2 3 2 2" xfId="3081"/>
    <cellStyle name="제목 2 3 2 3" xfId="3082"/>
    <cellStyle name="제목 2 3 2 4" xfId="3083"/>
    <cellStyle name="제목 2 3 3" xfId="3084"/>
    <cellStyle name="제목 2 3 4" xfId="3085"/>
    <cellStyle name="제목 2 3 5" xfId="3086"/>
    <cellStyle name="제목 2 3 6" xfId="3087"/>
    <cellStyle name="제목 2 3 7" xfId="3088"/>
    <cellStyle name="제목 2 3 8" xfId="3089"/>
    <cellStyle name="제목 2 3 9" xfId="3090"/>
    <cellStyle name="제목 2 4" xfId="3091"/>
    <cellStyle name="제목 2 4 2" xfId="3092"/>
    <cellStyle name="제목 2 4 3" xfId="3093"/>
    <cellStyle name="제목 2 4 4" xfId="3094"/>
    <cellStyle name="제목 2 5" xfId="3095"/>
    <cellStyle name="제목 2 5 10" xfId="3096"/>
    <cellStyle name="제목 2 5 11" xfId="3097"/>
    <cellStyle name="제목 2 5 12" xfId="3098"/>
    <cellStyle name="제목 2 5 13" xfId="3099"/>
    <cellStyle name="제목 2 5 14" xfId="3100"/>
    <cellStyle name="제목 2 5 2" xfId="3101"/>
    <cellStyle name="제목 2 5 3" xfId="3102"/>
    <cellStyle name="제목 2 5 4" xfId="3103"/>
    <cellStyle name="제목 2 5 5" xfId="3104"/>
    <cellStyle name="제목 2 5 6" xfId="3105"/>
    <cellStyle name="제목 2 5 7" xfId="3106"/>
    <cellStyle name="제목 2 5 8" xfId="3107"/>
    <cellStyle name="제목 2 5 9" xfId="3108"/>
    <cellStyle name="제목 2 6" xfId="3109"/>
    <cellStyle name="제목 2 6 2" xfId="3110"/>
    <cellStyle name="제목 2 6 3" xfId="3111"/>
    <cellStyle name="제목 2 6 4" xfId="3112"/>
    <cellStyle name="제목 2 6 5" xfId="3113"/>
    <cellStyle name="제목 2 7" xfId="3114"/>
    <cellStyle name="제목 2 7 2" xfId="3115"/>
    <cellStyle name="제목 2 8" xfId="3116"/>
    <cellStyle name="제목 2 8 2" xfId="3117"/>
    <cellStyle name="제목 2 9" xfId="3118"/>
    <cellStyle name="제목 2 9 2" xfId="3119"/>
    <cellStyle name="제목 3 10" xfId="3120"/>
    <cellStyle name="제목 3 10 2" xfId="3121"/>
    <cellStyle name="제목 3 11" xfId="3122"/>
    <cellStyle name="제목 3 11 2" xfId="3123"/>
    <cellStyle name="제목 3 12" xfId="3124"/>
    <cellStyle name="제목 3 12 2" xfId="3125"/>
    <cellStyle name="제목 3 13" xfId="3126"/>
    <cellStyle name="제목 3 13 2" xfId="3127"/>
    <cellStyle name="제목 3 14" xfId="3128"/>
    <cellStyle name="제목 3 15" xfId="3129"/>
    <cellStyle name="제목 3 2" xfId="3130"/>
    <cellStyle name="제목 3 2 10" xfId="3131"/>
    <cellStyle name="제목 3 2 11" xfId="3132"/>
    <cellStyle name="제목 3 2 12" xfId="3133"/>
    <cellStyle name="제목 3 2 13" xfId="3134"/>
    <cellStyle name="제목 3 2 14" xfId="3135"/>
    <cellStyle name="제목 3 2 2" xfId="3136"/>
    <cellStyle name="제목 3 2 3" xfId="3137"/>
    <cellStyle name="제목 3 2 4" xfId="3138"/>
    <cellStyle name="제목 3 2 5" xfId="3139"/>
    <cellStyle name="제목 3 2 6" xfId="3140"/>
    <cellStyle name="제목 3 2 7" xfId="3141"/>
    <cellStyle name="제목 3 2 8" xfId="3142"/>
    <cellStyle name="제목 3 2 9" xfId="3143"/>
    <cellStyle name="제목 3 3" xfId="3144"/>
    <cellStyle name="제목 3 3 10" xfId="3145"/>
    <cellStyle name="제목 3 3 2" xfId="3146"/>
    <cellStyle name="제목 3 3 2 2" xfId="3147"/>
    <cellStyle name="제목 3 3 2 3" xfId="3148"/>
    <cellStyle name="제목 3 3 2 4" xfId="3149"/>
    <cellStyle name="제목 3 3 3" xfId="3150"/>
    <cellStyle name="제목 3 3 4" xfId="3151"/>
    <cellStyle name="제목 3 3 5" xfId="3152"/>
    <cellStyle name="제목 3 3 6" xfId="3153"/>
    <cellStyle name="제목 3 3 7" xfId="3154"/>
    <cellStyle name="제목 3 3 8" xfId="3155"/>
    <cellStyle name="제목 3 3 9" xfId="3156"/>
    <cellStyle name="제목 3 4" xfId="3157"/>
    <cellStyle name="제목 3 4 2" xfId="3158"/>
    <cellStyle name="제목 3 4 3" xfId="3159"/>
    <cellStyle name="제목 3 4 4" xfId="3160"/>
    <cellStyle name="제목 3 5" xfId="3161"/>
    <cellStyle name="제목 3 5 10" xfId="3162"/>
    <cellStyle name="제목 3 5 11" xfId="3163"/>
    <cellStyle name="제목 3 5 12" xfId="3164"/>
    <cellStyle name="제목 3 5 13" xfId="3165"/>
    <cellStyle name="제목 3 5 14" xfId="3166"/>
    <cellStyle name="제목 3 5 2" xfId="3167"/>
    <cellStyle name="제목 3 5 3" xfId="3168"/>
    <cellStyle name="제목 3 5 4" xfId="3169"/>
    <cellStyle name="제목 3 5 5" xfId="3170"/>
    <cellStyle name="제목 3 5 6" xfId="3171"/>
    <cellStyle name="제목 3 5 7" xfId="3172"/>
    <cellStyle name="제목 3 5 8" xfId="3173"/>
    <cellStyle name="제목 3 5 9" xfId="3174"/>
    <cellStyle name="제목 3 6" xfId="3175"/>
    <cellStyle name="제목 3 6 2" xfId="3176"/>
    <cellStyle name="제목 3 6 3" xfId="3177"/>
    <cellStyle name="제목 3 6 4" xfId="3178"/>
    <cellStyle name="제목 3 6 5" xfId="3179"/>
    <cellStyle name="제목 3 7" xfId="3180"/>
    <cellStyle name="제목 3 7 2" xfId="3181"/>
    <cellStyle name="제목 3 8" xfId="3182"/>
    <cellStyle name="제목 3 8 2" xfId="3183"/>
    <cellStyle name="제목 3 9" xfId="3184"/>
    <cellStyle name="제목 3 9 2" xfId="3185"/>
    <cellStyle name="제목 4 10" xfId="3186"/>
    <cellStyle name="제목 4 10 2" xfId="3187"/>
    <cellStyle name="제목 4 11" xfId="3188"/>
    <cellStyle name="제목 4 11 2" xfId="3189"/>
    <cellStyle name="제목 4 12" xfId="3190"/>
    <cellStyle name="제목 4 12 2" xfId="3191"/>
    <cellStyle name="제목 4 13" xfId="3192"/>
    <cellStyle name="제목 4 13 2" xfId="3193"/>
    <cellStyle name="제목 4 14" xfId="3194"/>
    <cellStyle name="제목 4 15" xfId="3195"/>
    <cellStyle name="제목 4 2" xfId="3196"/>
    <cellStyle name="제목 4 2 10" xfId="3197"/>
    <cellStyle name="제목 4 2 11" xfId="3198"/>
    <cellStyle name="제목 4 2 12" xfId="3199"/>
    <cellStyle name="제목 4 2 13" xfId="3200"/>
    <cellStyle name="제목 4 2 14" xfId="3201"/>
    <cellStyle name="제목 4 2 2" xfId="3202"/>
    <cellStyle name="제목 4 2 3" xfId="3203"/>
    <cellStyle name="제목 4 2 4" xfId="3204"/>
    <cellStyle name="제목 4 2 5" xfId="3205"/>
    <cellStyle name="제목 4 2 6" xfId="3206"/>
    <cellStyle name="제목 4 2 7" xfId="3207"/>
    <cellStyle name="제목 4 2 8" xfId="3208"/>
    <cellStyle name="제목 4 2 9" xfId="3209"/>
    <cellStyle name="제목 4 3" xfId="3210"/>
    <cellStyle name="제목 4 3 10" xfId="3211"/>
    <cellStyle name="제목 4 3 2" xfId="3212"/>
    <cellStyle name="제목 4 3 2 2" xfId="3213"/>
    <cellStyle name="제목 4 3 2 3" xfId="3214"/>
    <cellStyle name="제목 4 3 2 4" xfId="3215"/>
    <cellStyle name="제목 4 3 3" xfId="3216"/>
    <cellStyle name="제목 4 3 4" xfId="3217"/>
    <cellStyle name="제목 4 3 5" xfId="3218"/>
    <cellStyle name="제목 4 3 6" xfId="3219"/>
    <cellStyle name="제목 4 3 7" xfId="3220"/>
    <cellStyle name="제목 4 3 8" xfId="3221"/>
    <cellStyle name="제목 4 3 9" xfId="3222"/>
    <cellStyle name="제목 4 4" xfId="3223"/>
    <cellStyle name="제목 4 4 2" xfId="3224"/>
    <cellStyle name="제목 4 4 3" xfId="3225"/>
    <cellStyle name="제목 4 4 4" xfId="3226"/>
    <cellStyle name="제목 4 5" xfId="3227"/>
    <cellStyle name="제목 4 5 10" xfId="3228"/>
    <cellStyle name="제목 4 5 11" xfId="3229"/>
    <cellStyle name="제목 4 5 12" xfId="3230"/>
    <cellStyle name="제목 4 5 13" xfId="3231"/>
    <cellStyle name="제목 4 5 14" xfId="3232"/>
    <cellStyle name="제목 4 5 2" xfId="3233"/>
    <cellStyle name="제목 4 5 3" xfId="3234"/>
    <cellStyle name="제목 4 5 4" xfId="3235"/>
    <cellStyle name="제목 4 5 5" xfId="3236"/>
    <cellStyle name="제목 4 5 6" xfId="3237"/>
    <cellStyle name="제목 4 5 7" xfId="3238"/>
    <cellStyle name="제목 4 5 8" xfId="3239"/>
    <cellStyle name="제목 4 5 9" xfId="3240"/>
    <cellStyle name="제목 4 6" xfId="3241"/>
    <cellStyle name="제목 4 6 2" xfId="3242"/>
    <cellStyle name="제목 4 6 3" xfId="3243"/>
    <cellStyle name="제목 4 6 4" xfId="3244"/>
    <cellStyle name="제목 4 6 5" xfId="3245"/>
    <cellStyle name="제목 4 7" xfId="3246"/>
    <cellStyle name="제목 4 7 2" xfId="3247"/>
    <cellStyle name="제목 4 8" xfId="3248"/>
    <cellStyle name="제목 4 8 2" xfId="3249"/>
    <cellStyle name="제목 4 9" xfId="3250"/>
    <cellStyle name="제목 4 9 2" xfId="3251"/>
    <cellStyle name="제목 5" xfId="3252"/>
    <cellStyle name="제목 5 10" xfId="3253"/>
    <cellStyle name="제목 5 11" xfId="3254"/>
    <cellStyle name="제목 5 12" xfId="3255"/>
    <cellStyle name="제목 5 13" xfId="3256"/>
    <cellStyle name="제목 5 14" xfId="3257"/>
    <cellStyle name="제목 5 2" xfId="3258"/>
    <cellStyle name="제목 5 3" xfId="3259"/>
    <cellStyle name="제목 5 4" xfId="3260"/>
    <cellStyle name="제목 5 5" xfId="3261"/>
    <cellStyle name="제목 5 6" xfId="3262"/>
    <cellStyle name="제목 5 7" xfId="3263"/>
    <cellStyle name="제목 5 8" xfId="3264"/>
    <cellStyle name="제목 5 9" xfId="3265"/>
    <cellStyle name="제목 6" xfId="3266"/>
    <cellStyle name="제목 6 2" xfId="3267"/>
    <cellStyle name="제목 6 3" xfId="3268"/>
    <cellStyle name="제목 6 4" xfId="3269"/>
    <cellStyle name="제목 7" xfId="3270"/>
    <cellStyle name="제목 7 10" xfId="3271"/>
    <cellStyle name="제목 7 11" xfId="3272"/>
    <cellStyle name="제목 7 12" xfId="3273"/>
    <cellStyle name="제목 7 13" xfId="3274"/>
    <cellStyle name="제목 7 14" xfId="3275"/>
    <cellStyle name="제목 7 2" xfId="3276"/>
    <cellStyle name="제목 7 3" xfId="3277"/>
    <cellStyle name="제목 7 4" xfId="3278"/>
    <cellStyle name="제목 7 5" xfId="3279"/>
    <cellStyle name="제목 7 6" xfId="3280"/>
    <cellStyle name="제목 7 7" xfId="3281"/>
    <cellStyle name="제목 7 8" xfId="3282"/>
    <cellStyle name="제목 7 9" xfId="3283"/>
    <cellStyle name="제목 8" xfId="3284"/>
    <cellStyle name="제목 8 2" xfId="3285"/>
    <cellStyle name="제목 8 3" xfId="3286"/>
    <cellStyle name="제목 8 4" xfId="3287"/>
    <cellStyle name="제목 9" xfId="3288"/>
    <cellStyle name="제목 9 2" xfId="3289"/>
    <cellStyle name="좋음 10" xfId="3290"/>
    <cellStyle name="좋음 11" xfId="3291"/>
    <cellStyle name="좋음 12" xfId="3292"/>
    <cellStyle name="좋음 13" xfId="3293"/>
    <cellStyle name="좋음 14" xfId="3294"/>
    <cellStyle name="좋음 2" xfId="3295"/>
    <cellStyle name="좋음 2 10" xfId="3296"/>
    <cellStyle name="좋음 2 11" xfId="3297"/>
    <cellStyle name="좋음 2 12" xfId="3298"/>
    <cellStyle name="좋음 2 13" xfId="3299"/>
    <cellStyle name="좋음 2 14" xfId="3300"/>
    <cellStyle name="좋음 2 2" xfId="3301"/>
    <cellStyle name="좋음 2 3" xfId="3302"/>
    <cellStyle name="좋음 2 4" xfId="3303"/>
    <cellStyle name="좋음 2 5" xfId="3304"/>
    <cellStyle name="좋음 2 6" xfId="3305"/>
    <cellStyle name="좋음 2 7" xfId="3306"/>
    <cellStyle name="좋음 2 8" xfId="3307"/>
    <cellStyle name="좋음 2 9" xfId="3308"/>
    <cellStyle name="좋음 29" xfId="3309"/>
    <cellStyle name="좋음 29 2" xfId="3310"/>
    <cellStyle name="좋음 3" xfId="3311"/>
    <cellStyle name="좋음 3 10" xfId="3312"/>
    <cellStyle name="좋음 3 2" xfId="3313"/>
    <cellStyle name="좋음 3 2 2" xfId="3314"/>
    <cellStyle name="좋음 3 2 3" xfId="3315"/>
    <cellStyle name="좋음 3 2 4" xfId="3316"/>
    <cellStyle name="좋음 3 3" xfId="3317"/>
    <cellStyle name="좋음 3 4" xfId="3318"/>
    <cellStyle name="좋음 3 5" xfId="3319"/>
    <cellStyle name="좋음 3 6" xfId="3320"/>
    <cellStyle name="좋음 3 7" xfId="3321"/>
    <cellStyle name="좋음 3 8" xfId="3322"/>
    <cellStyle name="좋음 3 9" xfId="3323"/>
    <cellStyle name="좋음 30" xfId="3324"/>
    <cellStyle name="좋음 30 2" xfId="3325"/>
    <cellStyle name="좋음 31" xfId="3326"/>
    <cellStyle name="좋음 31 2" xfId="3327"/>
    <cellStyle name="좋음 32" xfId="3328"/>
    <cellStyle name="좋음 32 2" xfId="3329"/>
    <cellStyle name="좋음 33" xfId="3330"/>
    <cellStyle name="좋음 33 2" xfId="3331"/>
    <cellStyle name="좋음 34" xfId="3332"/>
    <cellStyle name="좋음 34 2" xfId="3333"/>
    <cellStyle name="좋음 35" xfId="3334"/>
    <cellStyle name="좋음 35 2" xfId="3335"/>
    <cellStyle name="좋음 36" xfId="3336"/>
    <cellStyle name="좋음 36 2" xfId="3337"/>
    <cellStyle name="좋음 37" xfId="3338"/>
    <cellStyle name="좋음 37 2" xfId="3339"/>
    <cellStyle name="좋음 4" xfId="3340"/>
    <cellStyle name="좋음 4 2" xfId="3341"/>
    <cellStyle name="좋음 4 3" xfId="3342"/>
    <cellStyle name="좋음 4 4" xfId="3343"/>
    <cellStyle name="좋음 5" xfId="3344"/>
    <cellStyle name="좋음 5 10" xfId="3345"/>
    <cellStyle name="좋음 5 11" xfId="3346"/>
    <cellStyle name="좋음 5 12" xfId="3347"/>
    <cellStyle name="좋음 5 13" xfId="3348"/>
    <cellStyle name="좋음 5 2" xfId="3349"/>
    <cellStyle name="좋음 5 3" xfId="3350"/>
    <cellStyle name="좋음 5 4" xfId="3351"/>
    <cellStyle name="좋음 5 5" xfId="3352"/>
    <cellStyle name="좋음 5 6" xfId="3353"/>
    <cellStyle name="좋음 5 7" xfId="3354"/>
    <cellStyle name="좋음 5 8" xfId="3355"/>
    <cellStyle name="좋음 5 9" xfId="3356"/>
    <cellStyle name="좋음 6" xfId="3357"/>
    <cellStyle name="좋음 6 2" xfId="3358"/>
    <cellStyle name="좋음 6 3" xfId="3359"/>
    <cellStyle name="좋음 6 4" xfId="3360"/>
    <cellStyle name="좋음 6 5" xfId="3361"/>
    <cellStyle name="좋음 7" xfId="3362"/>
    <cellStyle name="좋음 8" xfId="3363"/>
    <cellStyle name="좋음 9" xfId="3364"/>
    <cellStyle name="출력 10" xfId="3365"/>
    <cellStyle name="출력 10 2" xfId="3366"/>
    <cellStyle name="출력 11" xfId="3367"/>
    <cellStyle name="출력 11 2" xfId="3368"/>
    <cellStyle name="출력 12" xfId="3369"/>
    <cellStyle name="출력 12 2" xfId="3370"/>
    <cellStyle name="출력 13" xfId="3371"/>
    <cellStyle name="출력 13 2" xfId="3372"/>
    <cellStyle name="출력 14" xfId="3373"/>
    <cellStyle name="출력 15" xfId="3374"/>
    <cellStyle name="출력 2" xfId="3375"/>
    <cellStyle name="출력 2 10" xfId="3376"/>
    <cellStyle name="출력 2 11" xfId="3377"/>
    <cellStyle name="출력 2 12" xfId="3378"/>
    <cellStyle name="출력 2 13" xfId="3379"/>
    <cellStyle name="출력 2 14" xfId="3380"/>
    <cellStyle name="출력 2 2" xfId="3381"/>
    <cellStyle name="출력 2 3" xfId="3382"/>
    <cellStyle name="출력 2 4" xfId="3383"/>
    <cellStyle name="출력 2 5" xfId="3384"/>
    <cellStyle name="출력 2 6" xfId="3385"/>
    <cellStyle name="출력 2 7" xfId="3386"/>
    <cellStyle name="출력 2 8" xfId="3387"/>
    <cellStyle name="출력 2 9" xfId="3388"/>
    <cellStyle name="출력 3" xfId="3389"/>
    <cellStyle name="출력 3 10" xfId="3390"/>
    <cellStyle name="출력 3 2" xfId="3391"/>
    <cellStyle name="출력 3 2 2" xfId="3392"/>
    <cellStyle name="출력 3 2 3" xfId="3393"/>
    <cellStyle name="출력 3 2 4" xfId="3394"/>
    <cellStyle name="출력 3 3" xfId="3395"/>
    <cellStyle name="출력 3 4" xfId="3396"/>
    <cellStyle name="출력 3 5" xfId="3397"/>
    <cellStyle name="출력 3 6" xfId="3398"/>
    <cellStyle name="출력 3 7" xfId="3399"/>
    <cellStyle name="출력 3 8" xfId="3400"/>
    <cellStyle name="출력 3 9" xfId="3401"/>
    <cellStyle name="출력 4" xfId="3402"/>
    <cellStyle name="출력 4 2" xfId="3403"/>
    <cellStyle name="출력 4 3" xfId="3404"/>
    <cellStyle name="출력 4 4" xfId="3405"/>
    <cellStyle name="출력 5" xfId="3406"/>
    <cellStyle name="출력 5 10" xfId="3407"/>
    <cellStyle name="출력 5 11" xfId="3408"/>
    <cellStyle name="출력 5 12" xfId="3409"/>
    <cellStyle name="출력 5 13" xfId="3410"/>
    <cellStyle name="출력 5 14" xfId="3411"/>
    <cellStyle name="출력 5 2" xfId="3412"/>
    <cellStyle name="출력 5 3" xfId="3413"/>
    <cellStyle name="출력 5 4" xfId="3414"/>
    <cellStyle name="출력 5 5" xfId="3415"/>
    <cellStyle name="출력 5 6" xfId="3416"/>
    <cellStyle name="출력 5 7" xfId="3417"/>
    <cellStyle name="출력 5 8" xfId="3418"/>
    <cellStyle name="출력 5 9" xfId="3419"/>
    <cellStyle name="출력 6" xfId="3420"/>
    <cellStyle name="출력 6 2" xfId="3421"/>
    <cellStyle name="출력 6 3" xfId="3422"/>
    <cellStyle name="출력 6 4" xfId="3423"/>
    <cellStyle name="출력 6 5" xfId="3424"/>
    <cellStyle name="출력 7" xfId="3425"/>
    <cellStyle name="출력 7 2" xfId="3426"/>
    <cellStyle name="출력 8" xfId="3427"/>
    <cellStyle name="출력 8 2" xfId="3428"/>
    <cellStyle name="출력 9" xfId="3429"/>
    <cellStyle name="출력 9 2" xfId="3430"/>
    <cellStyle name="표준 10" xfId="3431"/>
    <cellStyle name="표준 10 10" xfId="3432"/>
    <cellStyle name="표준 10 11" xfId="3433"/>
    <cellStyle name="표준 10 12" xfId="3434"/>
    <cellStyle name="표준 10 13" xfId="3435"/>
    <cellStyle name="표준 10 14" xfId="3436"/>
    <cellStyle name="표준 10 15" xfId="3437"/>
    <cellStyle name="표준 10 16" xfId="3438"/>
    <cellStyle name="표준 10 17" xfId="3439"/>
    <cellStyle name="표준 10 2" xfId="3440"/>
    <cellStyle name="표준 10 3" xfId="3441"/>
    <cellStyle name="표준 10 4" xfId="3442"/>
    <cellStyle name="표준 10 5" xfId="3443"/>
    <cellStyle name="표준 10 6" xfId="3444"/>
    <cellStyle name="표준 10 7" xfId="3445"/>
    <cellStyle name="표준 10 8" xfId="3446"/>
    <cellStyle name="표준 10 9" xfId="3447"/>
    <cellStyle name="표준 100" xfId="23"/>
    <cellStyle name="표준 11" xfId="3448"/>
    <cellStyle name="표준 11 10" xfId="3449"/>
    <cellStyle name="표준 11 11" xfId="3450"/>
    <cellStyle name="표준 11 12" xfId="3451"/>
    <cellStyle name="표준 11 13" xfId="3452"/>
    <cellStyle name="표준 11 14" xfId="3453"/>
    <cellStyle name="표준 11 2" xfId="3454"/>
    <cellStyle name="표준 11 3" xfId="3455"/>
    <cellStyle name="표준 11 4" xfId="3456"/>
    <cellStyle name="표준 11 5" xfId="3457"/>
    <cellStyle name="표준 11 6" xfId="3458"/>
    <cellStyle name="표준 11 7" xfId="3459"/>
    <cellStyle name="표준 11 8" xfId="3460"/>
    <cellStyle name="표준 11 9" xfId="3461"/>
    <cellStyle name="표준 12" xfId="3462"/>
    <cellStyle name="표준 13" xfId="3463"/>
    <cellStyle name="표준 14" xfId="3464"/>
    <cellStyle name="표준 14 10" xfId="3465"/>
    <cellStyle name="표준 14 11" xfId="3466"/>
    <cellStyle name="표준 14 12" xfId="3467"/>
    <cellStyle name="표준 14 13" xfId="3468"/>
    <cellStyle name="표준 14 14" xfId="3469"/>
    <cellStyle name="표준 14 2" xfId="3470"/>
    <cellStyle name="표준 14 3" xfId="3471"/>
    <cellStyle name="표준 14 4" xfId="3472"/>
    <cellStyle name="표준 14 5" xfId="3473"/>
    <cellStyle name="표준 14 6" xfId="3474"/>
    <cellStyle name="표준 14 7" xfId="3475"/>
    <cellStyle name="표준 14 8" xfId="3476"/>
    <cellStyle name="표준 14 9" xfId="3477"/>
    <cellStyle name="표준 15" xfId="3478"/>
    <cellStyle name="표준 16" xfId="3479"/>
    <cellStyle name="표준 16 10" xfId="3480"/>
    <cellStyle name="표준 16 11" xfId="3481"/>
    <cellStyle name="표준 16 2" xfId="3482"/>
    <cellStyle name="표준 16 3" xfId="3483"/>
    <cellStyle name="표준 16 4" xfId="3484"/>
    <cellStyle name="표준 16 5" xfId="3485"/>
    <cellStyle name="표준 16 6" xfId="3486"/>
    <cellStyle name="표준 16 7" xfId="3487"/>
    <cellStyle name="표준 16 8" xfId="3488"/>
    <cellStyle name="표준 16 9" xfId="3489"/>
    <cellStyle name="표준 17" xfId="3490"/>
    <cellStyle name="표준 17 10" xfId="3491"/>
    <cellStyle name="표준 17 11" xfId="3492"/>
    <cellStyle name="표준 17 2" xfId="3493"/>
    <cellStyle name="표준 17 3" xfId="3494"/>
    <cellStyle name="표준 17 4" xfId="3495"/>
    <cellStyle name="표준 17 5" xfId="3496"/>
    <cellStyle name="표준 17 6" xfId="3497"/>
    <cellStyle name="표준 17 7" xfId="3498"/>
    <cellStyle name="표준 17 8" xfId="3499"/>
    <cellStyle name="표준 17 9" xfId="3500"/>
    <cellStyle name="표준 18" xfId="3501"/>
    <cellStyle name="표준 19" xfId="3502"/>
    <cellStyle name="표준 19 10" xfId="3503"/>
    <cellStyle name="표준 19 11" xfId="3504"/>
    <cellStyle name="표준 19 12" xfId="3505"/>
    <cellStyle name="표준 19 13" xfId="3506"/>
    <cellStyle name="표준 19 14" xfId="3507"/>
    <cellStyle name="표준 19 2" xfId="3508"/>
    <cellStyle name="표준 19 3" xfId="3509"/>
    <cellStyle name="표준 19 4" xfId="3510"/>
    <cellStyle name="표준 19 5" xfId="3511"/>
    <cellStyle name="표준 19 6" xfId="3512"/>
    <cellStyle name="표준 19 7" xfId="3513"/>
    <cellStyle name="표준 19 8" xfId="3514"/>
    <cellStyle name="표준 19 9" xfId="3515"/>
    <cellStyle name="표준 2" xfId="2"/>
    <cellStyle name="표준 2 10" xfId="24"/>
    <cellStyle name="표준 2 10 2" xfId="3518"/>
    <cellStyle name="표준 2 10 3" xfId="3519"/>
    <cellStyle name="표준 2 10 4" xfId="3520"/>
    <cellStyle name="표준 2 10 5" xfId="3517"/>
    <cellStyle name="표준 2 10 8" xfId="3521"/>
    <cellStyle name="표준 2 11" xfId="168"/>
    <cellStyle name="표준 2 11 2" xfId="3523"/>
    <cellStyle name="표준 2 11 3" xfId="3524"/>
    <cellStyle name="표준 2 11 4" xfId="3525"/>
    <cellStyle name="표준 2 11 5" xfId="3522"/>
    <cellStyle name="표준 2 12" xfId="3526"/>
    <cellStyle name="표준 2 13" xfId="3527"/>
    <cellStyle name="표준 2 14" xfId="3528"/>
    <cellStyle name="표준 2 14 2" xfId="3529"/>
    <cellStyle name="표준 2 14 3" xfId="3530"/>
    <cellStyle name="표준 2 14 4" xfId="3531"/>
    <cellStyle name="표준 2 15" xfId="3532"/>
    <cellStyle name="표준 2 15 2" xfId="3533"/>
    <cellStyle name="표준 2 15 3" xfId="3534"/>
    <cellStyle name="표준 2 15 4" xfId="3535"/>
    <cellStyle name="표준 2 16" xfId="3536"/>
    <cellStyle name="표준 2 17" xfId="3537"/>
    <cellStyle name="표준 2 18" xfId="3538"/>
    <cellStyle name="표준 2 19" xfId="3539"/>
    <cellStyle name="표준 2 2" xfId="3"/>
    <cellStyle name="표준 2 2 10" xfId="3541"/>
    <cellStyle name="표준 2 2 11" xfId="3542"/>
    <cellStyle name="표준 2 2 12" xfId="3540"/>
    <cellStyle name="표준 2 2 2" xfId="73"/>
    <cellStyle name="표준 2 2 2 2" xfId="74"/>
    <cellStyle name="표준 2 2 2 2 2" xfId="3545"/>
    <cellStyle name="표준 2 2 2 2 3" xfId="3546"/>
    <cellStyle name="표준 2 2 2 2 4" xfId="3544"/>
    <cellStyle name="표준 2 2 2 3" xfId="75"/>
    <cellStyle name="표준 2 2 2 3 2" xfId="76"/>
    <cellStyle name="표준 2 2 2 3 3" xfId="3547"/>
    <cellStyle name="표준 2 2 2 4" xfId="77"/>
    <cellStyle name="표준 2 2 2 5" xfId="3543"/>
    <cellStyle name="표준 2 2 3" xfId="78"/>
    <cellStyle name="표준 2 2 3 2" xfId="3548"/>
    <cellStyle name="표준 2 2 4" xfId="79"/>
    <cellStyle name="표준 2 2 4 2" xfId="80"/>
    <cellStyle name="표준 2 2 4 3" xfId="3549"/>
    <cellStyle name="표준 2 2 5" xfId="81"/>
    <cellStyle name="표준 2 2 5 2" xfId="82"/>
    <cellStyle name="표준 2 2 5 3" xfId="3550"/>
    <cellStyle name="표준 2 2 6" xfId="83"/>
    <cellStyle name="표준 2 2 6 2" xfId="3551"/>
    <cellStyle name="표준 2 2 7" xfId="3552"/>
    <cellStyle name="표준 2 2 8" xfId="3553"/>
    <cellStyle name="표준 2 2 9" xfId="3554"/>
    <cellStyle name="표준 2 20" xfId="3555"/>
    <cellStyle name="표준 2 21" xfId="3556"/>
    <cellStyle name="표준 2 22" xfId="3557"/>
    <cellStyle name="표준 2 23" xfId="3558"/>
    <cellStyle name="표준 2 24" xfId="3559"/>
    <cellStyle name="표준 2 25" xfId="3560"/>
    <cellStyle name="표준 2 26" xfId="3561"/>
    <cellStyle name="표준 2 27" xfId="3562"/>
    <cellStyle name="표준 2 28" xfId="3563"/>
    <cellStyle name="표준 2 29" xfId="3564"/>
    <cellStyle name="표준 2 3" xfId="22"/>
    <cellStyle name="표준 2 3 2" xfId="85"/>
    <cellStyle name="표준 2 3 2 2" xfId="86"/>
    <cellStyle name="표준 2 3 2 3" xfId="87"/>
    <cellStyle name="표준 2 3 2 3 2" xfId="88"/>
    <cellStyle name="표준 2 3 2 4" xfId="89"/>
    <cellStyle name="표준 2 3 3" xfId="90"/>
    <cellStyle name="표준 2 3 4" xfId="91"/>
    <cellStyle name="표준 2 3 4 2" xfId="92"/>
    <cellStyle name="표준 2 3 4 3" xfId="3566"/>
    <cellStyle name="표준 2 3 5" xfId="93"/>
    <cellStyle name="표준 2 3 5 2" xfId="94"/>
    <cellStyle name="표준 2 3 6" xfId="95"/>
    <cellStyle name="표준 2 3 7" xfId="84"/>
    <cellStyle name="표준 2 3 8" xfId="172"/>
    <cellStyle name="표준 2 3 9" xfId="3565"/>
    <cellStyle name="표준 2 30" xfId="3567"/>
    <cellStyle name="표준 2 31" xfId="3568"/>
    <cellStyle name="표준 2 32" xfId="3569"/>
    <cellStyle name="표준 2 33" xfId="3570"/>
    <cellStyle name="표준 2 34" xfId="3571"/>
    <cellStyle name="표준 2 35" xfId="3572"/>
    <cellStyle name="표준 2 36" xfId="3573"/>
    <cellStyle name="표준 2 37" xfId="3574"/>
    <cellStyle name="표준 2 38" xfId="3575"/>
    <cellStyle name="표준 2 39" xfId="3576"/>
    <cellStyle name="표준 2 4" xfId="96"/>
    <cellStyle name="표준 2 4 2" xfId="97"/>
    <cellStyle name="표준 2 4 2 2" xfId="98"/>
    <cellStyle name="표준 2 4 2 3" xfId="99"/>
    <cellStyle name="표준 2 4 2 3 2" xfId="100"/>
    <cellStyle name="표준 2 4 2 4" xfId="101"/>
    <cellStyle name="표준 2 4 3" xfId="102"/>
    <cellStyle name="표준 2 4 4" xfId="103"/>
    <cellStyle name="표준 2 4 4 2" xfId="104"/>
    <cellStyle name="표준 2 4 4 3" xfId="3578"/>
    <cellStyle name="표준 2 4 5" xfId="105"/>
    <cellStyle name="표준 2 4 5 2" xfId="106"/>
    <cellStyle name="표준 2 4 6" xfId="107"/>
    <cellStyle name="표준 2 4 7" xfId="3577"/>
    <cellStyle name="표준 2 40" xfId="3579"/>
    <cellStyle name="표준 2 41" xfId="3580"/>
    <cellStyle name="표준 2 42" xfId="3581"/>
    <cellStyle name="표준 2 43" xfId="3582"/>
    <cellStyle name="표준 2 44" xfId="3583"/>
    <cellStyle name="표준 2 45" xfId="3584"/>
    <cellStyle name="표준 2 46" xfId="3585"/>
    <cellStyle name="표준 2 47" xfId="3516"/>
    <cellStyle name="표준 2 5" xfId="108"/>
    <cellStyle name="표준 2 5 2" xfId="109"/>
    <cellStyle name="표준 2 5 3" xfId="110"/>
    <cellStyle name="표준 2 5 3 2" xfId="111"/>
    <cellStyle name="표준 2 5 3 3" xfId="3587"/>
    <cellStyle name="표준 2 5 4" xfId="112"/>
    <cellStyle name="표준 2 5 4 2" xfId="3588"/>
    <cellStyle name="표준 2 5 5" xfId="3586"/>
    <cellStyle name="표준 2 6" xfId="113"/>
    <cellStyle name="표준 2 6 2" xfId="3590"/>
    <cellStyle name="표준 2 6 3" xfId="3591"/>
    <cellStyle name="표준 2 6 4" xfId="3592"/>
    <cellStyle name="표준 2 6 5" xfId="3589"/>
    <cellStyle name="표준 2 7" xfId="114"/>
    <cellStyle name="표준 2 7 2" xfId="115"/>
    <cellStyle name="표준 2 7 2 2" xfId="3594"/>
    <cellStyle name="표준 2 7 3" xfId="3595"/>
    <cellStyle name="표준 2 7 4" xfId="3596"/>
    <cellStyle name="표준 2 7 5" xfId="3593"/>
    <cellStyle name="표준 2 8" xfId="116"/>
    <cellStyle name="표준 2 8 2" xfId="117"/>
    <cellStyle name="표준 2 8 2 2" xfId="3598"/>
    <cellStyle name="표준 2 8 3" xfId="3599"/>
    <cellStyle name="표준 2 8 4" xfId="3600"/>
    <cellStyle name="표준 2 8 5" xfId="3597"/>
    <cellStyle name="표준 2 9" xfId="118"/>
    <cellStyle name="표준 2 9 2" xfId="3602"/>
    <cellStyle name="표준 2 9 3" xfId="3603"/>
    <cellStyle name="표준 2 9 4" xfId="3604"/>
    <cellStyle name="표준 2 9 5" xfId="3601"/>
    <cellStyle name="표준 20" xfId="3605"/>
    <cellStyle name="표준 20 10" xfId="3606"/>
    <cellStyle name="표준 20 11" xfId="3607"/>
    <cellStyle name="표준 20 2" xfId="3608"/>
    <cellStyle name="표준 20 3" xfId="3609"/>
    <cellStyle name="표준 20 4" xfId="3610"/>
    <cellStyle name="표준 20 5" xfId="3611"/>
    <cellStyle name="표준 20 6" xfId="3612"/>
    <cellStyle name="표준 20 7" xfId="3613"/>
    <cellStyle name="표준 20 8" xfId="3614"/>
    <cellStyle name="표준 20 9" xfId="3615"/>
    <cellStyle name="표준 21" xfId="3616"/>
    <cellStyle name="표준 21 10" xfId="3617"/>
    <cellStyle name="표준 21 11" xfId="3618"/>
    <cellStyle name="표준 21 12" xfId="3619"/>
    <cellStyle name="표준 21 13" xfId="3620"/>
    <cellStyle name="표준 21 14" xfId="3621"/>
    <cellStyle name="표준 21 15" xfId="3622"/>
    <cellStyle name="표준 21 16" xfId="3623"/>
    <cellStyle name="표준 21 17" xfId="3624"/>
    <cellStyle name="표준 21 2" xfId="3625"/>
    <cellStyle name="표준 21 3" xfId="3626"/>
    <cellStyle name="표준 21 4" xfId="3627"/>
    <cellStyle name="표준 21 5" xfId="3628"/>
    <cellStyle name="표준 21 6" xfId="3629"/>
    <cellStyle name="표준 21 7" xfId="3630"/>
    <cellStyle name="표준 21 8" xfId="3631"/>
    <cellStyle name="표준 21 9" xfId="3632"/>
    <cellStyle name="표준 22" xfId="3633"/>
    <cellStyle name="표준 22 10" xfId="3634"/>
    <cellStyle name="표준 22 11" xfId="3635"/>
    <cellStyle name="표준 22 2" xfId="3636"/>
    <cellStyle name="표준 22 3" xfId="3637"/>
    <cellStyle name="표준 22 4" xfId="3638"/>
    <cellStyle name="표준 22 5" xfId="3639"/>
    <cellStyle name="표준 22 6" xfId="3640"/>
    <cellStyle name="표준 22 7" xfId="3641"/>
    <cellStyle name="표준 22 8" xfId="3642"/>
    <cellStyle name="표준 22 9" xfId="3643"/>
    <cellStyle name="표준 23" xfId="3644"/>
    <cellStyle name="표준 23 10" xfId="3645"/>
    <cellStyle name="표준 23 11" xfId="3646"/>
    <cellStyle name="표준 23 2" xfId="3647"/>
    <cellStyle name="표준 23 3" xfId="3648"/>
    <cellStyle name="표준 23 4" xfId="3649"/>
    <cellStyle name="표준 23 5" xfId="3650"/>
    <cellStyle name="표준 23 6" xfId="3651"/>
    <cellStyle name="표준 23 7" xfId="3652"/>
    <cellStyle name="표준 23 8" xfId="3653"/>
    <cellStyle name="표준 23 9" xfId="3654"/>
    <cellStyle name="표준 24" xfId="3655"/>
    <cellStyle name="표준 24 10" xfId="3656"/>
    <cellStyle name="표준 24 11" xfId="3657"/>
    <cellStyle name="표준 24 2" xfId="3658"/>
    <cellStyle name="표준 24 3" xfId="3659"/>
    <cellStyle name="표준 24 4" xfId="3660"/>
    <cellStyle name="표준 24 5" xfId="3661"/>
    <cellStyle name="표준 24 6" xfId="3662"/>
    <cellStyle name="표준 24 7" xfId="3663"/>
    <cellStyle name="표준 24 8" xfId="3664"/>
    <cellStyle name="표준 24 9" xfId="3665"/>
    <cellStyle name="표준 25" xfId="3666"/>
    <cellStyle name="표준 25 10" xfId="3667"/>
    <cellStyle name="표준 25 11" xfId="3668"/>
    <cellStyle name="표준 25 2" xfId="3669"/>
    <cellStyle name="표준 25 3" xfId="3670"/>
    <cellStyle name="표준 25 4" xfId="3671"/>
    <cellStyle name="표준 25 5" xfId="3672"/>
    <cellStyle name="표준 25 6" xfId="3673"/>
    <cellStyle name="표준 25 7" xfId="3674"/>
    <cellStyle name="표준 25 8" xfId="3675"/>
    <cellStyle name="표준 25 9" xfId="3676"/>
    <cellStyle name="표준 26" xfId="3677"/>
    <cellStyle name="표준 26 10" xfId="3678"/>
    <cellStyle name="표준 26 11" xfId="3679"/>
    <cellStyle name="표준 26 2" xfId="3680"/>
    <cellStyle name="표준 26 3" xfId="3681"/>
    <cellStyle name="표준 26 4" xfId="3682"/>
    <cellStyle name="표준 26 5" xfId="3683"/>
    <cellStyle name="표준 26 6" xfId="3684"/>
    <cellStyle name="표준 26 7" xfId="3685"/>
    <cellStyle name="표준 26 8" xfId="3686"/>
    <cellStyle name="표준 26 9" xfId="3687"/>
    <cellStyle name="표준 27" xfId="3688"/>
    <cellStyle name="표준 27 10" xfId="3689"/>
    <cellStyle name="표준 27 11" xfId="3690"/>
    <cellStyle name="표준 27 2" xfId="3691"/>
    <cellStyle name="표준 27 3" xfId="3692"/>
    <cellStyle name="표준 27 4" xfId="3693"/>
    <cellStyle name="표준 27 5" xfId="3694"/>
    <cellStyle name="표준 27 6" xfId="3695"/>
    <cellStyle name="표준 27 7" xfId="3696"/>
    <cellStyle name="표준 27 8" xfId="3697"/>
    <cellStyle name="표준 27 9" xfId="3698"/>
    <cellStyle name="표준 28" xfId="3699"/>
    <cellStyle name="표준 28 2" xfId="3700"/>
    <cellStyle name="표준 28 3" xfId="3701"/>
    <cellStyle name="표준 28 4" xfId="3702"/>
    <cellStyle name="표준 28 5" xfId="3703"/>
    <cellStyle name="표준 28 6" xfId="3704"/>
    <cellStyle name="표준 28 7" xfId="3705"/>
    <cellStyle name="표준 29" xfId="3706"/>
    <cellStyle name="표준 3" xfId="4"/>
    <cellStyle name="표준 3 10" xfId="119"/>
    <cellStyle name="표준 3 10 2" xfId="3709"/>
    <cellStyle name="표준 3 10 3" xfId="3710"/>
    <cellStyle name="표준 3 10 4" xfId="3711"/>
    <cellStyle name="표준 3 10 5" xfId="3712"/>
    <cellStyle name="표준 3 10 6" xfId="3713"/>
    <cellStyle name="표준 3 10 7" xfId="3714"/>
    <cellStyle name="표준 3 10 8" xfId="3708"/>
    <cellStyle name="표준 3 11" xfId="3715"/>
    <cellStyle name="표준 3 11 2" xfId="3716"/>
    <cellStyle name="표준 3 11 3" xfId="3717"/>
    <cellStyle name="표준 3 11 4" xfId="3718"/>
    <cellStyle name="표준 3 11 5" xfId="3719"/>
    <cellStyle name="표준 3 11 6" xfId="3720"/>
    <cellStyle name="표준 3 11 7" xfId="3721"/>
    <cellStyle name="표준 3 12" xfId="3722"/>
    <cellStyle name="표준 3 12 2" xfId="3723"/>
    <cellStyle name="표준 3 12 3" xfId="3724"/>
    <cellStyle name="표준 3 12 4" xfId="3725"/>
    <cellStyle name="표준 3 13" xfId="3726"/>
    <cellStyle name="표준 3 13 2" xfId="3727"/>
    <cellStyle name="표준 3 13 3" xfId="3728"/>
    <cellStyle name="표준 3 13 4" xfId="3729"/>
    <cellStyle name="표준 3 14" xfId="3730"/>
    <cellStyle name="표준 3 14 2" xfId="3731"/>
    <cellStyle name="표준 3 14 3" xfId="3732"/>
    <cellStyle name="표준 3 14 4" xfId="3733"/>
    <cellStyle name="표준 3 15" xfId="3734"/>
    <cellStyle name="표준 3 15 2" xfId="3735"/>
    <cellStyle name="표준 3 15 3" xfId="3736"/>
    <cellStyle name="표준 3 15 4" xfId="3737"/>
    <cellStyle name="표준 3 16" xfId="3738"/>
    <cellStyle name="표준 3 16 2" xfId="3739"/>
    <cellStyle name="표준 3 16 3" xfId="3740"/>
    <cellStyle name="표준 3 16 4" xfId="3741"/>
    <cellStyle name="표준 3 17" xfId="3742"/>
    <cellStyle name="표준 3 17 2" xfId="3743"/>
    <cellStyle name="표준 3 17 3" xfId="3744"/>
    <cellStyle name="표준 3 17 4" xfId="3745"/>
    <cellStyle name="표준 3 18" xfId="3746"/>
    <cellStyle name="표준 3 18 2" xfId="3747"/>
    <cellStyle name="표준 3 18 3" xfId="3748"/>
    <cellStyle name="표준 3 18 4" xfId="3749"/>
    <cellStyle name="표준 3 19" xfId="3750"/>
    <cellStyle name="표준 3 19 2" xfId="3751"/>
    <cellStyle name="표준 3 19 3" xfId="3752"/>
    <cellStyle name="표준 3 19 4" xfId="3753"/>
    <cellStyle name="표준 3 2" xfId="120"/>
    <cellStyle name="표준 3 2 10" xfId="3754"/>
    <cellStyle name="표준 3 2 11" xfId="3755"/>
    <cellStyle name="표준 3 2 12" xfId="3756"/>
    <cellStyle name="표준 3 2 13" xfId="3757"/>
    <cellStyle name="표준 3 2 14" xfId="3758"/>
    <cellStyle name="표준 3 2 15" xfId="3759"/>
    <cellStyle name="표준 3 2 16" xfId="3760"/>
    <cellStyle name="표준 3 2 17" xfId="3761"/>
    <cellStyle name="표준 3 2 18" xfId="3762"/>
    <cellStyle name="표준 3 2 19" xfId="3763"/>
    <cellStyle name="표준 3 2 2" xfId="121"/>
    <cellStyle name="표준 3 2 2 10" xfId="3765"/>
    <cellStyle name="표준 3 2 2 11" xfId="3766"/>
    <cellStyle name="표준 3 2 2 12" xfId="3767"/>
    <cellStyle name="표준 3 2 2 13" xfId="3768"/>
    <cellStyle name="표준 3 2 2 14" xfId="3769"/>
    <cellStyle name="표준 3 2 2 15" xfId="3770"/>
    <cellStyle name="표준 3 2 2 16" xfId="3764"/>
    <cellStyle name="표준 3 2 2 2" xfId="122"/>
    <cellStyle name="표준 3 2 2 2 2" xfId="3771"/>
    <cellStyle name="표준 3 2 2 2 3" xfId="3772"/>
    <cellStyle name="표준 3 2 2 2 4" xfId="3773"/>
    <cellStyle name="표준 3 2 2 3" xfId="123"/>
    <cellStyle name="표준 3 2 2 3 2" xfId="124"/>
    <cellStyle name="표준 3 2 2 3 3" xfId="3774"/>
    <cellStyle name="표준 3 2 2 4" xfId="125"/>
    <cellStyle name="표준 3 2 2 4 2" xfId="3775"/>
    <cellStyle name="표준 3 2 2 5" xfId="3776"/>
    <cellStyle name="표준 3 2 2 6" xfId="3777"/>
    <cellStyle name="표준 3 2 2 7" xfId="3778"/>
    <cellStyle name="표준 3 2 2 8" xfId="3779"/>
    <cellStyle name="표준 3 2 2 9" xfId="3780"/>
    <cellStyle name="표준 3 2 20" xfId="3781"/>
    <cellStyle name="표준 3 2 21" xfId="3782"/>
    <cellStyle name="표준 3 2 22" xfId="3783"/>
    <cellStyle name="표준 3 2 23" xfId="3784"/>
    <cellStyle name="표준 3 2 24" xfId="3785"/>
    <cellStyle name="표준 3 2 25" xfId="3786"/>
    <cellStyle name="표준 3 2 26" xfId="3787"/>
    <cellStyle name="표준 3 2 27" xfId="3788"/>
    <cellStyle name="표준 3 2 28" xfId="3789"/>
    <cellStyle name="표준 3 2 29" xfId="3790"/>
    <cellStyle name="표준 3 2 3" xfId="126"/>
    <cellStyle name="표준 3 2 3 2" xfId="3791"/>
    <cellStyle name="표준 3 2 30" xfId="3792"/>
    <cellStyle name="표준 3 2 31" xfId="3793"/>
    <cellStyle name="표준 3 2 32" xfId="3794"/>
    <cellStyle name="표준 3 2 33" xfId="3795"/>
    <cellStyle name="표준 3 2 34" xfId="3796"/>
    <cellStyle name="표준 3 2 35" xfId="3797"/>
    <cellStyle name="표준 3 2 36" xfId="3798"/>
    <cellStyle name="표준 3 2 37" xfId="3799"/>
    <cellStyle name="표준 3 2 38" xfId="3800"/>
    <cellStyle name="표준 3 2 39" xfId="3801"/>
    <cellStyle name="표준 3 2 4" xfId="127"/>
    <cellStyle name="표준 3 2 4 2" xfId="128"/>
    <cellStyle name="표준 3 2 4 3" xfId="3802"/>
    <cellStyle name="표준 3 2 40" xfId="3803"/>
    <cellStyle name="표준 3 2 41" xfId="3804"/>
    <cellStyle name="표준 3 2 42" xfId="3805"/>
    <cellStyle name="표준 3 2 43" xfId="3806"/>
    <cellStyle name="표준 3 2 44" xfId="3807"/>
    <cellStyle name="표준 3 2 45" xfId="3808"/>
    <cellStyle name="표준 3 2 46" xfId="3809"/>
    <cellStyle name="표준 3 2 47" xfId="3810"/>
    <cellStyle name="표준 3 2 48" xfId="3811"/>
    <cellStyle name="표준 3 2 49" xfId="3812"/>
    <cellStyle name="표준 3 2 5" xfId="129"/>
    <cellStyle name="표준 3 2 5 2" xfId="130"/>
    <cellStyle name="표준 3 2 5 3" xfId="3813"/>
    <cellStyle name="표준 3 2 6" xfId="131"/>
    <cellStyle name="표준 3 2 6 2" xfId="3814"/>
    <cellStyle name="표준 3 2 7" xfId="3815"/>
    <cellStyle name="표준 3 2 8" xfId="3816"/>
    <cellStyle name="표준 3 2 9" xfId="3817"/>
    <cellStyle name="표준 3 20" xfId="3818"/>
    <cellStyle name="표준 3 20 2" xfId="3819"/>
    <cellStyle name="표준 3 20 3" xfId="3820"/>
    <cellStyle name="표준 3 20 4" xfId="3821"/>
    <cellStyle name="표준 3 21" xfId="3822"/>
    <cellStyle name="표준 3 21 2" xfId="3823"/>
    <cellStyle name="표준 3 21 3" xfId="3824"/>
    <cellStyle name="표준 3 21 4" xfId="3825"/>
    <cellStyle name="표준 3 22" xfId="3826"/>
    <cellStyle name="표준 3 22 2" xfId="3827"/>
    <cellStyle name="표준 3 22 3" xfId="3828"/>
    <cellStyle name="표준 3 22 4" xfId="3829"/>
    <cellStyle name="표준 3 23" xfId="3830"/>
    <cellStyle name="표준 3 23 2" xfId="3831"/>
    <cellStyle name="표준 3 23 3" xfId="3832"/>
    <cellStyle name="표준 3 23 4" xfId="3833"/>
    <cellStyle name="표준 3 24" xfId="3834"/>
    <cellStyle name="표준 3 24 2" xfId="3835"/>
    <cellStyle name="표준 3 24 3" xfId="3836"/>
    <cellStyle name="표준 3 24 4" xfId="3837"/>
    <cellStyle name="표준 3 25" xfId="3838"/>
    <cellStyle name="표준 3 25 2" xfId="3839"/>
    <cellStyle name="표준 3 25 3" xfId="3840"/>
    <cellStyle name="표준 3 25 4" xfId="3841"/>
    <cellStyle name="표준 3 26" xfId="3842"/>
    <cellStyle name="표준 3 26 2" xfId="3843"/>
    <cellStyle name="표준 3 26 3" xfId="3844"/>
    <cellStyle name="표준 3 26 4" xfId="3845"/>
    <cellStyle name="표준 3 27" xfId="3846"/>
    <cellStyle name="표준 3 27 2" xfId="3847"/>
    <cellStyle name="표준 3 27 3" xfId="3848"/>
    <cellStyle name="표준 3 27 4" xfId="3849"/>
    <cellStyle name="표준 3 28" xfId="3850"/>
    <cellStyle name="표준 3 28 2" xfId="3851"/>
    <cellStyle name="표준 3 28 3" xfId="3852"/>
    <cellStyle name="표준 3 28 4" xfId="3853"/>
    <cellStyle name="표준 3 29" xfId="3854"/>
    <cellStyle name="표준 3 29 2" xfId="3855"/>
    <cellStyle name="표준 3 29 3" xfId="3856"/>
    <cellStyle name="표준 3 29 4" xfId="3857"/>
    <cellStyle name="표준 3 3" xfId="132"/>
    <cellStyle name="표준 3 3 2" xfId="133"/>
    <cellStyle name="표준 3 3 2 2" xfId="134"/>
    <cellStyle name="표준 3 3 2 3" xfId="135"/>
    <cellStyle name="표준 3 3 2 3 2" xfId="136"/>
    <cellStyle name="표준 3 3 2 4" xfId="137"/>
    <cellStyle name="표준 3 3 2 5" xfId="3858"/>
    <cellStyle name="표준 3 3 3" xfId="138"/>
    <cellStyle name="표준 3 3 3 2" xfId="3859"/>
    <cellStyle name="표준 3 3 4" xfId="139"/>
    <cellStyle name="표준 3 3 4 2" xfId="140"/>
    <cellStyle name="표준 3 3 4 3" xfId="3860"/>
    <cellStyle name="표준 3 3 5" xfId="141"/>
    <cellStyle name="표준 3 3 5 2" xfId="142"/>
    <cellStyle name="표준 3 3 5 3" xfId="3861"/>
    <cellStyle name="표준 3 3 6" xfId="143"/>
    <cellStyle name="표준 3 3 6 2" xfId="3862"/>
    <cellStyle name="표준 3 3 7" xfId="3863"/>
    <cellStyle name="표준 3 30" xfId="3864"/>
    <cellStyle name="표준 3 30 2" xfId="3865"/>
    <cellStyle name="표준 3 30 3" xfId="3866"/>
    <cellStyle name="표준 3 30 4" xfId="3867"/>
    <cellStyle name="표준 3 31" xfId="3868"/>
    <cellStyle name="표준 3 31 2" xfId="3869"/>
    <cellStyle name="표준 3 31 3" xfId="3870"/>
    <cellStyle name="표준 3 31 4" xfId="3871"/>
    <cellStyle name="표준 3 32" xfId="3872"/>
    <cellStyle name="표준 3 32 2" xfId="3873"/>
    <cellStyle name="표준 3 32 3" xfId="3874"/>
    <cellStyle name="표준 3 32 4" xfId="3875"/>
    <cellStyle name="표준 3 33" xfId="3876"/>
    <cellStyle name="표준 3 33 2" xfId="3877"/>
    <cellStyle name="표준 3 33 3" xfId="3878"/>
    <cellStyle name="표준 3 33 4" xfId="3879"/>
    <cellStyle name="표준 3 34" xfId="3880"/>
    <cellStyle name="표준 3 34 2" xfId="3881"/>
    <cellStyle name="표준 3 34 3" xfId="3882"/>
    <cellStyle name="표준 3 34 4" xfId="3883"/>
    <cellStyle name="표준 3 35" xfId="3884"/>
    <cellStyle name="표준 3 35 2" xfId="3885"/>
    <cellStyle name="표준 3 35 3" xfId="3886"/>
    <cellStyle name="표준 3 35 4" xfId="3887"/>
    <cellStyle name="표준 3 36" xfId="3888"/>
    <cellStyle name="표준 3 36 2" xfId="3889"/>
    <cellStyle name="표준 3 36 3" xfId="3890"/>
    <cellStyle name="표준 3 36 4" xfId="3891"/>
    <cellStyle name="표준 3 37" xfId="3892"/>
    <cellStyle name="표준 3 37 2" xfId="3893"/>
    <cellStyle name="표준 3 37 3" xfId="3894"/>
    <cellStyle name="표준 3 37 4" xfId="3895"/>
    <cellStyle name="표준 3 38" xfId="3896"/>
    <cellStyle name="표준 3 38 2" xfId="3897"/>
    <cellStyle name="표준 3 38 3" xfId="3898"/>
    <cellStyle name="표준 3 38 4" xfId="3899"/>
    <cellStyle name="표준 3 39" xfId="3900"/>
    <cellStyle name="표준 3 39 2" xfId="3901"/>
    <cellStyle name="표준 3 39 3" xfId="3902"/>
    <cellStyle name="표준 3 39 4" xfId="3903"/>
    <cellStyle name="표준 3 4" xfId="144"/>
    <cellStyle name="표준 3 4 2" xfId="145"/>
    <cellStyle name="표준 3 4 2 2" xfId="146"/>
    <cellStyle name="표준 3 4 2 3" xfId="147"/>
    <cellStyle name="표준 3 4 2 3 2" xfId="148"/>
    <cellStyle name="표준 3 4 2 4" xfId="149"/>
    <cellStyle name="표준 3 4 2 5" xfId="3904"/>
    <cellStyle name="표준 3 4 3" xfId="150"/>
    <cellStyle name="표준 3 4 3 2" xfId="3905"/>
    <cellStyle name="표준 3 4 4" xfId="151"/>
    <cellStyle name="표준 3 4 4 2" xfId="152"/>
    <cellStyle name="표준 3 4 4 3" xfId="3906"/>
    <cellStyle name="표준 3 4 5" xfId="153"/>
    <cellStyle name="표준 3 4 5 2" xfId="154"/>
    <cellStyle name="표준 3 4 5 3" xfId="3907"/>
    <cellStyle name="표준 3 4 6" xfId="155"/>
    <cellStyle name="표준 3 4 6 2" xfId="3908"/>
    <cellStyle name="표준 3 4 7" xfId="3909"/>
    <cellStyle name="표준 3 40" xfId="3910"/>
    <cellStyle name="표준 3 40 2" xfId="3911"/>
    <cellStyle name="표준 3 40 3" xfId="3912"/>
    <cellStyle name="표준 3 40 4" xfId="3913"/>
    <cellStyle name="표준 3 41" xfId="3914"/>
    <cellStyle name="표준 3 41 2" xfId="3915"/>
    <cellStyle name="표준 3 41 3" xfId="3916"/>
    <cellStyle name="표준 3 41 4" xfId="3917"/>
    <cellStyle name="표준 3 42" xfId="3918"/>
    <cellStyle name="표준 3 42 2" xfId="3919"/>
    <cellStyle name="표준 3 42 3" xfId="3920"/>
    <cellStyle name="표준 3 42 4" xfId="3921"/>
    <cellStyle name="표준 3 43" xfId="3922"/>
    <cellStyle name="표준 3 44" xfId="3923"/>
    <cellStyle name="표준 3 45" xfId="3924"/>
    <cellStyle name="표준 3 46" xfId="3925"/>
    <cellStyle name="표준 3 47" xfId="3926"/>
    <cellStyle name="표준 3 48" xfId="3927"/>
    <cellStyle name="표준 3 49" xfId="3928"/>
    <cellStyle name="표준 3 5" xfId="156"/>
    <cellStyle name="표준 3 5 2" xfId="157"/>
    <cellStyle name="표준 3 5 2 2" xfId="3929"/>
    <cellStyle name="표준 3 5 3" xfId="158"/>
    <cellStyle name="표준 3 5 3 2" xfId="159"/>
    <cellStyle name="표준 3 5 3 3" xfId="3930"/>
    <cellStyle name="표준 3 5 4" xfId="160"/>
    <cellStyle name="표준 3 5 4 2" xfId="3931"/>
    <cellStyle name="표준 3 5 5" xfId="3932"/>
    <cellStyle name="표준 3 5 6" xfId="3933"/>
    <cellStyle name="표준 3 5 7" xfId="3934"/>
    <cellStyle name="표준 3 50" xfId="3935"/>
    <cellStyle name="표준 3 51" xfId="3936"/>
    <cellStyle name="표준 3 52" xfId="3937"/>
    <cellStyle name="표준 3 53" xfId="3938"/>
    <cellStyle name="표준 3 54" xfId="3939"/>
    <cellStyle name="표준 3 55" xfId="3940"/>
    <cellStyle name="표준 3 56" xfId="3941"/>
    <cellStyle name="표준 3 57" xfId="3942"/>
    <cellStyle name="표준 3 58" xfId="3943"/>
    <cellStyle name="표준 3 59" xfId="3944"/>
    <cellStyle name="표준 3 6" xfId="161"/>
    <cellStyle name="표준 3 6 2" xfId="3945"/>
    <cellStyle name="표준 3 6 3" xfId="3946"/>
    <cellStyle name="표준 3 6 4" xfId="3947"/>
    <cellStyle name="표준 3 6 5" xfId="3948"/>
    <cellStyle name="표준 3 6 6" xfId="3949"/>
    <cellStyle name="표준 3 6 7" xfId="3950"/>
    <cellStyle name="표준 3 60" xfId="3951"/>
    <cellStyle name="표준 3 61" xfId="3952"/>
    <cellStyle name="표준 3 62" xfId="3953"/>
    <cellStyle name="표준 3 63" xfId="3954"/>
    <cellStyle name="표준 3 64" xfId="3707"/>
    <cellStyle name="표준 3 7" xfId="162"/>
    <cellStyle name="표준 3 7 2" xfId="163"/>
    <cellStyle name="표준 3 7 2 2" xfId="3956"/>
    <cellStyle name="표준 3 7 3" xfId="3957"/>
    <cellStyle name="표준 3 7 4" xfId="3958"/>
    <cellStyle name="표준 3 7 5" xfId="3959"/>
    <cellStyle name="표준 3 7 6" xfId="3960"/>
    <cellStyle name="표준 3 7 7" xfId="3961"/>
    <cellStyle name="표준 3 7 8" xfId="3955"/>
    <cellStyle name="표준 3 8" xfId="164"/>
    <cellStyle name="표준 3 8 2" xfId="165"/>
    <cellStyle name="표준 3 8 2 2" xfId="3963"/>
    <cellStyle name="표준 3 8 3" xfId="3964"/>
    <cellStyle name="표준 3 8 4" xfId="3965"/>
    <cellStyle name="표준 3 8 5" xfId="3966"/>
    <cellStyle name="표준 3 8 6" xfId="3967"/>
    <cellStyle name="표준 3 8 7" xfId="3968"/>
    <cellStyle name="표준 3 8 8" xfId="3962"/>
    <cellStyle name="표준 3 9" xfId="166"/>
    <cellStyle name="표준 3 9 2" xfId="3970"/>
    <cellStyle name="표준 3 9 3" xfId="3971"/>
    <cellStyle name="표준 3 9 4" xfId="3972"/>
    <cellStyle name="표준 3 9 5" xfId="3973"/>
    <cellStyle name="표준 3 9 6" xfId="3974"/>
    <cellStyle name="표준 3 9 7" xfId="3975"/>
    <cellStyle name="표준 3 9 8" xfId="3969"/>
    <cellStyle name="표준 30" xfId="3976"/>
    <cellStyle name="표준 31" xfId="3977"/>
    <cellStyle name="표준 32" xfId="3978"/>
    <cellStyle name="표준 33" xfId="3979"/>
    <cellStyle name="표준 34" xfId="3980"/>
    <cellStyle name="표준 35" xfId="3981"/>
    <cellStyle name="표준 35 2" xfId="3982"/>
    <cellStyle name="표준 35 3" xfId="3983"/>
    <cellStyle name="표준 35 4" xfId="3984"/>
    <cellStyle name="표준 35 5" xfId="3985"/>
    <cellStyle name="표준 35 6" xfId="3986"/>
    <cellStyle name="표준 35 7" xfId="3987"/>
    <cellStyle name="표준 36" xfId="3988"/>
    <cellStyle name="표준 37" xfId="3989"/>
    <cellStyle name="표준 38" xfId="3990"/>
    <cellStyle name="표준 38 2" xfId="3991"/>
    <cellStyle name="표준 38 3" xfId="3992"/>
    <cellStyle name="표준 38 3 2" xfId="3993"/>
    <cellStyle name="표준 38 3 3" xfId="3994"/>
    <cellStyle name="표준 38 3 4" xfId="3995"/>
    <cellStyle name="표준 38 3 5" xfId="3996"/>
    <cellStyle name="표준 38 4" xfId="3997"/>
    <cellStyle name="표준 38 5" xfId="3998"/>
    <cellStyle name="표준 38 6" xfId="3999"/>
    <cellStyle name="표준 38 7" xfId="4000"/>
    <cellStyle name="표준 38 8" xfId="4001"/>
    <cellStyle name="표준 39" xfId="4002"/>
    <cellStyle name="표준 4" xfId="5"/>
    <cellStyle name="표준 4 10" xfId="4004"/>
    <cellStyle name="표준 4 11" xfId="4005"/>
    <cellStyle name="표준 4 12" xfId="4006"/>
    <cellStyle name="표준 4 12 2" xfId="4007"/>
    <cellStyle name="표준 4 12 3" xfId="4008"/>
    <cellStyle name="표준 4 12 4" xfId="4009"/>
    <cellStyle name="표준 4 12 5" xfId="4010"/>
    <cellStyle name="표준 4 12 6" xfId="4011"/>
    <cellStyle name="표준 4 12 7" xfId="4012"/>
    <cellStyle name="표준 4 13" xfId="4013"/>
    <cellStyle name="표준 4 14" xfId="4014"/>
    <cellStyle name="표준 4 15" xfId="4015"/>
    <cellStyle name="표준 4 16" xfId="4016"/>
    <cellStyle name="표준 4 17" xfId="4017"/>
    <cellStyle name="표준 4 18" xfId="4018"/>
    <cellStyle name="표준 4 19" xfId="4019"/>
    <cellStyle name="표준 4 2" xfId="167"/>
    <cellStyle name="표준 4 2 2" xfId="4021"/>
    <cellStyle name="표준 4 2 2 2" xfId="4022"/>
    <cellStyle name="표준 4 2 2 3" xfId="4023"/>
    <cellStyle name="표준 4 2 2 4" xfId="4024"/>
    <cellStyle name="표준 4 2 3" xfId="4025"/>
    <cellStyle name="표준 4 2 4" xfId="4026"/>
    <cellStyle name="표준 4 2 5" xfId="4020"/>
    <cellStyle name="표준 4 20" xfId="4027"/>
    <cellStyle name="표준 4 21" xfId="4028"/>
    <cellStyle name="표준 4 22" xfId="4029"/>
    <cellStyle name="표준 4 23" xfId="4030"/>
    <cellStyle name="표준 4 24" xfId="4031"/>
    <cellStyle name="표준 4 25" xfId="4032"/>
    <cellStyle name="표준 4 26" xfId="4033"/>
    <cellStyle name="표준 4 27" xfId="4034"/>
    <cellStyle name="표준 4 28" xfId="4035"/>
    <cellStyle name="표준 4 29" xfId="4036"/>
    <cellStyle name="표준 4 3" xfId="169"/>
    <cellStyle name="표준 4 3 2" xfId="4038"/>
    <cellStyle name="표준 4 3 2 2" xfId="4039"/>
    <cellStyle name="표준 4 3 2 3" xfId="4040"/>
    <cellStyle name="표준 4 3 2 4" xfId="4041"/>
    <cellStyle name="표준 4 3 3" xfId="4042"/>
    <cellStyle name="표준 4 3 4" xfId="4043"/>
    <cellStyle name="표준 4 3 5" xfId="4037"/>
    <cellStyle name="표준 4 30" xfId="4044"/>
    <cellStyle name="표준 4 31" xfId="4045"/>
    <cellStyle name="표준 4 32" xfId="4046"/>
    <cellStyle name="표준 4 33" xfId="4047"/>
    <cellStyle name="표준 4 34" xfId="4048"/>
    <cellStyle name="표준 4 35" xfId="4049"/>
    <cellStyle name="표준 4 36" xfId="4050"/>
    <cellStyle name="표준 4 37" xfId="4051"/>
    <cellStyle name="표준 4 38" xfId="4052"/>
    <cellStyle name="표준 4 39" xfId="4053"/>
    <cellStyle name="표준 4 4" xfId="4054"/>
    <cellStyle name="표준 4 40" xfId="4055"/>
    <cellStyle name="표준 4 41" xfId="4056"/>
    <cellStyle name="표준 4 42" xfId="4057"/>
    <cellStyle name="표준 4 43" xfId="4058"/>
    <cellStyle name="표준 4 44" xfId="4059"/>
    <cellStyle name="표준 4 45" xfId="4060"/>
    <cellStyle name="표준 4 46" xfId="4061"/>
    <cellStyle name="표준 4 47" xfId="4003"/>
    <cellStyle name="표준 4 5" xfId="4062"/>
    <cellStyle name="표준 4 6" xfId="4063"/>
    <cellStyle name="표준 4 7" xfId="4064"/>
    <cellStyle name="표준 4 8" xfId="4065"/>
    <cellStyle name="표준 4 9" xfId="4066"/>
    <cellStyle name="표준 40" xfId="4067"/>
    <cellStyle name="표준 41" xfId="4068"/>
    <cellStyle name="표준 42" xfId="4069"/>
    <cellStyle name="표준 43" xfId="4070"/>
    <cellStyle name="표준 44" xfId="4071"/>
    <cellStyle name="표준 45" xfId="4072"/>
    <cellStyle name="표준 46" xfId="4073"/>
    <cellStyle name="표준 47" xfId="4074"/>
    <cellStyle name="표준 48" xfId="4075"/>
    <cellStyle name="표준 49" xfId="4076"/>
    <cellStyle name="표준 5" xfId="6"/>
    <cellStyle name="표준 5 2" xfId="4078"/>
    <cellStyle name="표준 5 2 2" xfId="4079"/>
    <cellStyle name="표준 5 2 3" xfId="4080"/>
    <cellStyle name="표준 5 2 4" xfId="4081"/>
    <cellStyle name="표준 5 3" xfId="4082"/>
    <cellStyle name="표준 5 4" xfId="4083"/>
    <cellStyle name="표준 5 5" xfId="4084"/>
    <cellStyle name="표준 5 6" xfId="4077"/>
    <cellStyle name="표준 50" xfId="4085"/>
    <cellStyle name="표준 51" xfId="4086"/>
    <cellStyle name="표준 52" xfId="268"/>
    <cellStyle name="표준 52 2" xfId="4087"/>
    <cellStyle name="표준 54" xfId="4088"/>
    <cellStyle name="표준 55" xfId="4089"/>
    <cellStyle name="표준 56" xfId="4090"/>
    <cellStyle name="표준 57" xfId="4091"/>
    <cellStyle name="표준 58" xfId="4092"/>
    <cellStyle name="표준 59" xfId="4093"/>
    <cellStyle name="표준 6" xfId="19"/>
    <cellStyle name="표준 6 10" xfId="4095"/>
    <cellStyle name="표준 6 11" xfId="4096"/>
    <cellStyle name="표준 6 12" xfId="4094"/>
    <cellStyle name="표준 6 2" xfId="4097"/>
    <cellStyle name="표준 6 2 2" xfId="4098"/>
    <cellStyle name="표준 6 2 3" xfId="4099"/>
    <cellStyle name="표준 6 2 4" xfId="4100"/>
    <cellStyle name="표준 6 3" xfId="4101"/>
    <cellStyle name="표준 6 3 2" xfId="4102"/>
    <cellStyle name="표준 6 3 3" xfId="4103"/>
    <cellStyle name="표준 6 3 4" xfId="4104"/>
    <cellStyle name="표준 6 4" xfId="4105"/>
    <cellStyle name="표준 6 5" xfId="4106"/>
    <cellStyle name="표준 6 6" xfId="4107"/>
    <cellStyle name="표준 6 7" xfId="4108"/>
    <cellStyle name="표준 6 8" xfId="4109"/>
    <cellStyle name="표준 6 9" xfId="4110"/>
    <cellStyle name="표준 60" xfId="4111"/>
    <cellStyle name="표준 61" xfId="4112"/>
    <cellStyle name="표준 62" xfId="4113"/>
    <cellStyle name="표준 63" xfId="4114"/>
    <cellStyle name="표준 64" xfId="4115"/>
    <cellStyle name="표준 65" xfId="4116"/>
    <cellStyle name="표준 66" xfId="4117"/>
    <cellStyle name="표준 67" xfId="4118"/>
    <cellStyle name="표준 67 2" xfId="4119"/>
    <cellStyle name="표준 67 3" xfId="4120"/>
    <cellStyle name="표준 67 4" xfId="4121"/>
    <cellStyle name="표준 67 5" xfId="4122"/>
    <cellStyle name="표준 68" xfId="4123"/>
    <cellStyle name="표준 69" xfId="4124"/>
    <cellStyle name="표준 69 2" xfId="4125"/>
    <cellStyle name="표준 69 3" xfId="4126"/>
    <cellStyle name="표준 69 4" xfId="4127"/>
    <cellStyle name="표준 69 5" xfId="4128"/>
    <cellStyle name="표준 7" xfId="18"/>
    <cellStyle name="표준 7 10" xfId="4130"/>
    <cellStyle name="표준 7 11" xfId="4129"/>
    <cellStyle name="표준 7 2" xfId="4131"/>
    <cellStyle name="표준 7 3" xfId="4132"/>
    <cellStyle name="표준 7 4" xfId="4133"/>
    <cellStyle name="표준 7 5" xfId="4134"/>
    <cellStyle name="표준 7 6" xfId="4135"/>
    <cellStyle name="표준 7 7" xfId="4136"/>
    <cellStyle name="표준 7 8" xfId="4137"/>
    <cellStyle name="표준 7 9" xfId="4138"/>
    <cellStyle name="표준 70" xfId="4139"/>
    <cellStyle name="표준 70 2" xfId="4140"/>
    <cellStyle name="표준 70 3" xfId="4141"/>
    <cellStyle name="표준 70 4" xfId="4142"/>
    <cellStyle name="표준 70 5" xfId="4143"/>
    <cellStyle name="표준 71" xfId="4144"/>
    <cellStyle name="표준 75" xfId="4145"/>
    <cellStyle name="표준 75 2" xfId="4146"/>
    <cellStyle name="표준 75 3" xfId="4147"/>
    <cellStyle name="표준 8" xfId="20"/>
    <cellStyle name="표준 8 10" xfId="4149"/>
    <cellStyle name="표준 8 11" xfId="4150"/>
    <cellStyle name="표준 8 12" xfId="4148"/>
    <cellStyle name="표준 8 2" xfId="4151"/>
    <cellStyle name="표준 8 2 2" xfId="4152"/>
    <cellStyle name="표준 8 2 3" xfId="4153"/>
    <cellStyle name="표준 8 2 4" xfId="4154"/>
    <cellStyle name="표준 8 3" xfId="4155"/>
    <cellStyle name="표준 8 3 2" xfId="4156"/>
    <cellStyle name="표준 8 3 3" xfId="4157"/>
    <cellStyle name="표준 8 3 4" xfId="4158"/>
    <cellStyle name="표준 8 4" xfId="4159"/>
    <cellStyle name="표준 8 5" xfId="4160"/>
    <cellStyle name="표준 8 6" xfId="4161"/>
    <cellStyle name="표준 8 7" xfId="4162"/>
    <cellStyle name="표준 8 8" xfId="4163"/>
    <cellStyle name="표준 8 9" xfId="4164"/>
    <cellStyle name="표준 9" xfId="21"/>
    <cellStyle name="표준 9 10" xfId="4166"/>
    <cellStyle name="표준 9 11" xfId="4165"/>
    <cellStyle name="표준 9 2" xfId="4167"/>
    <cellStyle name="표준 9 3" xfId="4168"/>
    <cellStyle name="표준 9 4" xfId="4169"/>
    <cellStyle name="표준 9 5" xfId="4170"/>
    <cellStyle name="표준 9 6" xfId="4171"/>
    <cellStyle name="표준 9 7" xfId="4172"/>
    <cellStyle name="표준 9 8" xfId="4173"/>
    <cellStyle name="표준 9 9" xfId="4174"/>
    <cellStyle name="표준_S5K5A1F_CheckList_060728" xfId="213"/>
    <cellStyle name="하이퍼링크 2" xfId="7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7E6A4"/>
      <color rgb="FFFFD9D9"/>
      <color rgb="FFDCE6F1"/>
      <color rgb="FF0000FF"/>
      <color rgb="FF99FFCC"/>
      <color rgb="FFF0F3E1"/>
      <color rgb="FFF5F8EE"/>
      <color rgb="FFFF6699"/>
      <color rgb="FFFFBDBD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10</xdr:col>
      <xdr:colOff>504825</xdr:colOff>
      <xdr:row>29</xdr:row>
      <xdr:rowOff>165093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4010025"/>
          <a:ext cx="5991225" cy="351789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11</xdr:row>
      <xdr:rowOff>142875</xdr:rowOff>
    </xdr:from>
    <xdr:to>
      <xdr:col>2</xdr:col>
      <xdr:colOff>609600</xdr:colOff>
      <xdr:row>15</xdr:row>
      <xdr:rowOff>200025</xdr:rowOff>
    </xdr:to>
    <xdr:sp macro="" textlink="">
      <xdr:nvSpPr>
        <xdr:cNvPr id="3" name="포인트가 7개인 별 2"/>
        <xdr:cNvSpPr/>
      </xdr:nvSpPr>
      <xdr:spPr>
        <a:xfrm>
          <a:off x="1019175" y="3133725"/>
          <a:ext cx="962025" cy="895350"/>
        </a:xfrm>
        <a:prstGeom prst="star7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552450</xdr:colOff>
      <xdr:row>7</xdr:row>
      <xdr:rowOff>9525</xdr:rowOff>
    </xdr:from>
    <xdr:to>
      <xdr:col>28</xdr:col>
      <xdr:colOff>230526</xdr:colOff>
      <xdr:row>34</xdr:row>
      <xdr:rowOff>48644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6525" y="1790700"/>
          <a:ext cx="6993276" cy="5296919"/>
        </a:xfrm>
        <a:prstGeom prst="rect">
          <a:avLst/>
        </a:prstGeom>
      </xdr:spPr>
    </xdr:pic>
    <xdr:clientData/>
  </xdr:twoCellAnchor>
  <xdr:twoCellAnchor editAs="oneCell">
    <xdr:from>
      <xdr:col>16</xdr:col>
      <xdr:colOff>557492</xdr:colOff>
      <xdr:row>36</xdr:row>
      <xdr:rowOff>138953</xdr:rowOff>
    </xdr:from>
    <xdr:to>
      <xdr:col>28</xdr:col>
      <xdr:colOff>189940</xdr:colOff>
      <xdr:row>59</xdr:row>
      <xdr:rowOff>106305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1567" y="9559178"/>
          <a:ext cx="6947648" cy="43488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</xdr:row>
      <xdr:rowOff>120463</xdr:rowOff>
    </xdr:to>
    <xdr:sp macro="" textlink="">
      <xdr:nvSpPr>
        <xdr:cNvPr id="6" name="AutoShape 1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/>
        <xdr:cNvSpPr>
          <a:spLocks noChangeAspect="1" noChangeArrowheads="1"/>
        </xdr:cNvSpPr>
      </xdr:nvSpPr>
      <xdr:spPr bwMode="auto">
        <a:xfrm>
          <a:off x="11944350" y="1762125"/>
          <a:ext cx="304800" cy="31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6" sqref="D16"/>
    </sheetView>
  </sheetViews>
  <sheetFormatPr defaultColWidth="9" defaultRowHeight="15"/>
  <cols>
    <col min="1" max="1" width="9" style="138"/>
    <col min="2" max="2" width="45.42578125" style="138" customWidth="1"/>
    <col min="3" max="3" width="11.140625" style="138" customWidth="1"/>
    <col min="4" max="4" width="55.42578125" style="138" customWidth="1"/>
    <col min="5" max="6" width="14.42578125" style="138" customWidth="1"/>
    <col min="7" max="16384" width="9" style="138"/>
  </cols>
  <sheetData>
    <row r="2" spans="2:6" ht="23.25">
      <c r="B2" s="139" t="s">
        <v>82</v>
      </c>
    </row>
    <row r="4" spans="2:6" ht="34.5">
      <c r="B4" s="1" t="s">
        <v>0</v>
      </c>
      <c r="C4" s="21" t="s">
        <v>120</v>
      </c>
      <c r="D4" s="21" t="s">
        <v>121</v>
      </c>
      <c r="E4" s="22" t="s">
        <v>122</v>
      </c>
      <c r="F4" s="22" t="s">
        <v>367</v>
      </c>
    </row>
    <row r="5" spans="2:6" ht="90.75">
      <c r="B5" s="277" t="s">
        <v>1871</v>
      </c>
      <c r="C5" s="278" t="s">
        <v>1872</v>
      </c>
      <c r="D5" s="279" t="s">
        <v>1873</v>
      </c>
      <c r="E5" s="280" t="s">
        <v>1883</v>
      </c>
      <c r="F5" s="281" t="s">
        <v>1446</v>
      </c>
    </row>
    <row r="6" spans="2:6" ht="31.5">
      <c r="B6" s="277" t="s">
        <v>1885</v>
      </c>
      <c r="C6" s="278" t="s">
        <v>1886</v>
      </c>
      <c r="D6" s="279" t="s">
        <v>1887</v>
      </c>
      <c r="E6" s="280" t="s">
        <v>1883</v>
      </c>
      <c r="F6" s="281" t="s">
        <v>1884</v>
      </c>
    </row>
    <row r="7" spans="2:6" ht="47.25">
      <c r="B7" s="277" t="s">
        <v>1895</v>
      </c>
      <c r="C7" s="278" t="s">
        <v>1896</v>
      </c>
      <c r="D7" s="279" t="s">
        <v>1897</v>
      </c>
      <c r="E7" s="280" t="s">
        <v>1883</v>
      </c>
      <c r="F7" s="281" t="s">
        <v>1884</v>
      </c>
    </row>
    <row r="8" spans="2:6" ht="63">
      <c r="B8" s="277" t="s">
        <v>1904</v>
      </c>
      <c r="C8" s="278" t="s">
        <v>1905</v>
      </c>
      <c r="D8" s="279" t="s">
        <v>1906</v>
      </c>
      <c r="E8" s="280" t="s">
        <v>1907</v>
      </c>
      <c r="F8" s="281" t="s">
        <v>1884</v>
      </c>
    </row>
    <row r="9" spans="2:6" ht="31.5">
      <c r="B9" s="277" t="s">
        <v>1917</v>
      </c>
      <c r="C9" s="278" t="s">
        <v>1916</v>
      </c>
      <c r="D9" s="279" t="s">
        <v>1927</v>
      </c>
      <c r="E9" s="280" t="s">
        <v>1883</v>
      </c>
      <c r="F9" s="281" t="s">
        <v>1884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C36"/>
  <sheetViews>
    <sheetView workbookViewId="0">
      <selection activeCell="H40" sqref="H40"/>
    </sheetView>
  </sheetViews>
  <sheetFormatPr defaultRowHeight="15"/>
  <cols>
    <col min="1" max="1" width="9" style="23" customWidth="1"/>
  </cols>
  <sheetData>
    <row r="2" spans="3:29" s="42" customFormat="1" ht="15.75">
      <c r="C2" s="302" t="s">
        <v>338</v>
      </c>
      <c r="D2" s="302"/>
    </row>
    <row r="3" spans="3:29" s="42" customFormat="1" ht="16.5" thickBot="1">
      <c r="C3" s="303" t="s">
        <v>1433</v>
      </c>
      <c r="D3" s="303"/>
    </row>
    <row r="4" spans="3:29" s="42" customFormat="1">
      <c r="C4" s="304" t="s">
        <v>1434</v>
      </c>
      <c r="D4" s="305"/>
      <c r="R4" s="298" t="s">
        <v>1874</v>
      </c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</row>
    <row r="5" spans="3:29" s="42" customFormat="1">
      <c r="C5" s="260" t="s">
        <v>1435</v>
      </c>
      <c r="D5" s="261" t="s">
        <v>349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3:29" s="42" customFormat="1" ht="15.75">
      <c r="C6" s="306" t="s">
        <v>370</v>
      </c>
      <c r="D6" s="307"/>
      <c r="E6" s="2" t="s">
        <v>369</v>
      </c>
      <c r="R6" s="170" t="s">
        <v>1875</v>
      </c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40"/>
    </row>
    <row r="7" spans="3:29" s="42" customFormat="1" ht="15.75">
      <c r="C7" s="306" t="s">
        <v>371</v>
      </c>
      <c r="D7" s="307"/>
      <c r="E7" s="2" t="s">
        <v>794</v>
      </c>
    </row>
    <row r="8" spans="3:29" s="42" customFormat="1" ht="15.75">
      <c r="C8" s="306" t="s">
        <v>678</v>
      </c>
      <c r="D8" s="307"/>
      <c r="E8" s="2" t="s">
        <v>1445</v>
      </c>
    </row>
    <row r="9" spans="3:29" s="42" customFormat="1" ht="15.75">
      <c r="C9" s="299" t="s">
        <v>372</v>
      </c>
      <c r="D9" s="300"/>
      <c r="E9" s="2" t="s">
        <v>340</v>
      </c>
    </row>
    <row r="10" spans="3:29" s="42" customFormat="1" ht="16.5" thickBot="1">
      <c r="C10" s="271" t="s">
        <v>3</v>
      </c>
      <c r="D10" s="272" t="s">
        <v>5</v>
      </c>
      <c r="E10" s="2" t="s">
        <v>341</v>
      </c>
    </row>
    <row r="32" spans="3:16" ht="21" customHeight="1">
      <c r="C32" s="301" t="s">
        <v>363</v>
      </c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</row>
    <row r="36" spans="18:18">
      <c r="R36" s="170" t="s">
        <v>1876</v>
      </c>
    </row>
  </sheetData>
  <mergeCells count="9">
    <mergeCell ref="R4:AC4"/>
    <mergeCell ref="C9:D9"/>
    <mergeCell ref="C32:P32"/>
    <mergeCell ref="C2:D2"/>
    <mergeCell ref="C3:D3"/>
    <mergeCell ref="C4:D4"/>
    <mergeCell ref="C7:D7"/>
    <mergeCell ref="C8:D8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58"/>
  <sheetViews>
    <sheetView workbookViewId="0">
      <selection activeCell="H5" sqref="H5:I11"/>
    </sheetView>
  </sheetViews>
  <sheetFormatPr defaultColWidth="9" defaultRowHeight="12.75"/>
  <cols>
    <col min="1" max="1" width="9" style="145"/>
    <col min="2" max="3" width="9" style="162"/>
    <col min="4" max="16384" width="9" style="145"/>
  </cols>
  <sheetData>
    <row r="1" spans="2:10" ht="15">
      <c r="B1" s="289" t="s">
        <v>1881</v>
      </c>
      <c r="C1" s="290"/>
      <c r="D1" s="291"/>
      <c r="H1" s="289" t="s">
        <v>1882</v>
      </c>
      <c r="I1" s="290"/>
      <c r="J1" s="291"/>
    </row>
    <row r="2" spans="2:10" ht="16.5" thickBot="1">
      <c r="B2" s="303" t="s">
        <v>1433</v>
      </c>
      <c r="C2" s="303"/>
      <c r="H2" s="303" t="s">
        <v>1433</v>
      </c>
      <c r="I2" s="303"/>
    </row>
    <row r="3" spans="2:10">
      <c r="B3" s="310" t="s">
        <v>1158</v>
      </c>
      <c r="C3" s="311"/>
      <c r="H3" s="310" t="s">
        <v>1158</v>
      </c>
      <c r="I3" s="311"/>
    </row>
    <row r="4" spans="2:10" ht="13.5" thickBot="1">
      <c r="B4" s="158" t="s">
        <v>1159</v>
      </c>
      <c r="C4" s="159" t="s">
        <v>1160</v>
      </c>
      <c r="H4" s="260" t="s">
        <v>1435</v>
      </c>
      <c r="I4" s="261" t="s">
        <v>349</v>
      </c>
    </row>
    <row r="5" spans="2:10" ht="15.75">
      <c r="B5" s="284" t="s">
        <v>368</v>
      </c>
      <c r="C5" s="285" t="s">
        <v>832</v>
      </c>
      <c r="D5" s="2" t="s">
        <v>339</v>
      </c>
      <c r="E5" s="42"/>
      <c r="H5" s="262" t="s">
        <v>368</v>
      </c>
      <c r="I5" s="263" t="s">
        <v>832</v>
      </c>
      <c r="J5" s="2" t="s">
        <v>339</v>
      </c>
    </row>
    <row r="6" spans="2:10" ht="15.75">
      <c r="B6" s="262" t="s">
        <v>69</v>
      </c>
      <c r="C6" s="263" t="s">
        <v>754</v>
      </c>
      <c r="D6" s="2" t="s">
        <v>365</v>
      </c>
      <c r="E6" s="42"/>
      <c r="H6" s="262" t="s">
        <v>69</v>
      </c>
      <c r="I6" s="263" t="s">
        <v>849</v>
      </c>
      <c r="J6" s="2" t="s">
        <v>365</v>
      </c>
    </row>
    <row r="7" spans="2:10" ht="15.75">
      <c r="B7" s="262" t="s">
        <v>69</v>
      </c>
      <c r="C7" s="263" t="s">
        <v>375</v>
      </c>
      <c r="D7" s="2" t="s">
        <v>376</v>
      </c>
      <c r="E7" s="42"/>
      <c r="H7" s="262" t="s">
        <v>69</v>
      </c>
      <c r="I7" s="263" t="s">
        <v>375</v>
      </c>
      <c r="J7" s="2" t="s">
        <v>376</v>
      </c>
    </row>
    <row r="8" spans="2:10" ht="15.75">
      <c r="B8" s="264" t="s">
        <v>1436</v>
      </c>
      <c r="C8" s="265" t="s">
        <v>4</v>
      </c>
      <c r="D8" s="2"/>
      <c r="E8" s="42"/>
      <c r="H8" s="264" t="s">
        <v>1879</v>
      </c>
      <c r="I8" s="265" t="s">
        <v>4</v>
      </c>
    </row>
    <row r="9" spans="2:10" ht="15.75">
      <c r="B9" s="308" t="s">
        <v>1437</v>
      </c>
      <c r="C9" s="309"/>
      <c r="D9" s="2" t="s">
        <v>1889</v>
      </c>
      <c r="E9" s="42"/>
      <c r="H9" s="312" t="s">
        <v>1880</v>
      </c>
      <c r="I9" s="313"/>
      <c r="J9" s="2" t="s">
        <v>1888</v>
      </c>
    </row>
    <row r="10" spans="2:10" ht="15.75">
      <c r="B10" s="267" t="s">
        <v>1438</v>
      </c>
      <c r="C10" s="266" t="s">
        <v>73</v>
      </c>
      <c r="D10" s="2"/>
      <c r="E10" s="42"/>
      <c r="H10" s="269" t="s">
        <v>1422</v>
      </c>
      <c r="I10" s="270" t="s">
        <v>1423</v>
      </c>
    </row>
    <row r="11" spans="2:10" ht="16.5" thickBot="1">
      <c r="B11" s="267" t="s">
        <v>1439</v>
      </c>
      <c r="C11" s="268" t="s">
        <v>1440</v>
      </c>
      <c r="D11" s="2"/>
      <c r="E11" s="42"/>
      <c r="H11" s="271" t="s">
        <v>366</v>
      </c>
      <c r="I11" s="286" t="s">
        <v>672</v>
      </c>
      <c r="J11" s="2" t="s">
        <v>673</v>
      </c>
    </row>
    <row r="12" spans="2:10" ht="15.75">
      <c r="B12" s="267" t="s">
        <v>1441</v>
      </c>
      <c r="C12" s="268" t="s">
        <v>1442</v>
      </c>
      <c r="D12" s="2"/>
      <c r="E12" s="42"/>
      <c r="H12" s="172" t="s">
        <v>1</v>
      </c>
      <c r="I12" s="173" t="s">
        <v>577</v>
      </c>
    </row>
    <row r="13" spans="2:10" ht="15.75">
      <c r="B13" s="267" t="s">
        <v>1443</v>
      </c>
      <c r="C13" s="266" t="s">
        <v>78</v>
      </c>
      <c r="D13" s="2"/>
      <c r="E13" s="42"/>
      <c r="H13" s="172" t="s">
        <v>171</v>
      </c>
      <c r="I13" s="173" t="s">
        <v>1161</v>
      </c>
    </row>
    <row r="14" spans="2:10" ht="15.75">
      <c r="B14" s="308" t="s">
        <v>1444</v>
      </c>
      <c r="C14" s="309"/>
      <c r="D14" s="184"/>
      <c r="E14" s="40"/>
      <c r="H14" s="172" t="s">
        <v>172</v>
      </c>
      <c r="I14" s="173" t="s">
        <v>7</v>
      </c>
    </row>
    <row r="15" spans="2:10" ht="15.75">
      <c r="B15" s="269" t="s">
        <v>1422</v>
      </c>
      <c r="C15" s="270" t="s">
        <v>1423</v>
      </c>
      <c r="D15" s="184"/>
      <c r="E15" s="40"/>
      <c r="H15" s="172" t="s">
        <v>172</v>
      </c>
      <c r="I15" s="173" t="s">
        <v>7</v>
      </c>
    </row>
    <row r="16" spans="2:10" ht="16.5" thickBot="1">
      <c r="B16" s="271" t="s">
        <v>366</v>
      </c>
      <c r="C16" s="286" t="s">
        <v>672</v>
      </c>
      <c r="D16" s="2" t="s">
        <v>673</v>
      </c>
      <c r="E16" s="42"/>
      <c r="H16" s="172" t="s">
        <v>172</v>
      </c>
      <c r="I16" s="173" t="s">
        <v>7</v>
      </c>
    </row>
    <row r="17" spans="2:9">
      <c r="B17" s="172" t="s">
        <v>1</v>
      </c>
      <c r="C17" s="173" t="s">
        <v>577</v>
      </c>
      <c r="H17" s="172" t="s">
        <v>172</v>
      </c>
      <c r="I17" s="173" t="s">
        <v>7</v>
      </c>
    </row>
    <row r="18" spans="2:9">
      <c r="B18" s="172" t="s">
        <v>171</v>
      </c>
      <c r="C18" s="173" t="s">
        <v>1161</v>
      </c>
      <c r="H18" s="172" t="s">
        <v>172</v>
      </c>
      <c r="I18" s="173" t="s">
        <v>1104</v>
      </c>
    </row>
    <row r="19" spans="2:9">
      <c r="B19" s="172" t="s">
        <v>172</v>
      </c>
      <c r="C19" s="173" t="s">
        <v>7</v>
      </c>
      <c r="H19" s="172" t="s">
        <v>172</v>
      </c>
      <c r="I19" s="173" t="s">
        <v>590</v>
      </c>
    </row>
    <row r="20" spans="2:9">
      <c r="B20" s="172" t="s">
        <v>172</v>
      </c>
      <c r="C20" s="173" t="s">
        <v>7</v>
      </c>
      <c r="H20" s="172" t="s">
        <v>172</v>
      </c>
      <c r="I20" s="173" t="s">
        <v>1105</v>
      </c>
    </row>
    <row r="21" spans="2:9">
      <c r="B21" s="172" t="s">
        <v>172</v>
      </c>
      <c r="C21" s="173" t="s">
        <v>7</v>
      </c>
      <c r="H21" s="172" t="s">
        <v>172</v>
      </c>
      <c r="I21" s="173" t="s">
        <v>895</v>
      </c>
    </row>
    <row r="22" spans="2:9">
      <c r="B22" s="172" t="s">
        <v>172</v>
      </c>
      <c r="C22" s="173" t="s">
        <v>7</v>
      </c>
      <c r="H22" s="172" t="s">
        <v>172</v>
      </c>
      <c r="I22" s="173" t="s">
        <v>635</v>
      </c>
    </row>
    <row r="23" spans="2:9">
      <c r="B23" s="172" t="s">
        <v>172</v>
      </c>
      <c r="C23" s="173" t="s">
        <v>1104</v>
      </c>
      <c r="H23" s="172" t="s">
        <v>172</v>
      </c>
      <c r="I23" s="173" t="s">
        <v>670</v>
      </c>
    </row>
    <row r="24" spans="2:9">
      <c r="B24" s="172" t="s">
        <v>172</v>
      </c>
      <c r="C24" s="173" t="s">
        <v>590</v>
      </c>
      <c r="H24" s="172" t="s">
        <v>172</v>
      </c>
      <c r="I24" s="173" t="s">
        <v>636</v>
      </c>
    </row>
    <row r="25" spans="2:9">
      <c r="B25" s="172" t="s">
        <v>172</v>
      </c>
      <c r="C25" s="173" t="s">
        <v>1105</v>
      </c>
      <c r="H25" s="172" t="s">
        <v>172</v>
      </c>
      <c r="I25" s="173" t="s">
        <v>635</v>
      </c>
    </row>
    <row r="26" spans="2:9">
      <c r="B26" s="172" t="s">
        <v>172</v>
      </c>
      <c r="C26" s="173" t="s">
        <v>895</v>
      </c>
      <c r="H26" s="172" t="s">
        <v>172</v>
      </c>
      <c r="I26" s="173" t="s">
        <v>637</v>
      </c>
    </row>
    <row r="27" spans="2:9">
      <c r="B27" s="172" t="s">
        <v>172</v>
      </c>
      <c r="C27" s="173" t="s">
        <v>635</v>
      </c>
      <c r="H27" s="172" t="s">
        <v>172</v>
      </c>
      <c r="I27" s="173" t="s">
        <v>638</v>
      </c>
    </row>
    <row r="28" spans="2:9">
      <c r="B28" s="172" t="s">
        <v>172</v>
      </c>
      <c r="C28" s="173" t="s">
        <v>670</v>
      </c>
      <c r="H28" s="172" t="s">
        <v>172</v>
      </c>
      <c r="I28" s="173" t="s">
        <v>896</v>
      </c>
    </row>
    <row r="29" spans="2:9">
      <c r="B29" s="172" t="s">
        <v>172</v>
      </c>
      <c r="C29" s="173" t="s">
        <v>636</v>
      </c>
      <c r="H29" s="172" t="s">
        <v>172</v>
      </c>
      <c r="I29" s="173" t="s">
        <v>587</v>
      </c>
    </row>
    <row r="30" spans="2:9">
      <c r="B30" s="172" t="s">
        <v>172</v>
      </c>
      <c r="C30" s="173" t="s">
        <v>635</v>
      </c>
      <c r="H30" s="172" t="s">
        <v>172</v>
      </c>
      <c r="I30" s="173" t="s">
        <v>836</v>
      </c>
    </row>
    <row r="31" spans="2:9">
      <c r="B31" s="172" t="s">
        <v>172</v>
      </c>
      <c r="C31" s="173" t="s">
        <v>637</v>
      </c>
      <c r="H31" s="172" t="s">
        <v>172</v>
      </c>
      <c r="I31" s="173" t="s">
        <v>6</v>
      </c>
    </row>
    <row r="32" spans="2:9">
      <c r="B32" s="172" t="s">
        <v>172</v>
      </c>
      <c r="C32" s="173" t="s">
        <v>638</v>
      </c>
      <c r="H32" s="172" t="s">
        <v>172</v>
      </c>
      <c r="I32" s="173" t="s">
        <v>1162</v>
      </c>
    </row>
    <row r="33" spans="2:9">
      <c r="B33" s="172" t="s">
        <v>172</v>
      </c>
      <c r="C33" s="173" t="s">
        <v>896</v>
      </c>
      <c r="H33" s="172" t="s">
        <v>172</v>
      </c>
      <c r="I33" s="173" t="s">
        <v>7</v>
      </c>
    </row>
    <row r="34" spans="2:9">
      <c r="B34" s="172" t="s">
        <v>172</v>
      </c>
      <c r="C34" s="173" t="s">
        <v>587</v>
      </c>
      <c r="H34" s="172" t="s">
        <v>172</v>
      </c>
      <c r="I34" s="173" t="s">
        <v>577</v>
      </c>
    </row>
    <row r="35" spans="2:9">
      <c r="B35" s="172" t="s">
        <v>172</v>
      </c>
      <c r="C35" s="173" t="s">
        <v>836</v>
      </c>
      <c r="H35" s="172" t="s">
        <v>172</v>
      </c>
      <c r="I35" s="173" t="s">
        <v>1163</v>
      </c>
    </row>
    <row r="36" spans="2:9">
      <c r="B36" s="172" t="s">
        <v>172</v>
      </c>
      <c r="C36" s="173" t="s">
        <v>6</v>
      </c>
      <c r="H36" s="172" t="s">
        <v>172</v>
      </c>
      <c r="I36" s="173" t="s">
        <v>577</v>
      </c>
    </row>
    <row r="37" spans="2:9">
      <c r="B37" s="172" t="s">
        <v>172</v>
      </c>
      <c r="C37" s="173" t="s">
        <v>1162</v>
      </c>
      <c r="H37" s="172" t="s">
        <v>172</v>
      </c>
      <c r="I37" s="173" t="s">
        <v>614</v>
      </c>
    </row>
    <row r="38" spans="2:9">
      <c r="B38" s="172" t="s">
        <v>172</v>
      </c>
      <c r="C38" s="173" t="s">
        <v>7</v>
      </c>
      <c r="H38" s="172" t="s">
        <v>172</v>
      </c>
      <c r="I38" s="173" t="s">
        <v>577</v>
      </c>
    </row>
    <row r="39" spans="2:9">
      <c r="B39" s="172" t="s">
        <v>172</v>
      </c>
      <c r="C39" s="173" t="s">
        <v>577</v>
      </c>
      <c r="H39" s="172" t="s">
        <v>172</v>
      </c>
      <c r="I39" s="173" t="s">
        <v>558</v>
      </c>
    </row>
    <row r="40" spans="2:9">
      <c r="B40" s="172" t="s">
        <v>172</v>
      </c>
      <c r="C40" s="173" t="s">
        <v>1163</v>
      </c>
      <c r="H40" s="172" t="s">
        <v>172</v>
      </c>
      <c r="I40" s="173" t="s">
        <v>7</v>
      </c>
    </row>
    <row r="41" spans="2:9">
      <c r="B41" s="172" t="s">
        <v>172</v>
      </c>
      <c r="C41" s="173" t="s">
        <v>577</v>
      </c>
      <c r="H41" s="172" t="s">
        <v>172</v>
      </c>
      <c r="I41" s="173" t="s">
        <v>7</v>
      </c>
    </row>
    <row r="42" spans="2:9">
      <c r="B42" s="172" t="s">
        <v>172</v>
      </c>
      <c r="C42" s="173" t="s">
        <v>614</v>
      </c>
      <c r="H42" s="172" t="s">
        <v>172</v>
      </c>
      <c r="I42" s="173" t="s">
        <v>584</v>
      </c>
    </row>
    <row r="43" spans="2:9">
      <c r="B43" s="172" t="s">
        <v>172</v>
      </c>
      <c r="C43" s="173" t="s">
        <v>577</v>
      </c>
      <c r="H43" s="172" t="s">
        <v>172</v>
      </c>
      <c r="I43" s="173" t="s">
        <v>601</v>
      </c>
    </row>
    <row r="44" spans="2:9">
      <c r="B44" s="172" t="s">
        <v>172</v>
      </c>
      <c r="C44" s="173" t="s">
        <v>558</v>
      </c>
      <c r="H44" s="172" t="s">
        <v>172</v>
      </c>
      <c r="I44" s="173" t="s">
        <v>1164</v>
      </c>
    </row>
    <row r="45" spans="2:9">
      <c r="B45" s="172" t="s">
        <v>172</v>
      </c>
      <c r="C45" s="173" t="s">
        <v>7</v>
      </c>
      <c r="H45" s="172" t="s">
        <v>172</v>
      </c>
      <c r="I45" s="173" t="s">
        <v>1165</v>
      </c>
    </row>
    <row r="46" spans="2:9">
      <c r="B46" s="172" t="s">
        <v>172</v>
      </c>
      <c r="C46" s="173" t="s">
        <v>7</v>
      </c>
      <c r="H46" s="172" t="s">
        <v>172</v>
      </c>
      <c r="I46" s="173" t="s">
        <v>654</v>
      </c>
    </row>
    <row r="47" spans="2:9">
      <c r="B47" s="172" t="s">
        <v>172</v>
      </c>
      <c r="C47" s="173" t="s">
        <v>584</v>
      </c>
      <c r="H47" s="172" t="s">
        <v>172</v>
      </c>
      <c r="I47" s="173" t="s">
        <v>1166</v>
      </c>
    </row>
    <row r="48" spans="2:9">
      <c r="B48" s="172" t="s">
        <v>172</v>
      </c>
      <c r="C48" s="173" t="s">
        <v>601</v>
      </c>
      <c r="H48" s="172" t="s">
        <v>172</v>
      </c>
      <c r="I48" s="173" t="s">
        <v>1167</v>
      </c>
    </row>
    <row r="49" spans="2:9">
      <c r="B49" s="172" t="s">
        <v>172</v>
      </c>
      <c r="C49" s="173" t="s">
        <v>1164</v>
      </c>
      <c r="H49" s="172" t="s">
        <v>172</v>
      </c>
      <c r="I49" s="173" t="s">
        <v>649</v>
      </c>
    </row>
    <row r="50" spans="2:9">
      <c r="B50" s="172" t="s">
        <v>172</v>
      </c>
      <c r="C50" s="173" t="s">
        <v>1165</v>
      </c>
      <c r="H50" s="172" t="s">
        <v>172</v>
      </c>
      <c r="I50" s="173" t="s">
        <v>1168</v>
      </c>
    </row>
    <row r="51" spans="2:9">
      <c r="B51" s="172" t="s">
        <v>172</v>
      </c>
      <c r="C51" s="173" t="s">
        <v>654</v>
      </c>
      <c r="H51" s="172" t="s">
        <v>172</v>
      </c>
      <c r="I51" s="173" t="s">
        <v>1169</v>
      </c>
    </row>
    <row r="52" spans="2:9">
      <c r="B52" s="172" t="s">
        <v>172</v>
      </c>
      <c r="C52" s="173" t="s">
        <v>1166</v>
      </c>
      <c r="H52" s="172" t="s">
        <v>172</v>
      </c>
      <c r="I52" s="173" t="s">
        <v>1170</v>
      </c>
    </row>
    <row r="53" spans="2:9">
      <c r="B53" s="172" t="s">
        <v>172</v>
      </c>
      <c r="C53" s="173" t="s">
        <v>1167</v>
      </c>
      <c r="H53" s="172" t="s">
        <v>172</v>
      </c>
      <c r="I53" s="173" t="s">
        <v>650</v>
      </c>
    </row>
    <row r="54" spans="2:9">
      <c r="B54" s="172" t="s">
        <v>172</v>
      </c>
      <c r="C54" s="173" t="s">
        <v>649</v>
      </c>
      <c r="H54" s="172" t="s">
        <v>172</v>
      </c>
      <c r="I54" s="173" t="s">
        <v>638</v>
      </c>
    </row>
    <row r="55" spans="2:9">
      <c r="B55" s="172" t="s">
        <v>172</v>
      </c>
      <c r="C55" s="173" t="s">
        <v>1168</v>
      </c>
      <c r="H55" s="172" t="s">
        <v>172</v>
      </c>
      <c r="I55" s="173" t="s">
        <v>1171</v>
      </c>
    </row>
    <row r="56" spans="2:9">
      <c r="B56" s="172" t="s">
        <v>172</v>
      </c>
      <c r="C56" s="173" t="s">
        <v>1169</v>
      </c>
      <c r="H56" s="172" t="s">
        <v>172</v>
      </c>
      <c r="I56" s="173" t="s">
        <v>1172</v>
      </c>
    </row>
    <row r="57" spans="2:9">
      <c r="B57" s="172" t="s">
        <v>172</v>
      </c>
      <c r="C57" s="173" t="s">
        <v>1170</v>
      </c>
      <c r="H57" s="172" t="s">
        <v>172</v>
      </c>
      <c r="I57" s="173" t="s">
        <v>663</v>
      </c>
    </row>
    <row r="58" spans="2:9">
      <c r="B58" s="172" t="s">
        <v>172</v>
      </c>
      <c r="C58" s="173" t="s">
        <v>650</v>
      </c>
      <c r="H58" s="172" t="s">
        <v>172</v>
      </c>
      <c r="I58" s="173" t="s">
        <v>1173</v>
      </c>
    </row>
    <row r="59" spans="2:9">
      <c r="B59" s="172" t="s">
        <v>172</v>
      </c>
      <c r="C59" s="173" t="s">
        <v>638</v>
      </c>
      <c r="H59" s="172" t="s">
        <v>172</v>
      </c>
      <c r="I59" s="173" t="s">
        <v>6</v>
      </c>
    </row>
    <row r="60" spans="2:9">
      <c r="B60" s="172" t="s">
        <v>172</v>
      </c>
      <c r="C60" s="173" t="s">
        <v>1171</v>
      </c>
      <c r="H60" s="172" t="s">
        <v>172</v>
      </c>
      <c r="I60" s="173" t="s">
        <v>1174</v>
      </c>
    </row>
    <row r="61" spans="2:9">
      <c r="B61" s="172" t="s">
        <v>172</v>
      </c>
      <c r="C61" s="173" t="s">
        <v>1172</v>
      </c>
      <c r="H61" s="172" t="s">
        <v>172</v>
      </c>
      <c r="I61" s="173" t="s">
        <v>647</v>
      </c>
    </row>
    <row r="62" spans="2:9">
      <c r="B62" s="172" t="s">
        <v>172</v>
      </c>
      <c r="C62" s="173" t="s">
        <v>663</v>
      </c>
      <c r="H62" s="172" t="s">
        <v>172</v>
      </c>
      <c r="I62" s="173" t="s">
        <v>1170</v>
      </c>
    </row>
    <row r="63" spans="2:9">
      <c r="B63" s="172" t="s">
        <v>172</v>
      </c>
      <c r="C63" s="173" t="s">
        <v>1173</v>
      </c>
      <c r="H63" s="172" t="s">
        <v>172</v>
      </c>
      <c r="I63" s="173" t="s">
        <v>650</v>
      </c>
    </row>
    <row r="64" spans="2:9">
      <c r="B64" s="172" t="s">
        <v>172</v>
      </c>
      <c r="C64" s="173" t="s">
        <v>6</v>
      </c>
      <c r="H64" s="172" t="s">
        <v>172</v>
      </c>
      <c r="I64" s="173" t="s">
        <v>638</v>
      </c>
    </row>
    <row r="65" spans="2:9">
      <c r="B65" s="172" t="s">
        <v>172</v>
      </c>
      <c r="C65" s="173" t="s">
        <v>1174</v>
      </c>
      <c r="H65" s="172" t="s">
        <v>172</v>
      </c>
      <c r="I65" s="173" t="s">
        <v>1175</v>
      </c>
    </row>
    <row r="66" spans="2:9">
      <c r="B66" s="172" t="s">
        <v>172</v>
      </c>
      <c r="C66" s="173" t="s">
        <v>647</v>
      </c>
      <c r="H66" s="172" t="s">
        <v>172</v>
      </c>
      <c r="I66" s="173" t="s">
        <v>1176</v>
      </c>
    </row>
    <row r="67" spans="2:9">
      <c r="B67" s="172" t="s">
        <v>172</v>
      </c>
      <c r="C67" s="173" t="s">
        <v>1170</v>
      </c>
      <c r="H67" s="172" t="s">
        <v>172</v>
      </c>
      <c r="I67" s="173" t="s">
        <v>1177</v>
      </c>
    </row>
    <row r="68" spans="2:9">
      <c r="B68" s="172" t="s">
        <v>172</v>
      </c>
      <c r="C68" s="173" t="s">
        <v>650</v>
      </c>
      <c r="H68" s="172" t="s">
        <v>172</v>
      </c>
      <c r="I68" s="173" t="s">
        <v>1178</v>
      </c>
    </row>
    <row r="69" spans="2:9">
      <c r="B69" s="172" t="s">
        <v>172</v>
      </c>
      <c r="C69" s="173" t="s">
        <v>638</v>
      </c>
      <c r="H69" s="172" t="s">
        <v>172</v>
      </c>
      <c r="I69" s="173" t="s">
        <v>639</v>
      </c>
    </row>
    <row r="70" spans="2:9">
      <c r="B70" s="172" t="s">
        <v>172</v>
      </c>
      <c r="C70" s="173" t="s">
        <v>1175</v>
      </c>
      <c r="H70" s="172" t="s">
        <v>172</v>
      </c>
      <c r="I70" s="173" t="s">
        <v>1179</v>
      </c>
    </row>
    <row r="71" spans="2:9">
      <c r="B71" s="172" t="s">
        <v>172</v>
      </c>
      <c r="C71" s="173" t="s">
        <v>1176</v>
      </c>
      <c r="H71" s="172" t="s">
        <v>172</v>
      </c>
      <c r="I71" s="173" t="s">
        <v>1180</v>
      </c>
    </row>
    <row r="72" spans="2:9">
      <c r="B72" s="172" t="s">
        <v>172</v>
      </c>
      <c r="C72" s="173" t="s">
        <v>1177</v>
      </c>
      <c r="H72" s="172" t="s">
        <v>172</v>
      </c>
      <c r="I72" s="173" t="s">
        <v>1181</v>
      </c>
    </row>
    <row r="73" spans="2:9">
      <c r="B73" s="172" t="s">
        <v>172</v>
      </c>
      <c r="C73" s="173" t="s">
        <v>1178</v>
      </c>
      <c r="H73" s="172" t="s">
        <v>172</v>
      </c>
      <c r="I73" s="173" t="s">
        <v>1182</v>
      </c>
    </row>
    <row r="74" spans="2:9">
      <c r="B74" s="172" t="s">
        <v>172</v>
      </c>
      <c r="C74" s="173" t="s">
        <v>639</v>
      </c>
      <c r="H74" s="172" t="s">
        <v>172</v>
      </c>
      <c r="I74" s="173" t="s">
        <v>1183</v>
      </c>
    </row>
    <row r="75" spans="2:9">
      <c r="B75" s="172" t="s">
        <v>172</v>
      </c>
      <c r="C75" s="173" t="s">
        <v>1179</v>
      </c>
      <c r="H75" s="172" t="s">
        <v>172</v>
      </c>
      <c r="I75" s="173" t="s">
        <v>1184</v>
      </c>
    </row>
    <row r="76" spans="2:9">
      <c r="B76" s="172" t="s">
        <v>172</v>
      </c>
      <c r="C76" s="173" t="s">
        <v>1180</v>
      </c>
      <c r="H76" s="172" t="s">
        <v>172</v>
      </c>
      <c r="I76" s="173" t="s">
        <v>1185</v>
      </c>
    </row>
    <row r="77" spans="2:9">
      <c r="B77" s="172" t="s">
        <v>172</v>
      </c>
      <c r="C77" s="173" t="s">
        <v>1181</v>
      </c>
      <c r="H77" s="172" t="s">
        <v>172</v>
      </c>
      <c r="I77" s="173" t="s">
        <v>6</v>
      </c>
    </row>
    <row r="78" spans="2:9">
      <c r="B78" s="172" t="s">
        <v>172</v>
      </c>
      <c r="C78" s="173" t="s">
        <v>1182</v>
      </c>
      <c r="H78" s="172" t="s">
        <v>172</v>
      </c>
      <c r="I78" s="173" t="s">
        <v>1186</v>
      </c>
    </row>
    <row r="79" spans="2:9">
      <c r="B79" s="172" t="s">
        <v>172</v>
      </c>
      <c r="C79" s="173" t="s">
        <v>1183</v>
      </c>
      <c r="H79" s="172" t="s">
        <v>172</v>
      </c>
      <c r="I79" s="173" t="s">
        <v>937</v>
      </c>
    </row>
    <row r="80" spans="2:9">
      <c r="B80" s="172" t="s">
        <v>172</v>
      </c>
      <c r="C80" s="173" t="s">
        <v>1184</v>
      </c>
      <c r="H80" s="172" t="s">
        <v>172</v>
      </c>
      <c r="I80" s="173" t="s">
        <v>6</v>
      </c>
    </row>
    <row r="81" spans="2:9">
      <c r="B81" s="172" t="s">
        <v>172</v>
      </c>
      <c r="C81" s="173" t="s">
        <v>1185</v>
      </c>
      <c r="H81" s="172" t="s">
        <v>172</v>
      </c>
      <c r="I81" s="173" t="s">
        <v>1187</v>
      </c>
    </row>
    <row r="82" spans="2:9">
      <c r="B82" s="172" t="s">
        <v>172</v>
      </c>
      <c r="C82" s="173" t="s">
        <v>6</v>
      </c>
      <c r="H82" s="172" t="s">
        <v>172</v>
      </c>
      <c r="I82" s="173" t="s">
        <v>1188</v>
      </c>
    </row>
    <row r="83" spans="2:9">
      <c r="B83" s="172" t="s">
        <v>172</v>
      </c>
      <c r="C83" s="173" t="s">
        <v>1186</v>
      </c>
      <c r="H83" s="172" t="s">
        <v>172</v>
      </c>
      <c r="I83" s="173" t="s">
        <v>1189</v>
      </c>
    </row>
    <row r="84" spans="2:9">
      <c r="B84" s="172" t="s">
        <v>172</v>
      </c>
      <c r="C84" s="173" t="s">
        <v>937</v>
      </c>
      <c r="H84" s="172" t="s">
        <v>172</v>
      </c>
      <c r="I84" s="173" t="s">
        <v>279</v>
      </c>
    </row>
    <row r="85" spans="2:9">
      <c r="B85" s="172" t="s">
        <v>172</v>
      </c>
      <c r="C85" s="173" t="s">
        <v>6</v>
      </c>
      <c r="H85" s="172" t="s">
        <v>172</v>
      </c>
      <c r="I85" s="173" t="s">
        <v>638</v>
      </c>
    </row>
    <row r="86" spans="2:9">
      <c r="B86" s="172" t="s">
        <v>172</v>
      </c>
      <c r="C86" s="173" t="s">
        <v>1187</v>
      </c>
      <c r="H86" s="172" t="s">
        <v>172</v>
      </c>
      <c r="I86" s="173" t="s">
        <v>1190</v>
      </c>
    </row>
    <row r="87" spans="2:9">
      <c r="B87" s="172" t="s">
        <v>172</v>
      </c>
      <c r="C87" s="173" t="s">
        <v>1188</v>
      </c>
      <c r="H87" s="172" t="s">
        <v>172</v>
      </c>
      <c r="I87" s="173" t="s">
        <v>1184</v>
      </c>
    </row>
    <row r="88" spans="2:9">
      <c r="B88" s="172" t="s">
        <v>172</v>
      </c>
      <c r="C88" s="173" t="s">
        <v>1189</v>
      </c>
      <c r="H88" s="172" t="s">
        <v>172</v>
      </c>
      <c r="I88" s="173" t="s">
        <v>879</v>
      </c>
    </row>
    <row r="89" spans="2:9">
      <c r="B89" s="172" t="s">
        <v>172</v>
      </c>
      <c r="C89" s="173" t="s">
        <v>279</v>
      </c>
      <c r="H89" s="172" t="s">
        <v>172</v>
      </c>
      <c r="I89" s="173" t="s">
        <v>1191</v>
      </c>
    </row>
    <row r="90" spans="2:9">
      <c r="B90" s="172" t="s">
        <v>172</v>
      </c>
      <c r="C90" s="173" t="s">
        <v>638</v>
      </c>
      <c r="H90" s="172" t="s">
        <v>172</v>
      </c>
      <c r="I90" s="173" t="s">
        <v>1192</v>
      </c>
    </row>
    <row r="91" spans="2:9">
      <c r="B91" s="172" t="s">
        <v>172</v>
      </c>
      <c r="C91" s="173" t="s">
        <v>1190</v>
      </c>
      <c r="H91" s="172" t="s">
        <v>172</v>
      </c>
      <c r="I91" s="173" t="s">
        <v>1193</v>
      </c>
    </row>
    <row r="92" spans="2:9">
      <c r="B92" s="172" t="s">
        <v>172</v>
      </c>
      <c r="C92" s="173" t="s">
        <v>1184</v>
      </c>
      <c r="H92" s="172" t="s">
        <v>172</v>
      </c>
      <c r="I92" s="173" t="s">
        <v>582</v>
      </c>
    </row>
    <row r="93" spans="2:9">
      <c r="B93" s="172" t="s">
        <v>172</v>
      </c>
      <c r="C93" s="173" t="s">
        <v>879</v>
      </c>
      <c r="H93" s="172" t="s">
        <v>172</v>
      </c>
      <c r="I93" s="173" t="s">
        <v>1194</v>
      </c>
    </row>
    <row r="94" spans="2:9">
      <c r="B94" s="172" t="s">
        <v>172</v>
      </c>
      <c r="C94" s="173" t="s">
        <v>1191</v>
      </c>
      <c r="H94" s="172" t="s">
        <v>172</v>
      </c>
      <c r="I94" s="173" t="s">
        <v>1195</v>
      </c>
    </row>
    <row r="95" spans="2:9">
      <c r="B95" s="172" t="s">
        <v>172</v>
      </c>
      <c r="C95" s="173" t="s">
        <v>1192</v>
      </c>
      <c r="H95" s="172" t="s">
        <v>172</v>
      </c>
      <c r="I95" s="173" t="s">
        <v>1191</v>
      </c>
    </row>
    <row r="96" spans="2:9">
      <c r="B96" s="172" t="s">
        <v>172</v>
      </c>
      <c r="C96" s="173" t="s">
        <v>1193</v>
      </c>
      <c r="H96" s="172" t="s">
        <v>172</v>
      </c>
      <c r="I96" s="173" t="s">
        <v>582</v>
      </c>
    </row>
    <row r="97" spans="2:9">
      <c r="B97" s="172" t="s">
        <v>172</v>
      </c>
      <c r="C97" s="173" t="s">
        <v>582</v>
      </c>
      <c r="H97" s="172" t="s">
        <v>172</v>
      </c>
      <c r="I97" s="173" t="s">
        <v>1196</v>
      </c>
    </row>
    <row r="98" spans="2:9">
      <c r="B98" s="172" t="s">
        <v>172</v>
      </c>
      <c r="C98" s="173" t="s">
        <v>1194</v>
      </c>
      <c r="H98" s="172" t="s">
        <v>172</v>
      </c>
      <c r="I98" s="173" t="s">
        <v>653</v>
      </c>
    </row>
    <row r="99" spans="2:9">
      <c r="B99" s="172" t="s">
        <v>172</v>
      </c>
      <c r="C99" s="173" t="s">
        <v>1195</v>
      </c>
      <c r="H99" s="172" t="s">
        <v>172</v>
      </c>
      <c r="I99" s="173" t="s">
        <v>1197</v>
      </c>
    </row>
    <row r="100" spans="2:9">
      <c r="B100" s="172" t="s">
        <v>172</v>
      </c>
      <c r="C100" s="173" t="s">
        <v>1191</v>
      </c>
      <c r="H100" s="172" t="s">
        <v>172</v>
      </c>
      <c r="I100" s="173" t="s">
        <v>639</v>
      </c>
    </row>
    <row r="101" spans="2:9">
      <c r="B101" s="172" t="s">
        <v>172</v>
      </c>
      <c r="C101" s="173" t="s">
        <v>582</v>
      </c>
      <c r="H101" s="172" t="s">
        <v>172</v>
      </c>
      <c r="I101" s="173" t="s">
        <v>1198</v>
      </c>
    </row>
    <row r="102" spans="2:9">
      <c r="B102" s="172" t="s">
        <v>172</v>
      </c>
      <c r="C102" s="173" t="s">
        <v>1196</v>
      </c>
      <c r="H102" s="172" t="s">
        <v>172</v>
      </c>
      <c r="I102" s="173" t="s">
        <v>1199</v>
      </c>
    </row>
    <row r="103" spans="2:9">
      <c r="B103" s="172" t="s">
        <v>172</v>
      </c>
      <c r="C103" s="173" t="s">
        <v>653</v>
      </c>
      <c r="H103" s="172" t="s">
        <v>172</v>
      </c>
      <c r="I103" s="173" t="s">
        <v>1200</v>
      </c>
    </row>
    <row r="104" spans="2:9">
      <c r="B104" s="172" t="s">
        <v>172</v>
      </c>
      <c r="C104" s="173" t="s">
        <v>1197</v>
      </c>
      <c r="H104" s="172" t="s">
        <v>172</v>
      </c>
      <c r="I104" s="173" t="s">
        <v>1201</v>
      </c>
    </row>
    <row r="105" spans="2:9">
      <c r="B105" s="172" t="s">
        <v>172</v>
      </c>
      <c r="C105" s="173" t="s">
        <v>639</v>
      </c>
      <c r="H105" s="172" t="s">
        <v>172</v>
      </c>
      <c r="I105" s="173" t="s">
        <v>2</v>
      </c>
    </row>
    <row r="106" spans="2:9">
      <c r="B106" s="172" t="s">
        <v>172</v>
      </c>
      <c r="C106" s="173" t="s">
        <v>1198</v>
      </c>
      <c r="H106" s="172" t="s">
        <v>172</v>
      </c>
      <c r="I106" s="173" t="s">
        <v>1202</v>
      </c>
    </row>
    <row r="107" spans="2:9">
      <c r="B107" s="172" t="s">
        <v>172</v>
      </c>
      <c r="C107" s="173" t="s">
        <v>1199</v>
      </c>
      <c r="H107" s="172" t="s">
        <v>172</v>
      </c>
      <c r="I107" s="173" t="s">
        <v>1203</v>
      </c>
    </row>
    <row r="108" spans="2:9">
      <c r="B108" s="172" t="s">
        <v>172</v>
      </c>
      <c r="C108" s="173" t="s">
        <v>1200</v>
      </c>
      <c r="H108" s="172" t="s">
        <v>172</v>
      </c>
      <c r="I108" s="173" t="s">
        <v>1204</v>
      </c>
    </row>
    <row r="109" spans="2:9">
      <c r="B109" s="172" t="s">
        <v>172</v>
      </c>
      <c r="C109" s="173" t="s">
        <v>1201</v>
      </c>
      <c r="H109" s="172" t="s">
        <v>172</v>
      </c>
      <c r="I109" s="173" t="s">
        <v>574</v>
      </c>
    </row>
    <row r="110" spans="2:9">
      <c r="B110" s="172" t="s">
        <v>172</v>
      </c>
      <c r="C110" s="173" t="s">
        <v>2</v>
      </c>
      <c r="H110" s="172" t="s">
        <v>172</v>
      </c>
      <c r="I110" s="173" t="s">
        <v>1205</v>
      </c>
    </row>
    <row r="111" spans="2:9">
      <c r="B111" s="172" t="s">
        <v>172</v>
      </c>
      <c r="C111" s="173" t="s">
        <v>1202</v>
      </c>
      <c r="H111" s="172" t="s">
        <v>172</v>
      </c>
      <c r="I111" s="173" t="s">
        <v>1206</v>
      </c>
    </row>
    <row r="112" spans="2:9">
      <c r="B112" s="172" t="s">
        <v>172</v>
      </c>
      <c r="C112" s="173" t="s">
        <v>1203</v>
      </c>
      <c r="H112" s="172" t="s">
        <v>172</v>
      </c>
      <c r="I112" s="173" t="s">
        <v>1207</v>
      </c>
    </row>
    <row r="113" spans="2:9">
      <c r="B113" s="172" t="s">
        <v>172</v>
      </c>
      <c r="C113" s="173" t="s">
        <v>1204</v>
      </c>
      <c r="H113" s="172" t="s">
        <v>172</v>
      </c>
      <c r="I113" s="173" t="s">
        <v>1208</v>
      </c>
    </row>
    <row r="114" spans="2:9">
      <c r="B114" s="172" t="s">
        <v>172</v>
      </c>
      <c r="C114" s="173" t="s">
        <v>574</v>
      </c>
      <c r="H114" s="172" t="s">
        <v>172</v>
      </c>
      <c r="I114" s="173" t="s">
        <v>587</v>
      </c>
    </row>
    <row r="115" spans="2:9">
      <c r="B115" s="172" t="s">
        <v>172</v>
      </c>
      <c r="C115" s="173" t="s">
        <v>1205</v>
      </c>
      <c r="H115" s="172" t="s">
        <v>172</v>
      </c>
      <c r="I115" s="173" t="s">
        <v>604</v>
      </c>
    </row>
    <row r="116" spans="2:9">
      <c r="B116" s="172" t="s">
        <v>172</v>
      </c>
      <c r="C116" s="173" t="s">
        <v>1206</v>
      </c>
      <c r="H116" s="172" t="s">
        <v>172</v>
      </c>
      <c r="I116" s="173" t="s">
        <v>1199</v>
      </c>
    </row>
    <row r="117" spans="2:9">
      <c r="B117" s="172" t="s">
        <v>172</v>
      </c>
      <c r="C117" s="173" t="s">
        <v>1207</v>
      </c>
      <c r="H117" s="172" t="s">
        <v>172</v>
      </c>
      <c r="I117" s="173" t="s">
        <v>1200</v>
      </c>
    </row>
    <row r="118" spans="2:9">
      <c r="B118" s="172" t="s">
        <v>172</v>
      </c>
      <c r="C118" s="173" t="s">
        <v>1208</v>
      </c>
      <c r="H118" s="172" t="s">
        <v>172</v>
      </c>
      <c r="I118" s="173" t="s">
        <v>1201</v>
      </c>
    </row>
    <row r="119" spans="2:9">
      <c r="B119" s="172" t="s">
        <v>172</v>
      </c>
      <c r="C119" s="173" t="s">
        <v>587</v>
      </c>
      <c r="H119" s="172" t="s">
        <v>172</v>
      </c>
      <c r="I119" s="173" t="s">
        <v>2</v>
      </c>
    </row>
    <row r="120" spans="2:9">
      <c r="B120" s="172" t="s">
        <v>172</v>
      </c>
      <c r="C120" s="173" t="s">
        <v>604</v>
      </c>
      <c r="H120" s="172" t="s">
        <v>172</v>
      </c>
      <c r="I120" s="173" t="s">
        <v>1202</v>
      </c>
    </row>
    <row r="121" spans="2:9">
      <c r="B121" s="172" t="s">
        <v>172</v>
      </c>
      <c r="C121" s="173" t="s">
        <v>1199</v>
      </c>
      <c r="H121" s="172" t="s">
        <v>172</v>
      </c>
      <c r="I121" s="173" t="s">
        <v>1203</v>
      </c>
    </row>
    <row r="122" spans="2:9">
      <c r="B122" s="172" t="s">
        <v>172</v>
      </c>
      <c r="C122" s="173" t="s">
        <v>1200</v>
      </c>
      <c r="H122" s="172" t="s">
        <v>172</v>
      </c>
      <c r="I122" s="173" t="s">
        <v>1204</v>
      </c>
    </row>
    <row r="123" spans="2:9">
      <c r="B123" s="172" t="s">
        <v>172</v>
      </c>
      <c r="C123" s="173" t="s">
        <v>1201</v>
      </c>
      <c r="H123" s="172" t="s">
        <v>172</v>
      </c>
      <c r="I123" s="173" t="s">
        <v>574</v>
      </c>
    </row>
    <row r="124" spans="2:9">
      <c r="B124" s="172" t="s">
        <v>172</v>
      </c>
      <c r="C124" s="173" t="s">
        <v>2</v>
      </c>
      <c r="H124" s="172" t="s">
        <v>172</v>
      </c>
      <c r="I124" s="173" t="s">
        <v>1209</v>
      </c>
    </row>
    <row r="125" spans="2:9">
      <c r="B125" s="172" t="s">
        <v>172</v>
      </c>
      <c r="C125" s="173" t="s">
        <v>1202</v>
      </c>
      <c r="H125" s="172" t="s">
        <v>172</v>
      </c>
      <c r="I125" s="173" t="s">
        <v>1206</v>
      </c>
    </row>
    <row r="126" spans="2:9">
      <c r="B126" s="172" t="s">
        <v>172</v>
      </c>
      <c r="C126" s="173" t="s">
        <v>1203</v>
      </c>
      <c r="H126" s="172" t="s">
        <v>172</v>
      </c>
      <c r="I126" s="173" t="s">
        <v>1210</v>
      </c>
    </row>
    <row r="127" spans="2:9">
      <c r="B127" s="172" t="s">
        <v>172</v>
      </c>
      <c r="C127" s="173" t="s">
        <v>1204</v>
      </c>
      <c r="H127" s="172" t="s">
        <v>172</v>
      </c>
      <c r="I127" s="173" t="s">
        <v>1211</v>
      </c>
    </row>
    <row r="128" spans="2:9">
      <c r="B128" s="172" t="s">
        <v>172</v>
      </c>
      <c r="C128" s="173" t="s">
        <v>574</v>
      </c>
      <c r="H128" s="172" t="s">
        <v>172</v>
      </c>
      <c r="I128" s="173" t="s">
        <v>1199</v>
      </c>
    </row>
    <row r="129" spans="2:9">
      <c r="B129" s="172" t="s">
        <v>172</v>
      </c>
      <c r="C129" s="173" t="s">
        <v>1209</v>
      </c>
      <c r="H129" s="172" t="s">
        <v>172</v>
      </c>
      <c r="I129" s="173" t="s">
        <v>1200</v>
      </c>
    </row>
    <row r="130" spans="2:9">
      <c r="B130" s="172" t="s">
        <v>172</v>
      </c>
      <c r="C130" s="173" t="s">
        <v>1206</v>
      </c>
      <c r="H130" s="172" t="s">
        <v>172</v>
      </c>
      <c r="I130" s="173" t="s">
        <v>1201</v>
      </c>
    </row>
    <row r="131" spans="2:9">
      <c r="B131" s="172" t="s">
        <v>172</v>
      </c>
      <c r="C131" s="173" t="s">
        <v>1210</v>
      </c>
      <c r="H131" s="172" t="s">
        <v>172</v>
      </c>
      <c r="I131" s="173" t="s">
        <v>2</v>
      </c>
    </row>
    <row r="132" spans="2:9">
      <c r="B132" s="172" t="s">
        <v>172</v>
      </c>
      <c r="C132" s="173" t="s">
        <v>1211</v>
      </c>
      <c r="H132" s="172" t="s">
        <v>172</v>
      </c>
      <c r="I132" s="173" t="s">
        <v>1202</v>
      </c>
    </row>
    <row r="133" spans="2:9">
      <c r="B133" s="172" t="s">
        <v>172</v>
      </c>
      <c r="C133" s="173" t="s">
        <v>1199</v>
      </c>
      <c r="H133" s="172" t="s">
        <v>172</v>
      </c>
      <c r="I133" s="173" t="s">
        <v>1203</v>
      </c>
    </row>
    <row r="134" spans="2:9">
      <c r="B134" s="172" t="s">
        <v>172</v>
      </c>
      <c r="C134" s="173" t="s">
        <v>1200</v>
      </c>
      <c r="H134" s="172" t="s">
        <v>172</v>
      </c>
      <c r="I134" s="173" t="s">
        <v>1204</v>
      </c>
    </row>
    <row r="135" spans="2:9">
      <c r="B135" s="172" t="s">
        <v>172</v>
      </c>
      <c r="C135" s="173" t="s">
        <v>1201</v>
      </c>
      <c r="H135" s="172" t="s">
        <v>172</v>
      </c>
      <c r="I135" s="173" t="s">
        <v>1212</v>
      </c>
    </row>
    <row r="136" spans="2:9">
      <c r="B136" s="172" t="s">
        <v>172</v>
      </c>
      <c r="C136" s="173" t="s">
        <v>2</v>
      </c>
      <c r="H136" s="172" t="s">
        <v>172</v>
      </c>
      <c r="I136" s="173" t="s">
        <v>1213</v>
      </c>
    </row>
    <row r="137" spans="2:9">
      <c r="B137" s="172" t="s">
        <v>172</v>
      </c>
      <c r="C137" s="173" t="s">
        <v>1202</v>
      </c>
      <c r="H137" s="172" t="s">
        <v>172</v>
      </c>
      <c r="I137" s="173" t="s">
        <v>1214</v>
      </c>
    </row>
    <row r="138" spans="2:9">
      <c r="B138" s="172" t="s">
        <v>172</v>
      </c>
      <c r="C138" s="173" t="s">
        <v>1203</v>
      </c>
      <c r="H138" s="172" t="s">
        <v>172</v>
      </c>
      <c r="I138" s="173" t="s">
        <v>1215</v>
      </c>
    </row>
    <row r="139" spans="2:9">
      <c r="B139" s="172" t="s">
        <v>172</v>
      </c>
      <c r="C139" s="173" t="s">
        <v>1204</v>
      </c>
      <c r="H139" s="172" t="s">
        <v>172</v>
      </c>
      <c r="I139" s="173" t="s">
        <v>1216</v>
      </c>
    </row>
    <row r="140" spans="2:9">
      <c r="B140" s="172" t="s">
        <v>172</v>
      </c>
      <c r="C140" s="173" t="s">
        <v>1212</v>
      </c>
      <c r="H140" s="172" t="s">
        <v>172</v>
      </c>
      <c r="I140" s="173" t="s">
        <v>1217</v>
      </c>
    </row>
    <row r="141" spans="2:9">
      <c r="B141" s="172" t="s">
        <v>172</v>
      </c>
      <c r="C141" s="173" t="s">
        <v>1213</v>
      </c>
      <c r="H141" s="172" t="s">
        <v>172</v>
      </c>
      <c r="I141" s="173" t="s">
        <v>605</v>
      </c>
    </row>
    <row r="142" spans="2:9">
      <c r="B142" s="172" t="s">
        <v>172</v>
      </c>
      <c r="C142" s="173" t="s">
        <v>1214</v>
      </c>
      <c r="H142" s="172" t="s">
        <v>172</v>
      </c>
      <c r="I142" s="173" t="s">
        <v>648</v>
      </c>
    </row>
    <row r="143" spans="2:9">
      <c r="B143" s="172" t="s">
        <v>172</v>
      </c>
      <c r="C143" s="173" t="s">
        <v>1215</v>
      </c>
      <c r="H143" s="172" t="s">
        <v>172</v>
      </c>
      <c r="I143" s="173" t="s">
        <v>591</v>
      </c>
    </row>
    <row r="144" spans="2:9">
      <c r="B144" s="172" t="s">
        <v>172</v>
      </c>
      <c r="C144" s="173" t="s">
        <v>1216</v>
      </c>
      <c r="H144" s="172" t="s">
        <v>172</v>
      </c>
      <c r="I144" s="173" t="s">
        <v>897</v>
      </c>
    </row>
    <row r="145" spans="2:9">
      <c r="B145" s="172" t="s">
        <v>172</v>
      </c>
      <c r="C145" s="173" t="s">
        <v>1217</v>
      </c>
      <c r="H145" s="172" t="s">
        <v>172</v>
      </c>
      <c r="I145" s="173" t="s">
        <v>1106</v>
      </c>
    </row>
    <row r="146" spans="2:9">
      <c r="B146" s="172" t="s">
        <v>172</v>
      </c>
      <c r="C146" s="173" t="s">
        <v>605</v>
      </c>
      <c r="H146" s="172" t="s">
        <v>172</v>
      </c>
      <c r="I146" s="173" t="s">
        <v>837</v>
      </c>
    </row>
    <row r="147" spans="2:9">
      <c r="B147" s="172" t="s">
        <v>172</v>
      </c>
      <c r="C147" s="173" t="s">
        <v>648</v>
      </c>
      <c r="H147" s="172" t="s">
        <v>172</v>
      </c>
      <c r="I147" s="173" t="s">
        <v>1218</v>
      </c>
    </row>
    <row r="148" spans="2:9">
      <c r="B148" s="172" t="s">
        <v>172</v>
      </c>
      <c r="C148" s="173" t="s">
        <v>591</v>
      </c>
      <c r="H148" s="172" t="s">
        <v>172</v>
      </c>
      <c r="I148" s="173" t="s">
        <v>582</v>
      </c>
    </row>
    <row r="149" spans="2:9">
      <c r="B149" s="172" t="s">
        <v>172</v>
      </c>
      <c r="C149" s="173" t="s">
        <v>897</v>
      </c>
      <c r="H149" s="172" t="s">
        <v>172</v>
      </c>
      <c r="I149" s="173" t="s">
        <v>898</v>
      </c>
    </row>
    <row r="150" spans="2:9">
      <c r="B150" s="172" t="s">
        <v>172</v>
      </c>
      <c r="C150" s="173" t="s">
        <v>1106</v>
      </c>
      <c r="H150" s="172" t="s">
        <v>172</v>
      </c>
      <c r="I150" s="173" t="s">
        <v>899</v>
      </c>
    </row>
    <row r="151" spans="2:9">
      <c r="B151" s="172" t="s">
        <v>172</v>
      </c>
      <c r="C151" s="173" t="s">
        <v>837</v>
      </c>
      <c r="H151" s="172" t="s">
        <v>172</v>
      </c>
      <c r="I151" s="173" t="s">
        <v>632</v>
      </c>
    </row>
    <row r="152" spans="2:9">
      <c r="B152" s="172" t="s">
        <v>172</v>
      </c>
      <c r="C152" s="173" t="s">
        <v>1218</v>
      </c>
      <c r="H152" s="172" t="s">
        <v>172</v>
      </c>
      <c r="I152" s="173" t="s">
        <v>900</v>
      </c>
    </row>
    <row r="153" spans="2:9">
      <c r="B153" s="172" t="s">
        <v>172</v>
      </c>
      <c r="C153" s="173" t="s">
        <v>582</v>
      </c>
      <c r="H153" s="172" t="s">
        <v>172</v>
      </c>
      <c r="I153" s="173" t="s">
        <v>658</v>
      </c>
    </row>
    <row r="154" spans="2:9">
      <c r="B154" s="172" t="s">
        <v>172</v>
      </c>
      <c r="C154" s="173" t="s">
        <v>898</v>
      </c>
      <c r="H154" s="172" t="s">
        <v>172</v>
      </c>
      <c r="I154" s="173" t="s">
        <v>632</v>
      </c>
    </row>
    <row r="155" spans="2:9">
      <c r="B155" s="172" t="s">
        <v>172</v>
      </c>
      <c r="C155" s="173" t="s">
        <v>899</v>
      </c>
      <c r="H155" s="172" t="s">
        <v>172</v>
      </c>
      <c r="I155" s="173" t="s">
        <v>1107</v>
      </c>
    </row>
    <row r="156" spans="2:9">
      <c r="B156" s="172" t="s">
        <v>172</v>
      </c>
      <c r="C156" s="173" t="s">
        <v>632</v>
      </c>
      <c r="H156" s="172" t="s">
        <v>172</v>
      </c>
      <c r="I156" s="173" t="s">
        <v>612</v>
      </c>
    </row>
    <row r="157" spans="2:9">
      <c r="B157" s="172" t="s">
        <v>172</v>
      </c>
      <c r="C157" s="173" t="s">
        <v>900</v>
      </c>
      <c r="H157" s="172" t="s">
        <v>172</v>
      </c>
      <c r="I157" s="173" t="s">
        <v>901</v>
      </c>
    </row>
    <row r="158" spans="2:9">
      <c r="B158" s="172" t="s">
        <v>172</v>
      </c>
      <c r="C158" s="173" t="s">
        <v>658</v>
      </c>
      <c r="H158" s="172" t="s">
        <v>172</v>
      </c>
      <c r="I158" s="173" t="s">
        <v>902</v>
      </c>
    </row>
    <row r="159" spans="2:9">
      <c r="B159" s="172" t="s">
        <v>172</v>
      </c>
      <c r="C159" s="173" t="s">
        <v>632</v>
      </c>
      <c r="H159" s="172" t="s">
        <v>172</v>
      </c>
      <c r="I159" s="173" t="s">
        <v>903</v>
      </c>
    </row>
    <row r="160" spans="2:9">
      <c r="B160" s="172" t="s">
        <v>172</v>
      </c>
      <c r="C160" s="173" t="s">
        <v>1107</v>
      </c>
      <c r="H160" s="172" t="s">
        <v>172</v>
      </c>
      <c r="I160" s="173" t="s">
        <v>904</v>
      </c>
    </row>
    <row r="161" spans="2:9">
      <c r="B161" s="172" t="s">
        <v>172</v>
      </c>
      <c r="C161" s="173" t="s">
        <v>612</v>
      </c>
      <c r="H161" s="172" t="s">
        <v>172</v>
      </c>
      <c r="I161" s="173" t="s">
        <v>592</v>
      </c>
    </row>
    <row r="162" spans="2:9">
      <c r="B162" s="172" t="s">
        <v>172</v>
      </c>
      <c r="C162" s="173" t="s">
        <v>901</v>
      </c>
      <c r="H162" s="172" t="s">
        <v>172</v>
      </c>
      <c r="I162" s="173" t="s">
        <v>905</v>
      </c>
    </row>
    <row r="163" spans="2:9">
      <c r="B163" s="172" t="s">
        <v>172</v>
      </c>
      <c r="C163" s="173" t="s">
        <v>902</v>
      </c>
      <c r="H163" s="172" t="s">
        <v>172</v>
      </c>
      <c r="I163" s="173" t="s">
        <v>906</v>
      </c>
    </row>
    <row r="164" spans="2:9">
      <c r="B164" s="172" t="s">
        <v>172</v>
      </c>
      <c r="C164" s="173" t="s">
        <v>903</v>
      </c>
      <c r="H164" s="172" t="s">
        <v>172</v>
      </c>
      <c r="I164" s="173" t="s">
        <v>1219</v>
      </c>
    </row>
    <row r="165" spans="2:9">
      <c r="B165" s="172" t="s">
        <v>172</v>
      </c>
      <c r="C165" s="173" t="s">
        <v>904</v>
      </c>
      <c r="H165" s="172" t="s">
        <v>172</v>
      </c>
      <c r="I165" s="173" t="s">
        <v>1220</v>
      </c>
    </row>
    <row r="166" spans="2:9">
      <c r="B166" s="172" t="s">
        <v>172</v>
      </c>
      <c r="C166" s="173" t="s">
        <v>592</v>
      </c>
      <c r="H166" s="172" t="s">
        <v>172</v>
      </c>
      <c r="I166" s="173" t="s">
        <v>907</v>
      </c>
    </row>
    <row r="167" spans="2:9">
      <c r="B167" s="172" t="s">
        <v>172</v>
      </c>
      <c r="C167" s="173" t="s">
        <v>905</v>
      </c>
      <c r="H167" s="172" t="s">
        <v>172</v>
      </c>
      <c r="I167" s="173" t="s">
        <v>908</v>
      </c>
    </row>
    <row r="168" spans="2:9">
      <c r="B168" s="172" t="s">
        <v>172</v>
      </c>
      <c r="C168" s="173" t="s">
        <v>906</v>
      </c>
      <c r="H168" s="172" t="s">
        <v>172</v>
      </c>
      <c r="I168" s="173" t="s">
        <v>909</v>
      </c>
    </row>
    <row r="169" spans="2:9">
      <c r="B169" s="172" t="s">
        <v>172</v>
      </c>
      <c r="C169" s="173" t="s">
        <v>1219</v>
      </c>
      <c r="H169" s="172" t="s">
        <v>172</v>
      </c>
      <c r="I169" s="173" t="s">
        <v>459</v>
      </c>
    </row>
    <row r="170" spans="2:9">
      <c r="B170" s="172" t="s">
        <v>172</v>
      </c>
      <c r="C170" s="173" t="s">
        <v>1220</v>
      </c>
      <c r="H170" s="172" t="s">
        <v>172</v>
      </c>
      <c r="I170" s="173" t="s">
        <v>910</v>
      </c>
    </row>
    <row r="171" spans="2:9">
      <c r="B171" s="172" t="s">
        <v>172</v>
      </c>
      <c r="C171" s="173" t="s">
        <v>907</v>
      </c>
      <c r="H171" s="172" t="s">
        <v>172</v>
      </c>
      <c r="I171" s="173" t="s">
        <v>911</v>
      </c>
    </row>
    <row r="172" spans="2:9">
      <c r="B172" s="172" t="s">
        <v>172</v>
      </c>
      <c r="C172" s="173" t="s">
        <v>908</v>
      </c>
      <c r="H172" s="172" t="s">
        <v>172</v>
      </c>
      <c r="I172" s="173" t="s">
        <v>912</v>
      </c>
    </row>
    <row r="173" spans="2:9">
      <c r="B173" s="172" t="s">
        <v>172</v>
      </c>
      <c r="C173" s="173" t="s">
        <v>909</v>
      </c>
      <c r="H173" s="172" t="s">
        <v>172</v>
      </c>
      <c r="I173" s="173" t="s">
        <v>913</v>
      </c>
    </row>
    <row r="174" spans="2:9">
      <c r="B174" s="172" t="s">
        <v>172</v>
      </c>
      <c r="C174" s="173" t="s">
        <v>459</v>
      </c>
      <c r="H174" s="172" t="s">
        <v>172</v>
      </c>
      <c r="I174" s="173" t="s">
        <v>647</v>
      </c>
    </row>
    <row r="175" spans="2:9">
      <c r="B175" s="172" t="s">
        <v>172</v>
      </c>
      <c r="C175" s="173" t="s">
        <v>910</v>
      </c>
      <c r="H175" s="172" t="s">
        <v>172</v>
      </c>
      <c r="I175" s="173" t="s">
        <v>651</v>
      </c>
    </row>
    <row r="176" spans="2:9">
      <c r="B176" s="172" t="s">
        <v>172</v>
      </c>
      <c r="C176" s="173" t="s">
        <v>911</v>
      </c>
      <c r="H176" s="172" t="s">
        <v>172</v>
      </c>
      <c r="I176" s="173" t="s">
        <v>649</v>
      </c>
    </row>
    <row r="177" spans="2:9">
      <c r="B177" s="172" t="s">
        <v>172</v>
      </c>
      <c r="C177" s="173" t="s">
        <v>912</v>
      </c>
      <c r="H177" s="172" t="s">
        <v>172</v>
      </c>
      <c r="I177" s="173" t="s">
        <v>645</v>
      </c>
    </row>
    <row r="178" spans="2:9">
      <c r="B178" s="172" t="s">
        <v>172</v>
      </c>
      <c r="C178" s="173" t="s">
        <v>913</v>
      </c>
      <c r="H178" s="172" t="s">
        <v>172</v>
      </c>
      <c r="I178" s="173" t="s">
        <v>914</v>
      </c>
    </row>
    <row r="179" spans="2:9">
      <c r="B179" s="172" t="s">
        <v>172</v>
      </c>
      <c r="C179" s="173" t="s">
        <v>647</v>
      </c>
      <c r="H179" s="172" t="s">
        <v>172</v>
      </c>
      <c r="I179" s="173" t="s">
        <v>915</v>
      </c>
    </row>
    <row r="180" spans="2:9">
      <c r="B180" s="172" t="s">
        <v>172</v>
      </c>
      <c r="C180" s="173" t="s">
        <v>651</v>
      </c>
      <c r="H180" s="172" t="s">
        <v>172</v>
      </c>
      <c r="I180" s="173" t="s">
        <v>638</v>
      </c>
    </row>
    <row r="181" spans="2:9">
      <c r="B181" s="172" t="s">
        <v>172</v>
      </c>
      <c r="C181" s="173" t="s">
        <v>649</v>
      </c>
      <c r="H181" s="172" t="s">
        <v>172</v>
      </c>
      <c r="I181" s="173" t="s">
        <v>1221</v>
      </c>
    </row>
    <row r="182" spans="2:9">
      <c r="B182" s="172" t="s">
        <v>172</v>
      </c>
      <c r="C182" s="173" t="s">
        <v>645</v>
      </c>
      <c r="H182" s="172" t="s">
        <v>172</v>
      </c>
      <c r="I182" s="173" t="s">
        <v>655</v>
      </c>
    </row>
    <row r="183" spans="2:9">
      <c r="B183" s="172" t="s">
        <v>172</v>
      </c>
      <c r="C183" s="173" t="s">
        <v>914</v>
      </c>
      <c r="H183" s="172" t="s">
        <v>172</v>
      </c>
      <c r="I183" s="173" t="s">
        <v>916</v>
      </c>
    </row>
    <row r="184" spans="2:9">
      <c r="B184" s="172" t="s">
        <v>172</v>
      </c>
      <c r="C184" s="173" t="s">
        <v>915</v>
      </c>
      <c r="H184" s="172" t="s">
        <v>172</v>
      </c>
      <c r="I184" s="173" t="s">
        <v>917</v>
      </c>
    </row>
    <row r="185" spans="2:9">
      <c r="B185" s="172" t="s">
        <v>172</v>
      </c>
      <c r="C185" s="173" t="s">
        <v>638</v>
      </c>
      <c r="H185" s="172" t="s">
        <v>172</v>
      </c>
      <c r="I185" s="173" t="s">
        <v>593</v>
      </c>
    </row>
    <row r="186" spans="2:9">
      <c r="B186" s="172" t="s">
        <v>172</v>
      </c>
      <c r="C186" s="173" t="s">
        <v>1221</v>
      </c>
      <c r="H186" s="172" t="s">
        <v>172</v>
      </c>
      <c r="I186" s="173" t="s">
        <v>1222</v>
      </c>
    </row>
    <row r="187" spans="2:9">
      <c r="B187" s="172" t="s">
        <v>172</v>
      </c>
      <c r="C187" s="173" t="s">
        <v>655</v>
      </c>
      <c r="H187" s="172" t="s">
        <v>172</v>
      </c>
      <c r="I187" s="173" t="s">
        <v>918</v>
      </c>
    </row>
    <row r="188" spans="2:9">
      <c r="B188" s="172" t="s">
        <v>172</v>
      </c>
      <c r="C188" s="173" t="s">
        <v>916</v>
      </c>
      <c r="H188" s="172" t="s">
        <v>172</v>
      </c>
      <c r="I188" s="173" t="s">
        <v>906</v>
      </c>
    </row>
    <row r="189" spans="2:9">
      <c r="B189" s="172" t="s">
        <v>172</v>
      </c>
      <c r="C189" s="173" t="s">
        <v>917</v>
      </c>
      <c r="H189" s="172" t="s">
        <v>172</v>
      </c>
      <c r="I189" s="173" t="s">
        <v>1223</v>
      </c>
    </row>
    <row r="190" spans="2:9">
      <c r="B190" s="172" t="s">
        <v>172</v>
      </c>
      <c r="C190" s="173" t="s">
        <v>593</v>
      </c>
      <c r="H190" s="172" t="s">
        <v>172</v>
      </c>
      <c r="I190" s="173" t="s">
        <v>907</v>
      </c>
    </row>
    <row r="191" spans="2:9">
      <c r="B191" s="172" t="s">
        <v>172</v>
      </c>
      <c r="C191" s="173" t="s">
        <v>1222</v>
      </c>
      <c r="H191" s="172" t="s">
        <v>172</v>
      </c>
      <c r="I191" s="173" t="s">
        <v>919</v>
      </c>
    </row>
    <row r="192" spans="2:9">
      <c r="B192" s="172" t="s">
        <v>172</v>
      </c>
      <c r="C192" s="173" t="s">
        <v>918</v>
      </c>
      <c r="H192" s="172" t="s">
        <v>172</v>
      </c>
      <c r="I192" s="173" t="s">
        <v>920</v>
      </c>
    </row>
    <row r="193" spans="2:9">
      <c r="B193" s="172" t="s">
        <v>172</v>
      </c>
      <c r="C193" s="173" t="s">
        <v>906</v>
      </c>
      <c r="H193" s="172" t="s">
        <v>172</v>
      </c>
      <c r="I193" s="173" t="s">
        <v>921</v>
      </c>
    </row>
    <row r="194" spans="2:9">
      <c r="B194" s="172" t="s">
        <v>172</v>
      </c>
      <c r="C194" s="173" t="s">
        <v>1223</v>
      </c>
      <c r="H194" s="172" t="s">
        <v>172</v>
      </c>
      <c r="I194" s="173" t="s">
        <v>920</v>
      </c>
    </row>
    <row r="195" spans="2:9">
      <c r="B195" s="172" t="s">
        <v>172</v>
      </c>
      <c r="C195" s="173" t="s">
        <v>907</v>
      </c>
      <c r="H195" s="172" t="s">
        <v>172</v>
      </c>
      <c r="I195" s="173" t="s">
        <v>922</v>
      </c>
    </row>
    <row r="196" spans="2:9">
      <c r="B196" s="172" t="s">
        <v>172</v>
      </c>
      <c r="C196" s="173" t="s">
        <v>919</v>
      </c>
      <c r="H196" s="172" t="s">
        <v>172</v>
      </c>
      <c r="I196" s="173" t="s">
        <v>596</v>
      </c>
    </row>
    <row r="197" spans="2:9">
      <c r="B197" s="172" t="s">
        <v>172</v>
      </c>
      <c r="C197" s="173" t="s">
        <v>920</v>
      </c>
      <c r="H197" s="172" t="s">
        <v>172</v>
      </c>
      <c r="I197" s="173" t="s">
        <v>597</v>
      </c>
    </row>
    <row r="198" spans="2:9">
      <c r="B198" s="172" t="s">
        <v>172</v>
      </c>
      <c r="C198" s="173" t="s">
        <v>921</v>
      </c>
      <c r="H198" s="172" t="s">
        <v>172</v>
      </c>
      <c r="I198" s="173" t="s">
        <v>598</v>
      </c>
    </row>
    <row r="199" spans="2:9">
      <c r="B199" s="172" t="s">
        <v>172</v>
      </c>
      <c r="C199" s="173" t="s">
        <v>920</v>
      </c>
      <c r="H199" s="172" t="s">
        <v>172</v>
      </c>
      <c r="I199" s="173" t="s">
        <v>923</v>
      </c>
    </row>
    <row r="200" spans="2:9">
      <c r="B200" s="172" t="s">
        <v>172</v>
      </c>
      <c r="C200" s="173" t="s">
        <v>922</v>
      </c>
      <c r="H200" s="172" t="s">
        <v>172</v>
      </c>
      <c r="I200" s="173" t="s">
        <v>924</v>
      </c>
    </row>
    <row r="201" spans="2:9">
      <c r="B201" s="172" t="s">
        <v>172</v>
      </c>
      <c r="C201" s="173" t="s">
        <v>596</v>
      </c>
      <c r="H201" s="172" t="s">
        <v>172</v>
      </c>
      <c r="I201" s="173" t="s">
        <v>8</v>
      </c>
    </row>
    <row r="202" spans="2:9">
      <c r="B202" s="172" t="s">
        <v>172</v>
      </c>
      <c r="C202" s="173" t="s">
        <v>597</v>
      </c>
      <c r="H202" s="172" t="s">
        <v>172</v>
      </c>
      <c r="I202" s="173" t="s">
        <v>6</v>
      </c>
    </row>
    <row r="203" spans="2:9">
      <c r="B203" s="172" t="s">
        <v>172</v>
      </c>
      <c r="C203" s="173" t="s">
        <v>598</v>
      </c>
      <c r="H203" s="172" t="s">
        <v>172</v>
      </c>
      <c r="I203" s="173" t="s">
        <v>1224</v>
      </c>
    </row>
    <row r="204" spans="2:9">
      <c r="B204" s="172" t="s">
        <v>172</v>
      </c>
      <c r="C204" s="173" t="s">
        <v>923</v>
      </c>
      <c r="H204" s="172" t="s">
        <v>172</v>
      </c>
      <c r="I204" s="173" t="s">
        <v>925</v>
      </c>
    </row>
    <row r="205" spans="2:9">
      <c r="B205" s="172" t="s">
        <v>172</v>
      </c>
      <c r="C205" s="173" t="s">
        <v>924</v>
      </c>
      <c r="H205" s="172" t="s">
        <v>172</v>
      </c>
      <c r="I205" s="173" t="s">
        <v>1108</v>
      </c>
    </row>
    <row r="206" spans="2:9">
      <c r="B206" s="172" t="s">
        <v>172</v>
      </c>
      <c r="C206" s="173" t="s">
        <v>8</v>
      </c>
      <c r="H206" s="172" t="s">
        <v>172</v>
      </c>
      <c r="I206" s="173" t="s">
        <v>906</v>
      </c>
    </row>
    <row r="207" spans="2:9">
      <c r="B207" s="172" t="s">
        <v>172</v>
      </c>
      <c r="C207" s="173" t="s">
        <v>6</v>
      </c>
      <c r="H207" s="172" t="s">
        <v>172</v>
      </c>
      <c r="I207" s="173" t="s">
        <v>1225</v>
      </c>
    </row>
    <row r="208" spans="2:9">
      <c r="B208" s="172" t="s">
        <v>172</v>
      </c>
      <c r="C208" s="173" t="s">
        <v>1224</v>
      </c>
      <c r="H208" s="172" t="s">
        <v>172</v>
      </c>
      <c r="I208" s="173" t="s">
        <v>593</v>
      </c>
    </row>
    <row r="209" spans="2:9">
      <c r="B209" s="172" t="s">
        <v>172</v>
      </c>
      <c r="C209" s="173" t="s">
        <v>925</v>
      </c>
      <c r="H209" s="172" t="s">
        <v>172</v>
      </c>
      <c r="I209" s="173" t="s">
        <v>1226</v>
      </c>
    </row>
    <row r="210" spans="2:9">
      <c r="B210" s="172" t="s">
        <v>172</v>
      </c>
      <c r="C210" s="173" t="s">
        <v>1108</v>
      </c>
      <c r="H210" s="172" t="s">
        <v>172</v>
      </c>
      <c r="I210" s="173" t="s">
        <v>906</v>
      </c>
    </row>
    <row r="211" spans="2:9">
      <c r="B211" s="172" t="s">
        <v>172</v>
      </c>
      <c r="C211" s="173" t="s">
        <v>906</v>
      </c>
      <c r="H211" s="172" t="s">
        <v>172</v>
      </c>
      <c r="I211" s="173" t="s">
        <v>1227</v>
      </c>
    </row>
    <row r="212" spans="2:9">
      <c r="B212" s="172" t="s">
        <v>172</v>
      </c>
      <c r="C212" s="173" t="s">
        <v>1225</v>
      </c>
      <c r="H212" s="172" t="s">
        <v>172</v>
      </c>
      <c r="I212" s="173" t="s">
        <v>906</v>
      </c>
    </row>
    <row r="213" spans="2:9">
      <c r="B213" s="172" t="s">
        <v>172</v>
      </c>
      <c r="C213" s="173" t="s">
        <v>593</v>
      </c>
      <c r="H213" s="172" t="s">
        <v>172</v>
      </c>
      <c r="I213" s="173" t="s">
        <v>1226</v>
      </c>
    </row>
    <row r="214" spans="2:9">
      <c r="B214" s="172" t="s">
        <v>172</v>
      </c>
      <c r="C214" s="173" t="s">
        <v>1226</v>
      </c>
      <c r="H214" s="172" t="s">
        <v>172</v>
      </c>
      <c r="I214" s="173" t="s">
        <v>593</v>
      </c>
    </row>
    <row r="215" spans="2:9">
      <c r="B215" s="172" t="s">
        <v>172</v>
      </c>
      <c r="C215" s="173" t="s">
        <v>906</v>
      </c>
      <c r="H215" s="172" t="s">
        <v>172</v>
      </c>
      <c r="I215" s="173" t="s">
        <v>1227</v>
      </c>
    </row>
    <row r="216" spans="2:9">
      <c r="B216" s="172" t="s">
        <v>172</v>
      </c>
      <c r="C216" s="173" t="s">
        <v>1227</v>
      </c>
      <c r="H216" s="172" t="s">
        <v>172</v>
      </c>
      <c r="I216" s="173" t="s">
        <v>926</v>
      </c>
    </row>
    <row r="217" spans="2:9">
      <c r="B217" s="172" t="s">
        <v>172</v>
      </c>
      <c r="C217" s="173" t="s">
        <v>906</v>
      </c>
      <c r="H217" s="172" t="s">
        <v>172</v>
      </c>
      <c r="I217" s="173" t="s">
        <v>927</v>
      </c>
    </row>
    <row r="218" spans="2:9">
      <c r="B218" s="172" t="s">
        <v>172</v>
      </c>
      <c r="C218" s="173" t="s">
        <v>1226</v>
      </c>
      <c r="H218" s="172" t="s">
        <v>172</v>
      </c>
      <c r="I218" s="173" t="s">
        <v>928</v>
      </c>
    </row>
    <row r="219" spans="2:9">
      <c r="B219" s="172" t="s">
        <v>172</v>
      </c>
      <c r="C219" s="173" t="s">
        <v>593</v>
      </c>
      <c r="H219" s="172" t="s">
        <v>172</v>
      </c>
      <c r="I219" s="173" t="s">
        <v>929</v>
      </c>
    </row>
    <row r="220" spans="2:9">
      <c r="B220" s="172" t="s">
        <v>172</v>
      </c>
      <c r="C220" s="173" t="s">
        <v>1227</v>
      </c>
      <c r="H220" s="172" t="s">
        <v>172</v>
      </c>
      <c r="I220" s="173" t="s">
        <v>906</v>
      </c>
    </row>
    <row r="221" spans="2:9">
      <c r="B221" s="172" t="s">
        <v>172</v>
      </c>
      <c r="C221" s="173" t="s">
        <v>926</v>
      </c>
      <c r="H221" s="172" t="s">
        <v>172</v>
      </c>
      <c r="I221" s="173" t="s">
        <v>1228</v>
      </c>
    </row>
    <row r="222" spans="2:9">
      <c r="B222" s="172" t="s">
        <v>172</v>
      </c>
      <c r="C222" s="173" t="s">
        <v>927</v>
      </c>
      <c r="H222" s="172" t="s">
        <v>172</v>
      </c>
      <c r="I222" s="173" t="s">
        <v>593</v>
      </c>
    </row>
    <row r="223" spans="2:9">
      <c r="B223" s="172" t="s">
        <v>172</v>
      </c>
      <c r="C223" s="173" t="s">
        <v>928</v>
      </c>
      <c r="H223" s="172" t="s">
        <v>172</v>
      </c>
      <c r="I223" s="173" t="s">
        <v>1229</v>
      </c>
    </row>
    <row r="224" spans="2:9">
      <c r="B224" s="172" t="s">
        <v>172</v>
      </c>
      <c r="C224" s="173" t="s">
        <v>929</v>
      </c>
      <c r="H224" s="172" t="s">
        <v>172</v>
      </c>
      <c r="I224" s="173" t="s">
        <v>930</v>
      </c>
    </row>
    <row r="225" spans="2:9">
      <c r="B225" s="172" t="s">
        <v>172</v>
      </c>
      <c r="C225" s="173" t="s">
        <v>906</v>
      </c>
      <c r="H225" s="172" t="s">
        <v>172</v>
      </c>
      <c r="I225" s="173" t="s">
        <v>931</v>
      </c>
    </row>
    <row r="226" spans="2:9">
      <c r="B226" s="172" t="s">
        <v>172</v>
      </c>
      <c r="C226" s="173" t="s">
        <v>1228</v>
      </c>
      <c r="H226" s="172" t="s">
        <v>172</v>
      </c>
      <c r="I226" s="173" t="s">
        <v>932</v>
      </c>
    </row>
    <row r="227" spans="2:9">
      <c r="B227" s="172" t="s">
        <v>172</v>
      </c>
      <c r="C227" s="173" t="s">
        <v>593</v>
      </c>
      <c r="H227" s="172" t="s">
        <v>172</v>
      </c>
      <c r="I227" s="173" t="s">
        <v>933</v>
      </c>
    </row>
    <row r="228" spans="2:9">
      <c r="B228" s="172" t="s">
        <v>172</v>
      </c>
      <c r="C228" s="173" t="s">
        <v>1229</v>
      </c>
      <c r="H228" s="172" t="s">
        <v>172</v>
      </c>
      <c r="I228" s="173" t="s">
        <v>934</v>
      </c>
    </row>
    <row r="229" spans="2:9">
      <c r="B229" s="172" t="s">
        <v>172</v>
      </c>
      <c r="C229" s="173" t="s">
        <v>930</v>
      </c>
      <c r="H229" s="172" t="s">
        <v>172</v>
      </c>
      <c r="I229" s="173" t="s">
        <v>935</v>
      </c>
    </row>
    <row r="230" spans="2:9">
      <c r="B230" s="172" t="s">
        <v>172</v>
      </c>
      <c r="C230" s="173" t="s">
        <v>931</v>
      </c>
      <c r="H230" s="172" t="s">
        <v>172</v>
      </c>
      <c r="I230" s="173" t="s">
        <v>936</v>
      </c>
    </row>
    <row r="231" spans="2:9">
      <c r="B231" s="172" t="s">
        <v>172</v>
      </c>
      <c r="C231" s="173" t="s">
        <v>932</v>
      </c>
      <c r="H231" s="172" t="s">
        <v>172</v>
      </c>
      <c r="I231" s="173" t="s">
        <v>910</v>
      </c>
    </row>
    <row r="232" spans="2:9">
      <c r="B232" s="172" t="s">
        <v>172</v>
      </c>
      <c r="C232" s="173" t="s">
        <v>933</v>
      </c>
      <c r="H232" s="172" t="s">
        <v>172</v>
      </c>
      <c r="I232" s="173" t="s">
        <v>1230</v>
      </c>
    </row>
    <row r="233" spans="2:9">
      <c r="B233" s="172" t="s">
        <v>172</v>
      </c>
      <c r="C233" s="173" t="s">
        <v>934</v>
      </c>
      <c r="H233" s="172" t="s">
        <v>172</v>
      </c>
      <c r="I233" s="173" t="s">
        <v>937</v>
      </c>
    </row>
    <row r="234" spans="2:9">
      <c r="B234" s="172" t="s">
        <v>172</v>
      </c>
      <c r="C234" s="173" t="s">
        <v>935</v>
      </c>
      <c r="H234" s="172" t="s">
        <v>172</v>
      </c>
      <c r="I234" s="173" t="s">
        <v>907</v>
      </c>
    </row>
    <row r="235" spans="2:9">
      <c r="B235" s="172" t="s">
        <v>172</v>
      </c>
      <c r="C235" s="173" t="s">
        <v>936</v>
      </c>
      <c r="H235" s="172" t="s">
        <v>172</v>
      </c>
      <c r="I235" s="173" t="s">
        <v>919</v>
      </c>
    </row>
    <row r="236" spans="2:9">
      <c r="B236" s="172" t="s">
        <v>172</v>
      </c>
      <c r="C236" s="173" t="s">
        <v>910</v>
      </c>
      <c r="H236" s="172" t="s">
        <v>172</v>
      </c>
      <c r="I236" s="173" t="s">
        <v>6</v>
      </c>
    </row>
    <row r="237" spans="2:9">
      <c r="B237" s="172" t="s">
        <v>172</v>
      </c>
      <c r="C237" s="173" t="s">
        <v>1230</v>
      </c>
      <c r="H237" s="172" t="s">
        <v>172</v>
      </c>
      <c r="I237" s="173" t="s">
        <v>1231</v>
      </c>
    </row>
    <row r="238" spans="2:9">
      <c r="B238" s="172" t="s">
        <v>172</v>
      </c>
      <c r="C238" s="173" t="s">
        <v>937</v>
      </c>
      <c r="H238" s="172" t="s">
        <v>172</v>
      </c>
      <c r="I238" s="173" t="s">
        <v>938</v>
      </c>
    </row>
    <row r="239" spans="2:9">
      <c r="B239" s="172" t="s">
        <v>172</v>
      </c>
      <c r="C239" s="173" t="s">
        <v>907</v>
      </c>
      <c r="H239" s="172" t="s">
        <v>172</v>
      </c>
      <c r="I239" s="173" t="s">
        <v>597</v>
      </c>
    </row>
    <row r="240" spans="2:9">
      <c r="B240" s="172" t="s">
        <v>172</v>
      </c>
      <c r="C240" s="173" t="s">
        <v>919</v>
      </c>
      <c r="H240" s="172" t="s">
        <v>172</v>
      </c>
      <c r="I240" s="173" t="s">
        <v>598</v>
      </c>
    </row>
    <row r="241" spans="2:9">
      <c r="B241" s="172" t="s">
        <v>172</v>
      </c>
      <c r="C241" s="173" t="s">
        <v>6</v>
      </c>
      <c r="H241" s="172" t="s">
        <v>172</v>
      </c>
      <c r="I241" s="173" t="s">
        <v>923</v>
      </c>
    </row>
    <row r="242" spans="2:9">
      <c r="B242" s="172" t="s">
        <v>172</v>
      </c>
      <c r="C242" s="173" t="s">
        <v>1231</v>
      </c>
      <c r="H242" s="172" t="s">
        <v>172</v>
      </c>
      <c r="I242" s="173" t="s">
        <v>925</v>
      </c>
    </row>
    <row r="243" spans="2:9">
      <c r="B243" s="172" t="s">
        <v>172</v>
      </c>
      <c r="C243" s="173" t="s">
        <v>938</v>
      </c>
      <c r="H243" s="172" t="s">
        <v>172</v>
      </c>
      <c r="I243" s="173" t="s">
        <v>939</v>
      </c>
    </row>
    <row r="244" spans="2:9">
      <c r="B244" s="172" t="s">
        <v>172</v>
      </c>
      <c r="C244" s="173" t="s">
        <v>597</v>
      </c>
      <c r="H244" s="172" t="s">
        <v>172</v>
      </c>
      <c r="I244" s="173" t="s">
        <v>940</v>
      </c>
    </row>
    <row r="245" spans="2:9">
      <c r="B245" s="172" t="s">
        <v>172</v>
      </c>
      <c r="C245" s="173" t="s">
        <v>598</v>
      </c>
      <c r="H245" s="172" t="s">
        <v>172</v>
      </c>
      <c r="I245" s="173" t="s">
        <v>918</v>
      </c>
    </row>
    <row r="246" spans="2:9">
      <c r="B246" s="172" t="s">
        <v>172</v>
      </c>
      <c r="C246" s="173" t="s">
        <v>923</v>
      </c>
      <c r="H246" s="172" t="s">
        <v>172</v>
      </c>
      <c r="I246" s="173" t="s">
        <v>941</v>
      </c>
    </row>
    <row r="247" spans="2:9">
      <c r="B247" s="172" t="s">
        <v>172</v>
      </c>
      <c r="C247" s="173" t="s">
        <v>925</v>
      </c>
      <c r="H247" s="172" t="s">
        <v>172</v>
      </c>
      <c r="I247" s="173" t="s">
        <v>811</v>
      </c>
    </row>
    <row r="248" spans="2:9">
      <c r="B248" s="172" t="s">
        <v>172</v>
      </c>
      <c r="C248" s="173" t="s">
        <v>939</v>
      </c>
      <c r="H248" s="172" t="s">
        <v>172</v>
      </c>
      <c r="I248" s="173" t="s">
        <v>942</v>
      </c>
    </row>
    <row r="249" spans="2:9">
      <c r="B249" s="172" t="s">
        <v>172</v>
      </c>
      <c r="C249" s="173" t="s">
        <v>940</v>
      </c>
      <c r="H249" s="172" t="s">
        <v>172</v>
      </c>
      <c r="I249" s="173" t="s">
        <v>919</v>
      </c>
    </row>
    <row r="250" spans="2:9">
      <c r="B250" s="172" t="s">
        <v>172</v>
      </c>
      <c r="C250" s="173" t="s">
        <v>918</v>
      </c>
      <c r="H250" s="172" t="s">
        <v>172</v>
      </c>
      <c r="I250" s="173" t="s">
        <v>920</v>
      </c>
    </row>
    <row r="251" spans="2:9">
      <c r="B251" s="172" t="s">
        <v>172</v>
      </c>
      <c r="C251" s="173" t="s">
        <v>941</v>
      </c>
      <c r="H251" s="172" t="s">
        <v>172</v>
      </c>
      <c r="I251" s="173" t="s">
        <v>943</v>
      </c>
    </row>
    <row r="252" spans="2:9">
      <c r="B252" s="172" t="s">
        <v>172</v>
      </c>
      <c r="C252" s="173" t="s">
        <v>811</v>
      </c>
      <c r="H252" s="172" t="s">
        <v>172</v>
      </c>
      <c r="I252" s="173" t="s">
        <v>920</v>
      </c>
    </row>
    <row r="253" spans="2:9">
      <c r="B253" s="172" t="s">
        <v>172</v>
      </c>
      <c r="C253" s="173" t="s">
        <v>942</v>
      </c>
      <c r="H253" s="172" t="s">
        <v>172</v>
      </c>
      <c r="I253" s="173" t="s">
        <v>922</v>
      </c>
    </row>
    <row r="254" spans="2:9">
      <c r="B254" s="172" t="s">
        <v>172</v>
      </c>
      <c r="C254" s="173" t="s">
        <v>919</v>
      </c>
      <c r="H254" s="172" t="s">
        <v>172</v>
      </c>
      <c r="I254" s="173" t="s">
        <v>596</v>
      </c>
    </row>
    <row r="255" spans="2:9">
      <c r="B255" s="172" t="s">
        <v>172</v>
      </c>
      <c r="C255" s="173" t="s">
        <v>920</v>
      </c>
      <c r="H255" s="172" t="s">
        <v>172</v>
      </c>
      <c r="I255" s="173" t="s">
        <v>597</v>
      </c>
    </row>
    <row r="256" spans="2:9">
      <c r="B256" s="172" t="s">
        <v>172</v>
      </c>
      <c r="C256" s="173" t="s">
        <v>943</v>
      </c>
      <c r="H256" s="172" t="s">
        <v>172</v>
      </c>
      <c r="I256" s="173" t="s">
        <v>598</v>
      </c>
    </row>
    <row r="257" spans="2:9">
      <c r="B257" s="172" t="s">
        <v>172</v>
      </c>
      <c r="C257" s="173" t="s">
        <v>920</v>
      </c>
      <c r="H257" s="172" t="s">
        <v>172</v>
      </c>
      <c r="I257" s="173" t="s">
        <v>923</v>
      </c>
    </row>
    <row r="258" spans="2:9">
      <c r="B258" s="172" t="s">
        <v>172</v>
      </c>
      <c r="C258" s="173" t="s">
        <v>922</v>
      </c>
      <c r="H258" s="172" t="s">
        <v>172</v>
      </c>
      <c r="I258" s="173" t="s">
        <v>924</v>
      </c>
    </row>
    <row r="259" spans="2:9">
      <c r="B259" s="172" t="s">
        <v>172</v>
      </c>
      <c r="C259" s="173" t="s">
        <v>596</v>
      </c>
      <c r="H259" s="172" t="s">
        <v>172</v>
      </c>
      <c r="I259" s="173" t="s">
        <v>8</v>
      </c>
    </row>
    <row r="260" spans="2:9">
      <c r="B260" s="172" t="s">
        <v>172</v>
      </c>
      <c r="C260" s="173" t="s">
        <v>597</v>
      </c>
      <c r="H260" s="172" t="s">
        <v>172</v>
      </c>
      <c r="I260" s="173" t="s">
        <v>6</v>
      </c>
    </row>
    <row r="261" spans="2:9">
      <c r="B261" s="172" t="s">
        <v>172</v>
      </c>
      <c r="C261" s="173" t="s">
        <v>598</v>
      </c>
      <c r="H261" s="172" t="s">
        <v>172</v>
      </c>
      <c r="I261" s="173" t="s">
        <v>1232</v>
      </c>
    </row>
    <row r="262" spans="2:9">
      <c r="B262" s="172" t="s">
        <v>172</v>
      </c>
      <c r="C262" s="173" t="s">
        <v>923</v>
      </c>
      <c r="H262" s="172" t="s">
        <v>172</v>
      </c>
      <c r="I262" s="173" t="s">
        <v>925</v>
      </c>
    </row>
    <row r="263" spans="2:9">
      <c r="B263" s="172" t="s">
        <v>172</v>
      </c>
      <c r="C263" s="173" t="s">
        <v>924</v>
      </c>
      <c r="H263" s="172" t="s">
        <v>172</v>
      </c>
      <c r="I263" s="173" t="s">
        <v>944</v>
      </c>
    </row>
    <row r="264" spans="2:9">
      <c r="B264" s="172" t="s">
        <v>172</v>
      </c>
      <c r="C264" s="173" t="s">
        <v>8</v>
      </c>
      <c r="H264" s="172" t="s">
        <v>172</v>
      </c>
      <c r="I264" s="173" t="s">
        <v>945</v>
      </c>
    </row>
    <row r="265" spans="2:9">
      <c r="B265" s="172" t="s">
        <v>172</v>
      </c>
      <c r="C265" s="173" t="s">
        <v>6</v>
      </c>
      <c r="H265" s="172" t="s">
        <v>172</v>
      </c>
      <c r="I265" s="173" t="s">
        <v>946</v>
      </c>
    </row>
    <row r="266" spans="2:9">
      <c r="B266" s="172" t="s">
        <v>172</v>
      </c>
      <c r="C266" s="173" t="s">
        <v>1232</v>
      </c>
      <c r="H266" s="172" t="s">
        <v>172</v>
      </c>
      <c r="I266" s="173" t="s">
        <v>947</v>
      </c>
    </row>
    <row r="267" spans="2:9">
      <c r="B267" s="172" t="s">
        <v>172</v>
      </c>
      <c r="C267" s="173" t="s">
        <v>925</v>
      </c>
      <c r="H267" s="172" t="s">
        <v>172</v>
      </c>
      <c r="I267" s="173" t="s">
        <v>948</v>
      </c>
    </row>
    <row r="268" spans="2:9">
      <c r="B268" s="172" t="s">
        <v>172</v>
      </c>
      <c r="C268" s="173" t="s">
        <v>944</v>
      </c>
      <c r="H268" s="172" t="s">
        <v>172</v>
      </c>
      <c r="I268" s="173" t="s">
        <v>593</v>
      </c>
    </row>
    <row r="269" spans="2:9">
      <c r="B269" s="172" t="s">
        <v>172</v>
      </c>
      <c r="C269" s="173" t="s">
        <v>945</v>
      </c>
      <c r="H269" s="172" t="s">
        <v>172</v>
      </c>
      <c r="I269" s="173" t="s">
        <v>971</v>
      </c>
    </row>
    <row r="270" spans="2:9">
      <c r="B270" s="172" t="s">
        <v>172</v>
      </c>
      <c r="C270" s="173" t="s">
        <v>946</v>
      </c>
      <c r="H270" s="172" t="s">
        <v>172</v>
      </c>
      <c r="I270" s="173" t="s">
        <v>916</v>
      </c>
    </row>
    <row r="271" spans="2:9">
      <c r="B271" s="172" t="s">
        <v>172</v>
      </c>
      <c r="C271" s="173" t="s">
        <v>947</v>
      </c>
      <c r="H271" s="172" t="s">
        <v>172</v>
      </c>
      <c r="I271" s="173" t="s">
        <v>949</v>
      </c>
    </row>
    <row r="272" spans="2:9">
      <c r="B272" s="172" t="s">
        <v>172</v>
      </c>
      <c r="C272" s="173" t="s">
        <v>948</v>
      </c>
      <c r="H272" s="172" t="s">
        <v>172</v>
      </c>
      <c r="I272" s="173" t="s">
        <v>941</v>
      </c>
    </row>
    <row r="273" spans="2:9">
      <c r="B273" s="172" t="s">
        <v>172</v>
      </c>
      <c r="C273" s="173" t="s">
        <v>593</v>
      </c>
      <c r="H273" s="172" t="s">
        <v>172</v>
      </c>
      <c r="I273" s="173" t="s">
        <v>459</v>
      </c>
    </row>
    <row r="274" spans="2:9">
      <c r="B274" s="172" t="s">
        <v>172</v>
      </c>
      <c r="C274" s="173" t="s">
        <v>971</v>
      </c>
      <c r="H274" s="172" t="s">
        <v>172</v>
      </c>
      <c r="I274" s="173" t="s">
        <v>907</v>
      </c>
    </row>
    <row r="275" spans="2:9">
      <c r="B275" s="172" t="s">
        <v>172</v>
      </c>
      <c r="C275" s="173" t="s">
        <v>916</v>
      </c>
      <c r="H275" s="172" t="s">
        <v>172</v>
      </c>
      <c r="I275" s="173" t="s">
        <v>919</v>
      </c>
    </row>
    <row r="276" spans="2:9">
      <c r="B276" s="172" t="s">
        <v>172</v>
      </c>
      <c r="C276" s="173" t="s">
        <v>949</v>
      </c>
      <c r="H276" s="172" t="s">
        <v>172</v>
      </c>
      <c r="I276" s="173" t="s">
        <v>920</v>
      </c>
    </row>
    <row r="277" spans="2:9">
      <c r="B277" s="172" t="s">
        <v>172</v>
      </c>
      <c r="C277" s="173" t="s">
        <v>941</v>
      </c>
      <c r="H277" s="172" t="s">
        <v>172</v>
      </c>
      <c r="I277" s="173" t="s">
        <v>950</v>
      </c>
    </row>
    <row r="278" spans="2:9">
      <c r="B278" s="172" t="s">
        <v>172</v>
      </c>
      <c r="C278" s="173" t="s">
        <v>459</v>
      </c>
      <c r="H278" s="172" t="s">
        <v>172</v>
      </c>
      <c r="I278" s="173" t="s">
        <v>920</v>
      </c>
    </row>
    <row r="279" spans="2:9">
      <c r="B279" s="172" t="s">
        <v>172</v>
      </c>
      <c r="C279" s="173" t="s">
        <v>907</v>
      </c>
      <c r="H279" s="172" t="s">
        <v>172</v>
      </c>
      <c r="I279" s="173" t="s">
        <v>922</v>
      </c>
    </row>
    <row r="280" spans="2:9">
      <c r="B280" s="172" t="s">
        <v>172</v>
      </c>
      <c r="C280" s="173" t="s">
        <v>919</v>
      </c>
      <c r="H280" s="172" t="s">
        <v>172</v>
      </c>
      <c r="I280" s="173" t="s">
        <v>596</v>
      </c>
    </row>
    <row r="281" spans="2:9">
      <c r="B281" s="172" t="s">
        <v>172</v>
      </c>
      <c r="C281" s="173" t="s">
        <v>920</v>
      </c>
      <c r="H281" s="172" t="s">
        <v>172</v>
      </c>
      <c r="I281" s="173" t="s">
        <v>597</v>
      </c>
    </row>
    <row r="282" spans="2:9">
      <c r="B282" s="172" t="s">
        <v>172</v>
      </c>
      <c r="C282" s="173" t="s">
        <v>950</v>
      </c>
      <c r="H282" s="172" t="s">
        <v>172</v>
      </c>
      <c r="I282" s="173" t="s">
        <v>598</v>
      </c>
    </row>
    <row r="283" spans="2:9">
      <c r="B283" s="172" t="s">
        <v>172</v>
      </c>
      <c r="C283" s="173" t="s">
        <v>920</v>
      </c>
      <c r="H283" s="172" t="s">
        <v>172</v>
      </c>
      <c r="I283" s="173" t="s">
        <v>923</v>
      </c>
    </row>
    <row r="284" spans="2:9">
      <c r="B284" s="172" t="s">
        <v>172</v>
      </c>
      <c r="C284" s="173" t="s">
        <v>922</v>
      </c>
      <c r="H284" s="172" t="s">
        <v>172</v>
      </c>
      <c r="I284" s="173" t="s">
        <v>924</v>
      </c>
    </row>
    <row r="285" spans="2:9">
      <c r="B285" s="172" t="s">
        <v>172</v>
      </c>
      <c r="C285" s="173" t="s">
        <v>596</v>
      </c>
      <c r="H285" s="172" t="s">
        <v>172</v>
      </c>
      <c r="I285" s="173" t="s">
        <v>8</v>
      </c>
    </row>
    <row r="286" spans="2:9">
      <c r="B286" s="172" t="s">
        <v>172</v>
      </c>
      <c r="C286" s="173" t="s">
        <v>597</v>
      </c>
      <c r="H286" s="172" t="s">
        <v>172</v>
      </c>
      <c r="I286" s="173" t="s">
        <v>6</v>
      </c>
    </row>
    <row r="287" spans="2:9">
      <c r="B287" s="172" t="s">
        <v>172</v>
      </c>
      <c r="C287" s="173" t="s">
        <v>598</v>
      </c>
      <c r="H287" s="172" t="s">
        <v>172</v>
      </c>
      <c r="I287" s="173" t="s">
        <v>1233</v>
      </c>
    </row>
    <row r="288" spans="2:9">
      <c r="B288" s="172" t="s">
        <v>172</v>
      </c>
      <c r="C288" s="173" t="s">
        <v>923</v>
      </c>
      <c r="H288" s="172" t="s">
        <v>172</v>
      </c>
      <c r="I288" s="173" t="s">
        <v>1109</v>
      </c>
    </row>
    <row r="289" spans="2:9">
      <c r="B289" s="172" t="s">
        <v>172</v>
      </c>
      <c r="C289" s="173" t="s">
        <v>924</v>
      </c>
      <c r="H289" s="172" t="s">
        <v>172</v>
      </c>
      <c r="I289" s="173" t="s">
        <v>951</v>
      </c>
    </row>
    <row r="290" spans="2:9">
      <c r="B290" s="172" t="s">
        <v>172</v>
      </c>
      <c r="C290" s="173" t="s">
        <v>8</v>
      </c>
      <c r="H290" s="172" t="s">
        <v>172</v>
      </c>
      <c r="I290" s="173" t="s">
        <v>952</v>
      </c>
    </row>
    <row r="291" spans="2:9">
      <c r="B291" s="172" t="s">
        <v>172</v>
      </c>
      <c r="C291" s="173" t="s">
        <v>6</v>
      </c>
      <c r="H291" s="172" t="s">
        <v>172</v>
      </c>
      <c r="I291" s="173" t="s">
        <v>953</v>
      </c>
    </row>
    <row r="292" spans="2:9">
      <c r="B292" s="172" t="s">
        <v>172</v>
      </c>
      <c r="C292" s="173" t="s">
        <v>1233</v>
      </c>
      <c r="H292" s="172" t="s">
        <v>172</v>
      </c>
      <c r="I292" s="173" t="s">
        <v>954</v>
      </c>
    </row>
    <row r="293" spans="2:9">
      <c r="B293" s="172" t="s">
        <v>172</v>
      </c>
      <c r="C293" s="173" t="s">
        <v>1109</v>
      </c>
      <c r="H293" s="172" t="s">
        <v>172</v>
      </c>
      <c r="I293" s="173" t="s">
        <v>955</v>
      </c>
    </row>
    <row r="294" spans="2:9">
      <c r="B294" s="172" t="s">
        <v>172</v>
      </c>
      <c r="C294" s="173" t="s">
        <v>951</v>
      </c>
      <c r="H294" s="172" t="s">
        <v>172</v>
      </c>
      <c r="I294" s="173" t="s">
        <v>949</v>
      </c>
    </row>
    <row r="295" spans="2:9">
      <c r="B295" s="172" t="s">
        <v>172</v>
      </c>
      <c r="C295" s="173" t="s">
        <v>952</v>
      </c>
      <c r="H295" s="172" t="s">
        <v>172</v>
      </c>
      <c r="I295" s="173" t="s">
        <v>594</v>
      </c>
    </row>
    <row r="296" spans="2:9">
      <c r="B296" s="172" t="s">
        <v>172</v>
      </c>
      <c r="C296" s="173" t="s">
        <v>953</v>
      </c>
      <c r="H296" s="172" t="s">
        <v>172</v>
      </c>
      <c r="I296" s="173" t="s">
        <v>956</v>
      </c>
    </row>
    <row r="297" spans="2:9">
      <c r="B297" s="172" t="s">
        <v>172</v>
      </c>
      <c r="C297" s="173" t="s">
        <v>954</v>
      </c>
      <c r="H297" s="172" t="s">
        <v>172</v>
      </c>
      <c r="I297" s="173" t="s">
        <v>957</v>
      </c>
    </row>
    <row r="298" spans="2:9">
      <c r="B298" s="172" t="s">
        <v>172</v>
      </c>
      <c r="C298" s="173" t="s">
        <v>955</v>
      </c>
      <c r="H298" s="172" t="s">
        <v>172</v>
      </c>
      <c r="I298" s="173" t="s">
        <v>958</v>
      </c>
    </row>
    <row r="299" spans="2:9">
      <c r="B299" s="172" t="s">
        <v>172</v>
      </c>
      <c r="C299" s="173" t="s">
        <v>949</v>
      </c>
      <c r="H299" s="172" t="s">
        <v>172</v>
      </c>
      <c r="I299" s="173" t="s">
        <v>903</v>
      </c>
    </row>
    <row r="300" spans="2:9">
      <c r="B300" s="172" t="s">
        <v>172</v>
      </c>
      <c r="C300" s="173" t="s">
        <v>594</v>
      </c>
      <c r="H300" s="172" t="s">
        <v>172</v>
      </c>
      <c r="I300" s="173" t="s">
        <v>599</v>
      </c>
    </row>
    <row r="301" spans="2:9">
      <c r="B301" s="172" t="s">
        <v>172</v>
      </c>
      <c r="C301" s="173" t="s">
        <v>956</v>
      </c>
      <c r="H301" s="172" t="s">
        <v>172</v>
      </c>
      <c r="I301" s="173" t="s">
        <v>592</v>
      </c>
    </row>
    <row r="302" spans="2:9">
      <c r="B302" s="172" t="s">
        <v>172</v>
      </c>
      <c r="C302" s="173" t="s">
        <v>957</v>
      </c>
      <c r="H302" s="172" t="s">
        <v>172</v>
      </c>
      <c r="I302" s="173" t="s">
        <v>905</v>
      </c>
    </row>
    <row r="303" spans="2:9">
      <c r="B303" s="172" t="s">
        <v>172</v>
      </c>
      <c r="C303" s="173" t="s">
        <v>958</v>
      </c>
      <c r="H303" s="172" t="s">
        <v>172</v>
      </c>
      <c r="I303" s="173" t="s">
        <v>920</v>
      </c>
    </row>
    <row r="304" spans="2:9">
      <c r="B304" s="172" t="s">
        <v>172</v>
      </c>
      <c r="C304" s="173" t="s">
        <v>903</v>
      </c>
      <c r="H304" s="172" t="s">
        <v>172</v>
      </c>
      <c r="I304" s="173" t="s">
        <v>867</v>
      </c>
    </row>
    <row r="305" spans="2:9">
      <c r="B305" s="172" t="s">
        <v>172</v>
      </c>
      <c r="C305" s="173" t="s">
        <v>599</v>
      </c>
      <c r="H305" s="172" t="s">
        <v>172</v>
      </c>
      <c r="I305" s="173" t="s">
        <v>920</v>
      </c>
    </row>
    <row r="306" spans="2:9">
      <c r="B306" s="172" t="s">
        <v>172</v>
      </c>
      <c r="C306" s="173" t="s">
        <v>592</v>
      </c>
      <c r="H306" s="172" t="s">
        <v>172</v>
      </c>
      <c r="I306" s="173" t="s">
        <v>921</v>
      </c>
    </row>
    <row r="307" spans="2:9">
      <c r="B307" s="172" t="s">
        <v>172</v>
      </c>
      <c r="C307" s="173" t="s">
        <v>905</v>
      </c>
      <c r="H307" s="172" t="s">
        <v>172</v>
      </c>
      <c r="I307" s="173" t="s">
        <v>920</v>
      </c>
    </row>
    <row r="308" spans="2:9">
      <c r="B308" s="172" t="s">
        <v>172</v>
      </c>
      <c r="C308" s="173" t="s">
        <v>920</v>
      </c>
      <c r="H308" s="172" t="s">
        <v>172</v>
      </c>
      <c r="I308" s="173" t="s">
        <v>922</v>
      </c>
    </row>
    <row r="309" spans="2:9">
      <c r="B309" s="172" t="s">
        <v>172</v>
      </c>
      <c r="C309" s="173" t="s">
        <v>867</v>
      </c>
      <c r="H309" s="172" t="s">
        <v>172</v>
      </c>
      <c r="I309" s="173" t="s">
        <v>596</v>
      </c>
    </row>
    <row r="310" spans="2:9">
      <c r="B310" s="172" t="s">
        <v>172</v>
      </c>
      <c r="C310" s="173" t="s">
        <v>920</v>
      </c>
      <c r="H310" s="172" t="s">
        <v>172</v>
      </c>
      <c r="I310" s="173" t="s">
        <v>597</v>
      </c>
    </row>
    <row r="311" spans="2:9">
      <c r="B311" s="172" t="s">
        <v>172</v>
      </c>
      <c r="C311" s="173" t="s">
        <v>921</v>
      </c>
      <c r="H311" s="172" t="s">
        <v>172</v>
      </c>
      <c r="I311" s="173" t="s">
        <v>598</v>
      </c>
    </row>
    <row r="312" spans="2:9">
      <c r="B312" s="172" t="s">
        <v>172</v>
      </c>
      <c r="C312" s="173" t="s">
        <v>920</v>
      </c>
      <c r="H312" s="172" t="s">
        <v>172</v>
      </c>
      <c r="I312" s="173" t="s">
        <v>923</v>
      </c>
    </row>
    <row r="313" spans="2:9">
      <c r="B313" s="172" t="s">
        <v>172</v>
      </c>
      <c r="C313" s="173" t="s">
        <v>922</v>
      </c>
      <c r="H313" s="172" t="s">
        <v>172</v>
      </c>
      <c r="I313" s="173" t="s">
        <v>924</v>
      </c>
    </row>
    <row r="314" spans="2:9">
      <c r="B314" s="172" t="s">
        <v>172</v>
      </c>
      <c r="C314" s="173" t="s">
        <v>596</v>
      </c>
      <c r="H314" s="172" t="s">
        <v>172</v>
      </c>
      <c r="I314" s="173" t="s">
        <v>8</v>
      </c>
    </row>
    <row r="315" spans="2:9">
      <c r="B315" s="172" t="s">
        <v>172</v>
      </c>
      <c r="C315" s="173" t="s">
        <v>597</v>
      </c>
      <c r="H315" s="172" t="s">
        <v>172</v>
      </c>
      <c r="I315" s="173" t="s">
        <v>6</v>
      </c>
    </row>
    <row r="316" spans="2:9">
      <c r="B316" s="172" t="s">
        <v>172</v>
      </c>
      <c r="C316" s="173" t="s">
        <v>598</v>
      </c>
      <c r="H316" s="172" t="s">
        <v>172</v>
      </c>
      <c r="I316" s="173" t="s">
        <v>1234</v>
      </c>
    </row>
    <row r="317" spans="2:9">
      <c r="B317" s="172" t="s">
        <v>172</v>
      </c>
      <c r="C317" s="173" t="s">
        <v>923</v>
      </c>
      <c r="H317" s="172" t="s">
        <v>172</v>
      </c>
      <c r="I317" s="173" t="s">
        <v>925</v>
      </c>
    </row>
    <row r="318" spans="2:9">
      <c r="B318" s="172" t="s">
        <v>172</v>
      </c>
      <c r="C318" s="173" t="s">
        <v>924</v>
      </c>
      <c r="H318" s="172" t="s">
        <v>172</v>
      </c>
      <c r="I318" s="173" t="s">
        <v>1110</v>
      </c>
    </row>
    <row r="319" spans="2:9">
      <c r="B319" s="172" t="s">
        <v>172</v>
      </c>
      <c r="C319" s="173" t="s">
        <v>8</v>
      </c>
      <c r="H319" s="172" t="s">
        <v>172</v>
      </c>
      <c r="I319" s="173" t="s">
        <v>959</v>
      </c>
    </row>
    <row r="320" spans="2:9">
      <c r="B320" s="172" t="s">
        <v>172</v>
      </c>
      <c r="C320" s="173" t="s">
        <v>6</v>
      </c>
      <c r="H320" s="172" t="s">
        <v>172</v>
      </c>
      <c r="I320" s="173" t="s">
        <v>918</v>
      </c>
    </row>
    <row r="321" spans="2:9">
      <c r="B321" s="172" t="s">
        <v>172</v>
      </c>
      <c r="C321" s="173" t="s">
        <v>1234</v>
      </c>
      <c r="H321" s="172" t="s">
        <v>172</v>
      </c>
      <c r="I321" s="173" t="s">
        <v>955</v>
      </c>
    </row>
    <row r="322" spans="2:9">
      <c r="B322" s="172" t="s">
        <v>172</v>
      </c>
      <c r="C322" s="173" t="s">
        <v>925</v>
      </c>
      <c r="H322" s="172" t="s">
        <v>172</v>
      </c>
      <c r="I322" s="173" t="s">
        <v>960</v>
      </c>
    </row>
    <row r="323" spans="2:9">
      <c r="B323" s="172" t="s">
        <v>172</v>
      </c>
      <c r="C323" s="173" t="s">
        <v>1110</v>
      </c>
      <c r="H323" s="172" t="s">
        <v>172</v>
      </c>
      <c r="I323" s="173" t="s">
        <v>594</v>
      </c>
    </row>
    <row r="324" spans="2:9">
      <c r="B324" s="172" t="s">
        <v>172</v>
      </c>
      <c r="C324" s="173" t="s">
        <v>959</v>
      </c>
      <c r="H324" s="172" t="s">
        <v>172</v>
      </c>
      <c r="I324" s="173" t="s">
        <v>961</v>
      </c>
    </row>
    <row r="325" spans="2:9">
      <c r="B325" s="172" t="s">
        <v>172</v>
      </c>
      <c r="C325" s="173" t="s">
        <v>918</v>
      </c>
      <c r="H325" s="172" t="s">
        <v>172</v>
      </c>
      <c r="I325" s="173" t="s">
        <v>962</v>
      </c>
    </row>
    <row r="326" spans="2:9">
      <c r="B326" s="172" t="s">
        <v>172</v>
      </c>
      <c r="C326" s="173" t="s">
        <v>955</v>
      </c>
      <c r="H326" s="172" t="s">
        <v>172</v>
      </c>
      <c r="I326" s="173" t="s">
        <v>963</v>
      </c>
    </row>
    <row r="327" spans="2:9">
      <c r="B327" s="172" t="s">
        <v>172</v>
      </c>
      <c r="C327" s="173" t="s">
        <v>960</v>
      </c>
      <c r="H327" s="172" t="s">
        <v>172</v>
      </c>
      <c r="I327" s="173" t="s">
        <v>941</v>
      </c>
    </row>
    <row r="328" spans="2:9">
      <c r="B328" s="172" t="s">
        <v>172</v>
      </c>
      <c r="C328" s="173" t="s">
        <v>594</v>
      </c>
      <c r="H328" s="172" t="s">
        <v>172</v>
      </c>
      <c r="I328" s="173" t="s">
        <v>964</v>
      </c>
    </row>
    <row r="329" spans="2:9">
      <c r="B329" s="172" t="s">
        <v>172</v>
      </c>
      <c r="C329" s="173" t="s">
        <v>961</v>
      </c>
      <c r="H329" s="172" t="s">
        <v>172</v>
      </c>
      <c r="I329" s="173" t="s">
        <v>907</v>
      </c>
    </row>
    <row r="330" spans="2:9">
      <c r="B330" s="172" t="s">
        <v>172</v>
      </c>
      <c r="C330" s="173" t="s">
        <v>962</v>
      </c>
      <c r="H330" s="172" t="s">
        <v>172</v>
      </c>
      <c r="I330" s="173" t="s">
        <v>919</v>
      </c>
    </row>
    <row r="331" spans="2:9">
      <c r="B331" s="172" t="s">
        <v>172</v>
      </c>
      <c r="C331" s="173" t="s">
        <v>963</v>
      </c>
      <c r="H331" s="172" t="s">
        <v>172</v>
      </c>
      <c r="I331" s="173" t="s">
        <v>6</v>
      </c>
    </row>
    <row r="332" spans="2:9">
      <c r="B332" s="172" t="s">
        <v>172</v>
      </c>
      <c r="C332" s="173" t="s">
        <v>941</v>
      </c>
      <c r="H332" s="172" t="s">
        <v>172</v>
      </c>
      <c r="I332" s="173" t="s">
        <v>1235</v>
      </c>
    </row>
    <row r="333" spans="2:9">
      <c r="B333" s="172" t="s">
        <v>172</v>
      </c>
      <c r="C333" s="173" t="s">
        <v>964</v>
      </c>
      <c r="H333" s="172" t="s">
        <v>172</v>
      </c>
      <c r="I333" s="173" t="s">
        <v>938</v>
      </c>
    </row>
    <row r="334" spans="2:9">
      <c r="B334" s="172" t="s">
        <v>172</v>
      </c>
      <c r="C334" s="173" t="s">
        <v>907</v>
      </c>
      <c r="H334" s="172" t="s">
        <v>172</v>
      </c>
      <c r="I334" s="173" t="s">
        <v>597</v>
      </c>
    </row>
    <row r="335" spans="2:9">
      <c r="B335" s="172" t="s">
        <v>172</v>
      </c>
      <c r="C335" s="173" t="s">
        <v>919</v>
      </c>
      <c r="H335" s="172" t="s">
        <v>172</v>
      </c>
      <c r="I335" s="173" t="s">
        <v>598</v>
      </c>
    </row>
    <row r="336" spans="2:9">
      <c r="B336" s="172" t="s">
        <v>172</v>
      </c>
      <c r="C336" s="173" t="s">
        <v>6</v>
      </c>
      <c r="H336" s="172" t="s">
        <v>172</v>
      </c>
      <c r="I336" s="173" t="s">
        <v>923</v>
      </c>
    </row>
    <row r="337" spans="2:9">
      <c r="B337" s="172" t="s">
        <v>172</v>
      </c>
      <c r="C337" s="173" t="s">
        <v>1235</v>
      </c>
      <c r="H337" s="172" t="s">
        <v>172</v>
      </c>
      <c r="I337" s="173" t="s">
        <v>925</v>
      </c>
    </row>
    <row r="338" spans="2:9">
      <c r="B338" s="172" t="s">
        <v>172</v>
      </c>
      <c r="C338" s="173" t="s">
        <v>938</v>
      </c>
      <c r="H338" s="172" t="s">
        <v>172</v>
      </c>
      <c r="I338" s="173" t="s">
        <v>594</v>
      </c>
    </row>
    <row r="339" spans="2:9">
      <c r="B339" s="172" t="s">
        <v>172</v>
      </c>
      <c r="C339" s="173" t="s">
        <v>597</v>
      </c>
      <c r="H339" s="172" t="s">
        <v>172</v>
      </c>
      <c r="I339" s="173" t="s">
        <v>965</v>
      </c>
    </row>
    <row r="340" spans="2:9">
      <c r="B340" s="172" t="s">
        <v>172</v>
      </c>
      <c r="C340" s="173" t="s">
        <v>598</v>
      </c>
      <c r="H340" s="172" t="s">
        <v>172</v>
      </c>
      <c r="I340" s="173" t="s">
        <v>966</v>
      </c>
    </row>
    <row r="341" spans="2:9">
      <c r="B341" s="172" t="s">
        <v>172</v>
      </c>
      <c r="C341" s="173" t="s">
        <v>923</v>
      </c>
      <c r="H341" s="172" t="s">
        <v>172</v>
      </c>
      <c r="I341" s="173" t="s">
        <v>967</v>
      </c>
    </row>
    <row r="342" spans="2:9">
      <c r="B342" s="172" t="s">
        <v>172</v>
      </c>
      <c r="C342" s="173" t="s">
        <v>925</v>
      </c>
      <c r="H342" s="172" t="s">
        <v>172</v>
      </c>
      <c r="I342" s="173" t="s">
        <v>963</v>
      </c>
    </row>
    <row r="343" spans="2:9">
      <c r="B343" s="172" t="s">
        <v>172</v>
      </c>
      <c r="C343" s="173" t="s">
        <v>594</v>
      </c>
      <c r="H343" s="172" t="s">
        <v>172</v>
      </c>
      <c r="I343" s="173" t="s">
        <v>941</v>
      </c>
    </row>
    <row r="344" spans="2:9">
      <c r="B344" s="172" t="s">
        <v>172</v>
      </c>
      <c r="C344" s="173" t="s">
        <v>965</v>
      </c>
      <c r="H344" s="172" t="s">
        <v>172</v>
      </c>
      <c r="I344" s="173" t="s">
        <v>964</v>
      </c>
    </row>
    <row r="345" spans="2:9">
      <c r="B345" s="172" t="s">
        <v>172</v>
      </c>
      <c r="C345" s="173" t="s">
        <v>966</v>
      </c>
      <c r="H345" s="172" t="s">
        <v>172</v>
      </c>
      <c r="I345" s="173" t="s">
        <v>907</v>
      </c>
    </row>
    <row r="346" spans="2:9">
      <c r="B346" s="172" t="s">
        <v>172</v>
      </c>
      <c r="C346" s="173" t="s">
        <v>967</v>
      </c>
      <c r="H346" s="172" t="s">
        <v>172</v>
      </c>
      <c r="I346" s="173" t="s">
        <v>919</v>
      </c>
    </row>
    <row r="347" spans="2:9">
      <c r="B347" s="172" t="s">
        <v>172</v>
      </c>
      <c r="C347" s="173" t="s">
        <v>963</v>
      </c>
      <c r="H347" s="172" t="s">
        <v>172</v>
      </c>
      <c r="I347" s="173" t="s">
        <v>6</v>
      </c>
    </row>
    <row r="348" spans="2:9">
      <c r="B348" s="172" t="s">
        <v>172</v>
      </c>
      <c r="C348" s="173" t="s">
        <v>941</v>
      </c>
      <c r="H348" s="172" t="s">
        <v>172</v>
      </c>
      <c r="I348" s="173" t="s">
        <v>1236</v>
      </c>
    </row>
    <row r="349" spans="2:9">
      <c r="B349" s="172" t="s">
        <v>172</v>
      </c>
      <c r="C349" s="173" t="s">
        <v>964</v>
      </c>
      <c r="H349" s="172" t="s">
        <v>172</v>
      </c>
      <c r="I349" s="173" t="s">
        <v>920</v>
      </c>
    </row>
    <row r="350" spans="2:9">
      <c r="B350" s="172" t="s">
        <v>172</v>
      </c>
      <c r="C350" s="173" t="s">
        <v>907</v>
      </c>
      <c r="H350" s="172" t="s">
        <v>172</v>
      </c>
      <c r="I350" s="173" t="s">
        <v>968</v>
      </c>
    </row>
    <row r="351" spans="2:9">
      <c r="B351" s="172" t="s">
        <v>172</v>
      </c>
      <c r="C351" s="173" t="s">
        <v>919</v>
      </c>
      <c r="H351" s="172" t="s">
        <v>172</v>
      </c>
      <c r="I351" s="173" t="s">
        <v>740</v>
      </c>
    </row>
    <row r="352" spans="2:9">
      <c r="B352" s="172" t="s">
        <v>172</v>
      </c>
      <c r="C352" s="173" t="s">
        <v>6</v>
      </c>
      <c r="H352" s="172" t="s">
        <v>172</v>
      </c>
      <c r="I352" s="173" t="s">
        <v>969</v>
      </c>
    </row>
    <row r="353" spans="2:9">
      <c r="B353" s="172" t="s">
        <v>172</v>
      </c>
      <c r="C353" s="173" t="s">
        <v>1236</v>
      </c>
      <c r="H353" s="172" t="s">
        <v>172</v>
      </c>
      <c r="I353" s="173" t="s">
        <v>970</v>
      </c>
    </row>
    <row r="354" spans="2:9">
      <c r="B354" s="172" t="s">
        <v>172</v>
      </c>
      <c r="C354" s="173" t="s">
        <v>920</v>
      </c>
      <c r="H354" s="172" t="s">
        <v>172</v>
      </c>
      <c r="I354" s="173" t="s">
        <v>954</v>
      </c>
    </row>
    <row r="355" spans="2:9">
      <c r="B355" s="172" t="s">
        <v>172</v>
      </c>
      <c r="C355" s="173" t="s">
        <v>968</v>
      </c>
      <c r="H355" s="172" t="s">
        <v>172</v>
      </c>
      <c r="I355" s="173" t="s">
        <v>593</v>
      </c>
    </row>
    <row r="356" spans="2:9">
      <c r="B356" s="172" t="s">
        <v>172</v>
      </c>
      <c r="C356" s="173" t="s">
        <v>740</v>
      </c>
      <c r="H356" s="172" t="s">
        <v>172</v>
      </c>
      <c r="I356" s="173" t="s">
        <v>1237</v>
      </c>
    </row>
    <row r="357" spans="2:9">
      <c r="B357" s="172" t="s">
        <v>172</v>
      </c>
      <c r="C357" s="173" t="s">
        <v>969</v>
      </c>
      <c r="H357" s="172" t="s">
        <v>172</v>
      </c>
      <c r="I357" s="173" t="s">
        <v>594</v>
      </c>
    </row>
    <row r="358" spans="2:9">
      <c r="B358" s="172" t="s">
        <v>172</v>
      </c>
      <c r="C358" s="173" t="s">
        <v>970</v>
      </c>
      <c r="H358" s="172" t="s">
        <v>172</v>
      </c>
      <c r="I358" s="173" t="s">
        <v>972</v>
      </c>
    </row>
    <row r="359" spans="2:9">
      <c r="B359" s="172" t="s">
        <v>172</v>
      </c>
      <c r="C359" s="173" t="s">
        <v>954</v>
      </c>
      <c r="H359" s="172" t="s">
        <v>172</v>
      </c>
      <c r="I359" s="173" t="s">
        <v>651</v>
      </c>
    </row>
    <row r="360" spans="2:9">
      <c r="B360" s="172" t="s">
        <v>172</v>
      </c>
      <c r="C360" s="173" t="s">
        <v>593</v>
      </c>
      <c r="H360" s="172" t="s">
        <v>172</v>
      </c>
      <c r="I360" s="173" t="s">
        <v>1238</v>
      </c>
    </row>
    <row r="361" spans="2:9">
      <c r="B361" s="172" t="s">
        <v>172</v>
      </c>
      <c r="C361" s="173" t="s">
        <v>1237</v>
      </c>
      <c r="H361" s="172" t="s">
        <v>172</v>
      </c>
      <c r="I361" s="173" t="s">
        <v>973</v>
      </c>
    </row>
    <row r="362" spans="2:9">
      <c r="B362" s="172" t="s">
        <v>172</v>
      </c>
      <c r="C362" s="173" t="s">
        <v>594</v>
      </c>
      <c r="H362" s="172" t="s">
        <v>172</v>
      </c>
      <c r="I362" s="173" t="s">
        <v>974</v>
      </c>
    </row>
    <row r="363" spans="2:9">
      <c r="B363" s="172" t="s">
        <v>172</v>
      </c>
      <c r="C363" s="173" t="s">
        <v>972</v>
      </c>
      <c r="H363" s="172" t="s">
        <v>172</v>
      </c>
      <c r="I363" s="173" t="s">
        <v>907</v>
      </c>
    </row>
    <row r="364" spans="2:9">
      <c r="B364" s="172" t="s">
        <v>172</v>
      </c>
      <c r="C364" s="173" t="s">
        <v>651</v>
      </c>
      <c r="H364" s="172" t="s">
        <v>172</v>
      </c>
      <c r="I364" s="173" t="s">
        <v>919</v>
      </c>
    </row>
    <row r="365" spans="2:9">
      <c r="B365" s="172" t="s">
        <v>172</v>
      </c>
      <c r="C365" s="173" t="s">
        <v>1238</v>
      </c>
      <c r="H365" s="172" t="s">
        <v>172</v>
      </c>
      <c r="I365" s="173" t="s">
        <v>920</v>
      </c>
    </row>
    <row r="366" spans="2:9">
      <c r="B366" s="172" t="s">
        <v>172</v>
      </c>
      <c r="C366" s="173" t="s">
        <v>973</v>
      </c>
      <c r="H366" s="172" t="s">
        <v>172</v>
      </c>
      <c r="I366" s="173" t="s">
        <v>943</v>
      </c>
    </row>
    <row r="367" spans="2:9">
      <c r="B367" s="172" t="s">
        <v>172</v>
      </c>
      <c r="C367" s="173" t="s">
        <v>974</v>
      </c>
      <c r="H367" s="172" t="s">
        <v>172</v>
      </c>
      <c r="I367" s="173" t="s">
        <v>920</v>
      </c>
    </row>
    <row r="368" spans="2:9">
      <c r="B368" s="172" t="s">
        <v>172</v>
      </c>
      <c r="C368" s="173" t="s">
        <v>907</v>
      </c>
      <c r="H368" s="172" t="s">
        <v>172</v>
      </c>
      <c r="I368" s="173" t="s">
        <v>968</v>
      </c>
    </row>
    <row r="369" spans="2:9">
      <c r="B369" s="172" t="s">
        <v>172</v>
      </c>
      <c r="C369" s="173" t="s">
        <v>919</v>
      </c>
      <c r="H369" s="172" t="s">
        <v>172</v>
      </c>
      <c r="I369" s="173" t="s">
        <v>920</v>
      </c>
    </row>
    <row r="370" spans="2:9">
      <c r="B370" s="172" t="s">
        <v>172</v>
      </c>
      <c r="C370" s="173" t="s">
        <v>920</v>
      </c>
      <c r="H370" s="172" t="s">
        <v>172</v>
      </c>
      <c r="I370" s="173" t="s">
        <v>922</v>
      </c>
    </row>
    <row r="371" spans="2:9">
      <c r="B371" s="172" t="s">
        <v>172</v>
      </c>
      <c r="C371" s="173" t="s">
        <v>943</v>
      </c>
      <c r="H371" s="172" t="s">
        <v>172</v>
      </c>
      <c r="I371" s="173" t="s">
        <v>596</v>
      </c>
    </row>
    <row r="372" spans="2:9">
      <c r="B372" s="172" t="s">
        <v>172</v>
      </c>
      <c r="C372" s="173" t="s">
        <v>920</v>
      </c>
      <c r="H372" s="172" t="s">
        <v>172</v>
      </c>
      <c r="I372" s="173" t="s">
        <v>597</v>
      </c>
    </row>
    <row r="373" spans="2:9">
      <c r="B373" s="172" t="s">
        <v>172</v>
      </c>
      <c r="C373" s="173" t="s">
        <v>968</v>
      </c>
      <c r="H373" s="172" t="s">
        <v>172</v>
      </c>
      <c r="I373" s="173" t="s">
        <v>598</v>
      </c>
    </row>
    <row r="374" spans="2:9">
      <c r="B374" s="172" t="s">
        <v>172</v>
      </c>
      <c r="C374" s="173" t="s">
        <v>920</v>
      </c>
      <c r="H374" s="172" t="s">
        <v>172</v>
      </c>
      <c r="I374" s="173" t="s">
        <v>923</v>
      </c>
    </row>
    <row r="375" spans="2:9">
      <c r="B375" s="172" t="s">
        <v>172</v>
      </c>
      <c r="C375" s="173" t="s">
        <v>922</v>
      </c>
      <c r="H375" s="172" t="s">
        <v>172</v>
      </c>
      <c r="I375" s="173" t="s">
        <v>924</v>
      </c>
    </row>
    <row r="376" spans="2:9">
      <c r="B376" s="172" t="s">
        <v>172</v>
      </c>
      <c r="C376" s="173" t="s">
        <v>596</v>
      </c>
      <c r="H376" s="172" t="s">
        <v>172</v>
      </c>
      <c r="I376" s="173" t="s">
        <v>8</v>
      </c>
    </row>
    <row r="377" spans="2:9">
      <c r="B377" s="172" t="s">
        <v>172</v>
      </c>
      <c r="C377" s="173" t="s">
        <v>597</v>
      </c>
      <c r="H377" s="172" t="s">
        <v>172</v>
      </c>
      <c r="I377" s="173" t="s">
        <v>6</v>
      </c>
    </row>
    <row r="378" spans="2:9">
      <c r="B378" s="172" t="s">
        <v>172</v>
      </c>
      <c r="C378" s="173" t="s">
        <v>598</v>
      </c>
      <c r="H378" s="172" t="s">
        <v>172</v>
      </c>
      <c r="I378" s="173" t="s">
        <v>1239</v>
      </c>
    </row>
    <row r="379" spans="2:9">
      <c r="B379" s="172" t="s">
        <v>172</v>
      </c>
      <c r="C379" s="173" t="s">
        <v>923</v>
      </c>
      <c r="H379" s="172" t="s">
        <v>172</v>
      </c>
      <c r="I379" s="173" t="s">
        <v>925</v>
      </c>
    </row>
    <row r="380" spans="2:9">
      <c r="B380" s="172" t="s">
        <v>172</v>
      </c>
      <c r="C380" s="173" t="s">
        <v>924</v>
      </c>
      <c r="H380" s="172" t="s">
        <v>172</v>
      </c>
      <c r="I380" s="173" t="s">
        <v>1111</v>
      </c>
    </row>
    <row r="381" spans="2:9">
      <c r="B381" s="172" t="s">
        <v>172</v>
      </c>
      <c r="C381" s="173" t="s">
        <v>8</v>
      </c>
      <c r="H381" s="172" t="s">
        <v>172</v>
      </c>
      <c r="I381" s="173" t="s">
        <v>1112</v>
      </c>
    </row>
    <row r="382" spans="2:9">
      <c r="B382" s="172" t="s">
        <v>172</v>
      </c>
      <c r="C382" s="173" t="s">
        <v>6</v>
      </c>
      <c r="H382" s="172" t="s">
        <v>172</v>
      </c>
      <c r="I382" s="173" t="s">
        <v>975</v>
      </c>
    </row>
    <row r="383" spans="2:9">
      <c r="B383" s="172" t="s">
        <v>172</v>
      </c>
      <c r="C383" s="173" t="s">
        <v>1239</v>
      </c>
      <c r="H383" s="172" t="s">
        <v>172</v>
      </c>
      <c r="I383" s="173" t="s">
        <v>593</v>
      </c>
    </row>
    <row r="384" spans="2:9">
      <c r="B384" s="172" t="s">
        <v>172</v>
      </c>
      <c r="C384" s="173" t="s">
        <v>925</v>
      </c>
      <c r="H384" s="172" t="s">
        <v>172</v>
      </c>
      <c r="I384" s="173" t="s">
        <v>1240</v>
      </c>
    </row>
    <row r="385" spans="2:9">
      <c r="B385" s="172" t="s">
        <v>172</v>
      </c>
      <c r="C385" s="173" t="s">
        <v>1111</v>
      </c>
      <c r="H385" s="172" t="s">
        <v>172</v>
      </c>
      <c r="I385" s="173" t="s">
        <v>941</v>
      </c>
    </row>
    <row r="386" spans="2:9">
      <c r="B386" s="172" t="s">
        <v>172</v>
      </c>
      <c r="C386" s="173" t="s">
        <v>1112</v>
      </c>
      <c r="H386" s="172" t="s">
        <v>172</v>
      </c>
      <c r="I386" s="173" t="s">
        <v>976</v>
      </c>
    </row>
    <row r="387" spans="2:9">
      <c r="B387" s="172" t="s">
        <v>172</v>
      </c>
      <c r="C387" s="173" t="s">
        <v>975</v>
      </c>
      <c r="H387" s="172" t="s">
        <v>172</v>
      </c>
      <c r="I387" s="173" t="s">
        <v>977</v>
      </c>
    </row>
    <row r="388" spans="2:9">
      <c r="B388" s="172" t="s">
        <v>172</v>
      </c>
      <c r="C388" s="173" t="s">
        <v>593</v>
      </c>
      <c r="H388" s="172" t="s">
        <v>172</v>
      </c>
      <c r="I388" s="173" t="s">
        <v>919</v>
      </c>
    </row>
    <row r="389" spans="2:9">
      <c r="B389" s="172" t="s">
        <v>172</v>
      </c>
      <c r="C389" s="173" t="s">
        <v>1240</v>
      </c>
      <c r="H389" s="172" t="s">
        <v>172</v>
      </c>
      <c r="I389" s="173" t="s">
        <v>920</v>
      </c>
    </row>
    <row r="390" spans="2:9">
      <c r="B390" s="172" t="s">
        <v>172</v>
      </c>
      <c r="C390" s="173" t="s">
        <v>941</v>
      </c>
      <c r="H390" s="172" t="s">
        <v>172</v>
      </c>
      <c r="I390" s="173" t="s">
        <v>950</v>
      </c>
    </row>
    <row r="391" spans="2:9">
      <c r="B391" s="172" t="s">
        <v>172</v>
      </c>
      <c r="C391" s="173" t="s">
        <v>976</v>
      </c>
      <c r="H391" s="172" t="s">
        <v>172</v>
      </c>
      <c r="I391" s="173" t="s">
        <v>920</v>
      </c>
    </row>
    <row r="392" spans="2:9">
      <c r="B392" s="172" t="s">
        <v>172</v>
      </c>
      <c r="C392" s="173" t="s">
        <v>977</v>
      </c>
      <c r="H392" s="172" t="s">
        <v>172</v>
      </c>
      <c r="I392" s="173" t="s">
        <v>922</v>
      </c>
    </row>
    <row r="393" spans="2:9">
      <c r="B393" s="172" t="s">
        <v>172</v>
      </c>
      <c r="C393" s="173" t="s">
        <v>919</v>
      </c>
      <c r="H393" s="172" t="s">
        <v>172</v>
      </c>
      <c r="I393" s="173" t="s">
        <v>596</v>
      </c>
    </row>
    <row r="394" spans="2:9">
      <c r="B394" s="172" t="s">
        <v>172</v>
      </c>
      <c r="C394" s="173" t="s">
        <v>920</v>
      </c>
      <c r="H394" s="172" t="s">
        <v>172</v>
      </c>
      <c r="I394" s="173" t="s">
        <v>597</v>
      </c>
    </row>
    <row r="395" spans="2:9">
      <c r="B395" s="172" t="s">
        <v>172</v>
      </c>
      <c r="C395" s="173" t="s">
        <v>950</v>
      </c>
      <c r="H395" s="172" t="s">
        <v>172</v>
      </c>
      <c r="I395" s="173" t="s">
        <v>598</v>
      </c>
    </row>
    <row r="396" spans="2:9">
      <c r="B396" s="172" t="s">
        <v>172</v>
      </c>
      <c r="C396" s="173" t="s">
        <v>920</v>
      </c>
      <c r="H396" s="172" t="s">
        <v>172</v>
      </c>
      <c r="I396" s="173" t="s">
        <v>923</v>
      </c>
    </row>
    <row r="397" spans="2:9">
      <c r="B397" s="172" t="s">
        <v>172</v>
      </c>
      <c r="C397" s="173" t="s">
        <v>922</v>
      </c>
      <c r="H397" s="172" t="s">
        <v>172</v>
      </c>
      <c r="I397" s="173" t="s">
        <v>978</v>
      </c>
    </row>
    <row r="398" spans="2:9">
      <c r="B398" s="172" t="s">
        <v>172</v>
      </c>
      <c r="C398" s="173" t="s">
        <v>596</v>
      </c>
      <c r="H398" s="172" t="s">
        <v>172</v>
      </c>
      <c r="I398" s="173" t="s">
        <v>1113</v>
      </c>
    </row>
    <row r="399" spans="2:9">
      <c r="B399" s="172" t="s">
        <v>172</v>
      </c>
      <c r="C399" s="173" t="s">
        <v>597</v>
      </c>
      <c r="H399" s="172" t="s">
        <v>172</v>
      </c>
      <c r="I399" s="173" t="s">
        <v>1114</v>
      </c>
    </row>
    <row r="400" spans="2:9">
      <c r="B400" s="172" t="s">
        <v>172</v>
      </c>
      <c r="C400" s="173" t="s">
        <v>598</v>
      </c>
      <c r="H400" s="172" t="s">
        <v>172</v>
      </c>
      <c r="I400" s="173" t="s">
        <v>979</v>
      </c>
    </row>
    <row r="401" spans="2:9">
      <c r="B401" s="172" t="s">
        <v>172</v>
      </c>
      <c r="C401" s="173" t="s">
        <v>923</v>
      </c>
      <c r="H401" s="172" t="s">
        <v>172</v>
      </c>
      <c r="I401" s="173" t="s">
        <v>906</v>
      </c>
    </row>
    <row r="402" spans="2:9">
      <c r="B402" s="172" t="s">
        <v>172</v>
      </c>
      <c r="C402" s="173" t="s">
        <v>978</v>
      </c>
      <c r="H402" s="172" t="s">
        <v>172</v>
      </c>
      <c r="I402" s="173" t="s">
        <v>1241</v>
      </c>
    </row>
    <row r="403" spans="2:9">
      <c r="B403" s="172" t="s">
        <v>172</v>
      </c>
      <c r="C403" s="173" t="s">
        <v>1113</v>
      </c>
      <c r="H403" s="172" t="s">
        <v>172</v>
      </c>
      <c r="I403" s="173" t="s">
        <v>907</v>
      </c>
    </row>
    <row r="404" spans="2:9">
      <c r="B404" s="172" t="s">
        <v>172</v>
      </c>
      <c r="C404" s="173" t="s">
        <v>1114</v>
      </c>
      <c r="H404" s="172" t="s">
        <v>172</v>
      </c>
      <c r="I404" s="173" t="s">
        <v>919</v>
      </c>
    </row>
    <row r="405" spans="2:9">
      <c r="B405" s="172" t="s">
        <v>172</v>
      </c>
      <c r="C405" s="173" t="s">
        <v>979</v>
      </c>
      <c r="H405" s="172" t="s">
        <v>172</v>
      </c>
      <c r="I405" s="173" t="s">
        <v>1242</v>
      </c>
    </row>
    <row r="406" spans="2:9">
      <c r="B406" s="172" t="s">
        <v>172</v>
      </c>
      <c r="C406" s="173" t="s">
        <v>906</v>
      </c>
      <c r="H406" s="172" t="s">
        <v>172</v>
      </c>
      <c r="I406" s="173" t="s">
        <v>1115</v>
      </c>
    </row>
    <row r="407" spans="2:9">
      <c r="B407" s="172" t="s">
        <v>172</v>
      </c>
      <c r="C407" s="173" t="s">
        <v>1241</v>
      </c>
      <c r="H407" s="172" t="s">
        <v>172</v>
      </c>
      <c r="I407" s="173" t="s">
        <v>600</v>
      </c>
    </row>
    <row r="408" spans="2:9">
      <c r="B408" s="172" t="s">
        <v>172</v>
      </c>
      <c r="C408" s="173" t="s">
        <v>907</v>
      </c>
      <c r="H408" s="172" t="s">
        <v>172</v>
      </c>
      <c r="I408" s="173" t="s">
        <v>897</v>
      </c>
    </row>
    <row r="409" spans="2:9">
      <c r="B409" s="172" t="s">
        <v>172</v>
      </c>
      <c r="C409" s="173" t="s">
        <v>919</v>
      </c>
      <c r="H409" s="172" t="s">
        <v>172</v>
      </c>
      <c r="I409" s="173" t="s">
        <v>610</v>
      </c>
    </row>
    <row r="410" spans="2:9">
      <c r="B410" s="172" t="s">
        <v>172</v>
      </c>
      <c r="C410" s="173" t="s">
        <v>1242</v>
      </c>
      <c r="H410" s="172" t="s">
        <v>172</v>
      </c>
      <c r="I410" s="173" t="s">
        <v>916</v>
      </c>
    </row>
    <row r="411" spans="2:9">
      <c r="B411" s="172" t="s">
        <v>172</v>
      </c>
      <c r="C411" s="173" t="s">
        <v>1115</v>
      </c>
      <c r="H411" s="172" t="s">
        <v>172</v>
      </c>
      <c r="I411" s="173" t="s">
        <v>980</v>
      </c>
    </row>
    <row r="412" spans="2:9">
      <c r="B412" s="172" t="s">
        <v>172</v>
      </c>
      <c r="C412" s="173" t="s">
        <v>600</v>
      </c>
      <c r="H412" s="172" t="s">
        <v>172</v>
      </c>
      <c r="I412" s="173" t="s">
        <v>602</v>
      </c>
    </row>
    <row r="413" spans="2:9">
      <c r="B413" s="172" t="s">
        <v>172</v>
      </c>
      <c r="C413" s="173" t="s">
        <v>897</v>
      </c>
      <c r="H413" s="172" t="s">
        <v>172</v>
      </c>
      <c r="I413" s="173" t="s">
        <v>981</v>
      </c>
    </row>
    <row r="414" spans="2:9">
      <c r="B414" s="172" t="s">
        <v>172</v>
      </c>
      <c r="C414" s="173" t="s">
        <v>610</v>
      </c>
      <c r="H414" s="172" t="s">
        <v>172</v>
      </c>
      <c r="I414" s="173" t="s">
        <v>982</v>
      </c>
    </row>
    <row r="415" spans="2:9">
      <c r="B415" s="172" t="s">
        <v>172</v>
      </c>
      <c r="C415" s="173" t="s">
        <v>916</v>
      </c>
      <c r="H415" s="172" t="s">
        <v>172</v>
      </c>
      <c r="I415" s="173" t="s">
        <v>907</v>
      </c>
    </row>
    <row r="416" spans="2:9">
      <c r="B416" s="172" t="s">
        <v>172</v>
      </c>
      <c r="C416" s="173" t="s">
        <v>980</v>
      </c>
      <c r="H416" s="172" t="s">
        <v>172</v>
      </c>
      <c r="I416" s="173" t="s">
        <v>983</v>
      </c>
    </row>
    <row r="417" spans="2:9">
      <c r="B417" s="172" t="s">
        <v>172</v>
      </c>
      <c r="C417" s="173" t="s">
        <v>602</v>
      </c>
      <c r="H417" s="172" t="s">
        <v>172</v>
      </c>
      <c r="I417" s="173" t="s">
        <v>6</v>
      </c>
    </row>
    <row r="418" spans="2:9">
      <c r="B418" s="172" t="s">
        <v>172</v>
      </c>
      <c r="C418" s="173" t="s">
        <v>981</v>
      </c>
      <c r="H418" s="172" t="s">
        <v>172</v>
      </c>
      <c r="I418" s="173" t="s">
        <v>1243</v>
      </c>
    </row>
    <row r="419" spans="2:9">
      <c r="B419" s="172" t="s">
        <v>172</v>
      </c>
      <c r="C419" s="173" t="s">
        <v>982</v>
      </c>
      <c r="H419" s="172" t="s">
        <v>172</v>
      </c>
      <c r="I419" s="173" t="s">
        <v>938</v>
      </c>
    </row>
    <row r="420" spans="2:9">
      <c r="B420" s="172" t="s">
        <v>172</v>
      </c>
      <c r="C420" s="173" t="s">
        <v>907</v>
      </c>
      <c r="H420" s="172" t="s">
        <v>172</v>
      </c>
      <c r="I420" s="173" t="s">
        <v>597</v>
      </c>
    </row>
    <row r="421" spans="2:9">
      <c r="B421" s="172" t="s">
        <v>172</v>
      </c>
      <c r="C421" s="173" t="s">
        <v>983</v>
      </c>
      <c r="H421" s="172" t="s">
        <v>172</v>
      </c>
      <c r="I421" s="173" t="s">
        <v>598</v>
      </c>
    </row>
    <row r="422" spans="2:9">
      <c r="B422" s="172" t="s">
        <v>172</v>
      </c>
      <c r="C422" s="173" t="s">
        <v>6</v>
      </c>
      <c r="H422" s="172" t="s">
        <v>172</v>
      </c>
      <c r="I422" s="173" t="s">
        <v>923</v>
      </c>
    </row>
    <row r="423" spans="2:9">
      <c r="B423" s="172" t="s">
        <v>172</v>
      </c>
      <c r="C423" s="173" t="s">
        <v>1243</v>
      </c>
      <c r="H423" s="172" t="s">
        <v>172</v>
      </c>
      <c r="I423" s="173" t="s">
        <v>925</v>
      </c>
    </row>
    <row r="424" spans="2:9">
      <c r="B424" s="172" t="s">
        <v>172</v>
      </c>
      <c r="C424" s="173" t="s">
        <v>938</v>
      </c>
      <c r="H424" s="172" t="s">
        <v>172</v>
      </c>
      <c r="I424" s="173" t="s">
        <v>939</v>
      </c>
    </row>
    <row r="425" spans="2:9">
      <c r="B425" s="172" t="s">
        <v>172</v>
      </c>
      <c r="C425" s="173" t="s">
        <v>597</v>
      </c>
      <c r="H425" s="172" t="s">
        <v>172</v>
      </c>
      <c r="I425" s="173" t="s">
        <v>940</v>
      </c>
    </row>
    <row r="426" spans="2:9">
      <c r="B426" s="172" t="s">
        <v>172</v>
      </c>
      <c r="C426" s="173" t="s">
        <v>598</v>
      </c>
      <c r="H426" s="172" t="s">
        <v>172</v>
      </c>
      <c r="I426" s="173" t="s">
        <v>918</v>
      </c>
    </row>
    <row r="427" spans="2:9">
      <c r="B427" s="172" t="s">
        <v>172</v>
      </c>
      <c r="C427" s="173" t="s">
        <v>923</v>
      </c>
      <c r="H427" s="172" t="s">
        <v>172</v>
      </c>
      <c r="I427" s="173" t="s">
        <v>941</v>
      </c>
    </row>
    <row r="428" spans="2:9">
      <c r="B428" s="172" t="s">
        <v>172</v>
      </c>
      <c r="C428" s="173" t="s">
        <v>925</v>
      </c>
      <c r="H428" s="172" t="s">
        <v>172</v>
      </c>
      <c r="I428" s="173" t="s">
        <v>811</v>
      </c>
    </row>
    <row r="429" spans="2:9">
      <c r="B429" s="172" t="s">
        <v>172</v>
      </c>
      <c r="C429" s="173" t="s">
        <v>939</v>
      </c>
      <c r="H429" s="172" t="s">
        <v>172</v>
      </c>
      <c r="I429" s="173" t="s">
        <v>942</v>
      </c>
    </row>
    <row r="430" spans="2:9">
      <c r="B430" s="172" t="s">
        <v>172</v>
      </c>
      <c r="C430" s="173" t="s">
        <v>940</v>
      </c>
      <c r="H430" s="172" t="s">
        <v>172</v>
      </c>
      <c r="I430" s="173" t="s">
        <v>919</v>
      </c>
    </row>
    <row r="431" spans="2:9">
      <c r="B431" s="172" t="s">
        <v>172</v>
      </c>
      <c r="C431" s="173" t="s">
        <v>918</v>
      </c>
      <c r="H431" s="172" t="s">
        <v>172</v>
      </c>
      <c r="I431" s="173" t="s">
        <v>920</v>
      </c>
    </row>
    <row r="432" spans="2:9">
      <c r="B432" s="172" t="s">
        <v>172</v>
      </c>
      <c r="C432" s="173" t="s">
        <v>941</v>
      </c>
      <c r="H432" s="172" t="s">
        <v>172</v>
      </c>
      <c r="I432" s="173" t="s">
        <v>921</v>
      </c>
    </row>
    <row r="433" spans="2:9">
      <c r="B433" s="172" t="s">
        <v>172</v>
      </c>
      <c r="C433" s="173" t="s">
        <v>811</v>
      </c>
      <c r="H433" s="172" t="s">
        <v>172</v>
      </c>
      <c r="I433" s="173" t="s">
        <v>920</v>
      </c>
    </row>
    <row r="434" spans="2:9">
      <c r="B434" s="172" t="s">
        <v>172</v>
      </c>
      <c r="C434" s="173" t="s">
        <v>942</v>
      </c>
      <c r="H434" s="172" t="s">
        <v>172</v>
      </c>
      <c r="I434" s="173" t="s">
        <v>922</v>
      </c>
    </row>
    <row r="435" spans="2:9">
      <c r="B435" s="172" t="s">
        <v>172</v>
      </c>
      <c r="C435" s="173" t="s">
        <v>919</v>
      </c>
      <c r="H435" s="172" t="s">
        <v>172</v>
      </c>
      <c r="I435" s="173" t="s">
        <v>596</v>
      </c>
    </row>
    <row r="436" spans="2:9">
      <c r="B436" s="172" t="s">
        <v>172</v>
      </c>
      <c r="C436" s="173" t="s">
        <v>920</v>
      </c>
      <c r="H436" s="172" t="s">
        <v>172</v>
      </c>
      <c r="I436" s="173" t="s">
        <v>597</v>
      </c>
    </row>
    <row r="437" spans="2:9">
      <c r="B437" s="172" t="s">
        <v>172</v>
      </c>
      <c r="C437" s="173" t="s">
        <v>921</v>
      </c>
      <c r="H437" s="172" t="s">
        <v>172</v>
      </c>
      <c r="I437" s="173" t="s">
        <v>598</v>
      </c>
    </row>
    <row r="438" spans="2:9">
      <c r="B438" s="172" t="s">
        <v>172</v>
      </c>
      <c r="C438" s="173" t="s">
        <v>920</v>
      </c>
      <c r="H438" s="172" t="s">
        <v>172</v>
      </c>
      <c r="I438" s="173" t="s">
        <v>923</v>
      </c>
    </row>
    <row r="439" spans="2:9">
      <c r="B439" s="172" t="s">
        <v>172</v>
      </c>
      <c r="C439" s="173" t="s">
        <v>922</v>
      </c>
      <c r="H439" s="172" t="s">
        <v>172</v>
      </c>
      <c r="I439" s="173" t="s">
        <v>924</v>
      </c>
    </row>
    <row r="440" spans="2:9">
      <c r="B440" s="172" t="s">
        <v>172</v>
      </c>
      <c r="C440" s="173" t="s">
        <v>596</v>
      </c>
      <c r="H440" s="172" t="s">
        <v>172</v>
      </c>
      <c r="I440" s="173" t="s">
        <v>8</v>
      </c>
    </row>
    <row r="441" spans="2:9">
      <c r="B441" s="172" t="s">
        <v>172</v>
      </c>
      <c r="C441" s="173" t="s">
        <v>597</v>
      </c>
      <c r="H441" s="172" t="s">
        <v>172</v>
      </c>
      <c r="I441" s="173" t="s">
        <v>6</v>
      </c>
    </row>
    <row r="442" spans="2:9">
      <c r="B442" s="172" t="s">
        <v>172</v>
      </c>
      <c r="C442" s="173" t="s">
        <v>598</v>
      </c>
      <c r="H442" s="172" t="s">
        <v>172</v>
      </c>
      <c r="I442" s="173" t="s">
        <v>1244</v>
      </c>
    </row>
    <row r="443" spans="2:9">
      <c r="B443" s="172" t="s">
        <v>172</v>
      </c>
      <c r="C443" s="173" t="s">
        <v>923</v>
      </c>
      <c r="H443" s="172" t="s">
        <v>172</v>
      </c>
      <c r="I443" s="173" t="s">
        <v>925</v>
      </c>
    </row>
    <row r="444" spans="2:9">
      <c r="B444" s="172" t="s">
        <v>172</v>
      </c>
      <c r="C444" s="173" t="s">
        <v>924</v>
      </c>
      <c r="H444" s="172" t="s">
        <v>172</v>
      </c>
      <c r="I444" s="173" t="s">
        <v>944</v>
      </c>
    </row>
    <row r="445" spans="2:9">
      <c r="B445" s="172" t="s">
        <v>172</v>
      </c>
      <c r="C445" s="173" t="s">
        <v>8</v>
      </c>
      <c r="H445" s="172" t="s">
        <v>172</v>
      </c>
      <c r="I445" s="173" t="s">
        <v>945</v>
      </c>
    </row>
    <row r="446" spans="2:9">
      <c r="B446" s="172" t="s">
        <v>172</v>
      </c>
      <c r="C446" s="173" t="s">
        <v>6</v>
      </c>
      <c r="H446" s="172" t="s">
        <v>172</v>
      </c>
      <c r="I446" s="173" t="s">
        <v>948</v>
      </c>
    </row>
    <row r="447" spans="2:9">
      <c r="B447" s="172" t="s">
        <v>172</v>
      </c>
      <c r="C447" s="173" t="s">
        <v>1244</v>
      </c>
      <c r="H447" s="172" t="s">
        <v>172</v>
      </c>
      <c r="I447" s="173" t="s">
        <v>593</v>
      </c>
    </row>
    <row r="448" spans="2:9">
      <c r="B448" s="172" t="s">
        <v>172</v>
      </c>
      <c r="C448" s="173" t="s">
        <v>925</v>
      </c>
      <c r="H448" s="172" t="s">
        <v>172</v>
      </c>
      <c r="I448" s="173" t="s">
        <v>1245</v>
      </c>
    </row>
    <row r="449" spans="2:9">
      <c r="B449" s="172" t="s">
        <v>172</v>
      </c>
      <c r="C449" s="173" t="s">
        <v>944</v>
      </c>
      <c r="H449" s="172" t="s">
        <v>172</v>
      </c>
      <c r="I449" s="173" t="s">
        <v>916</v>
      </c>
    </row>
    <row r="450" spans="2:9">
      <c r="B450" s="172" t="s">
        <v>172</v>
      </c>
      <c r="C450" s="173" t="s">
        <v>945</v>
      </c>
      <c r="H450" s="172" t="s">
        <v>172</v>
      </c>
      <c r="I450" s="173" t="s">
        <v>949</v>
      </c>
    </row>
    <row r="451" spans="2:9">
      <c r="B451" s="172" t="s">
        <v>172</v>
      </c>
      <c r="C451" s="173" t="s">
        <v>948</v>
      </c>
      <c r="H451" s="172" t="s">
        <v>172</v>
      </c>
      <c r="I451" s="173" t="s">
        <v>941</v>
      </c>
    </row>
    <row r="452" spans="2:9">
      <c r="B452" s="172" t="s">
        <v>172</v>
      </c>
      <c r="C452" s="173" t="s">
        <v>593</v>
      </c>
      <c r="H452" s="172" t="s">
        <v>172</v>
      </c>
      <c r="I452" s="173" t="s">
        <v>459</v>
      </c>
    </row>
    <row r="453" spans="2:9">
      <c r="B453" s="172" t="s">
        <v>172</v>
      </c>
      <c r="C453" s="173" t="s">
        <v>1245</v>
      </c>
      <c r="H453" s="172" t="s">
        <v>172</v>
      </c>
      <c r="I453" s="173" t="s">
        <v>907</v>
      </c>
    </row>
    <row r="454" spans="2:9">
      <c r="B454" s="172" t="s">
        <v>172</v>
      </c>
      <c r="C454" s="173" t="s">
        <v>916</v>
      </c>
      <c r="H454" s="172" t="s">
        <v>172</v>
      </c>
      <c r="I454" s="173" t="s">
        <v>919</v>
      </c>
    </row>
    <row r="455" spans="2:9">
      <c r="B455" s="172" t="s">
        <v>172</v>
      </c>
      <c r="C455" s="173" t="s">
        <v>949</v>
      </c>
      <c r="H455" s="172" t="s">
        <v>172</v>
      </c>
      <c r="I455" s="173" t="s">
        <v>920</v>
      </c>
    </row>
    <row r="456" spans="2:9">
      <c r="B456" s="172" t="s">
        <v>172</v>
      </c>
      <c r="C456" s="173" t="s">
        <v>941</v>
      </c>
      <c r="H456" s="172" t="s">
        <v>172</v>
      </c>
      <c r="I456" s="173" t="s">
        <v>943</v>
      </c>
    </row>
    <row r="457" spans="2:9">
      <c r="B457" s="172" t="s">
        <v>172</v>
      </c>
      <c r="C457" s="173" t="s">
        <v>459</v>
      </c>
      <c r="H457" s="172" t="s">
        <v>172</v>
      </c>
      <c r="I457" s="173" t="s">
        <v>920</v>
      </c>
    </row>
    <row r="458" spans="2:9">
      <c r="B458" s="172" t="s">
        <v>172</v>
      </c>
      <c r="C458" s="173" t="s">
        <v>907</v>
      </c>
      <c r="H458" s="172" t="s">
        <v>172</v>
      </c>
      <c r="I458" s="173" t="s">
        <v>922</v>
      </c>
    </row>
    <row r="459" spans="2:9">
      <c r="B459" s="172" t="s">
        <v>172</v>
      </c>
      <c r="C459" s="173" t="s">
        <v>919</v>
      </c>
      <c r="H459" s="172" t="s">
        <v>172</v>
      </c>
      <c r="I459" s="173" t="s">
        <v>596</v>
      </c>
    </row>
    <row r="460" spans="2:9">
      <c r="B460" s="172" t="s">
        <v>172</v>
      </c>
      <c r="C460" s="173" t="s">
        <v>920</v>
      </c>
      <c r="H460" s="172" t="s">
        <v>172</v>
      </c>
      <c r="I460" s="173" t="s">
        <v>597</v>
      </c>
    </row>
    <row r="461" spans="2:9">
      <c r="B461" s="172" t="s">
        <v>172</v>
      </c>
      <c r="C461" s="173" t="s">
        <v>943</v>
      </c>
      <c r="H461" s="172" t="s">
        <v>172</v>
      </c>
      <c r="I461" s="173" t="s">
        <v>598</v>
      </c>
    </row>
    <row r="462" spans="2:9">
      <c r="B462" s="172" t="s">
        <v>172</v>
      </c>
      <c r="C462" s="173" t="s">
        <v>920</v>
      </c>
      <c r="H462" s="172" t="s">
        <v>172</v>
      </c>
      <c r="I462" s="173" t="s">
        <v>923</v>
      </c>
    </row>
    <row r="463" spans="2:9">
      <c r="B463" s="172" t="s">
        <v>172</v>
      </c>
      <c r="C463" s="173" t="s">
        <v>922</v>
      </c>
      <c r="H463" s="172" t="s">
        <v>172</v>
      </c>
      <c r="I463" s="173" t="s">
        <v>924</v>
      </c>
    </row>
    <row r="464" spans="2:9">
      <c r="B464" s="172" t="s">
        <v>172</v>
      </c>
      <c r="C464" s="173" t="s">
        <v>596</v>
      </c>
      <c r="H464" s="172" t="s">
        <v>172</v>
      </c>
      <c r="I464" s="173" t="s">
        <v>8</v>
      </c>
    </row>
    <row r="465" spans="2:9">
      <c r="B465" s="172" t="s">
        <v>172</v>
      </c>
      <c r="C465" s="173" t="s">
        <v>597</v>
      </c>
      <c r="H465" s="172" t="s">
        <v>172</v>
      </c>
      <c r="I465" s="173" t="s">
        <v>6</v>
      </c>
    </row>
    <row r="466" spans="2:9">
      <c r="B466" s="172" t="s">
        <v>172</v>
      </c>
      <c r="C466" s="173" t="s">
        <v>598</v>
      </c>
      <c r="H466" s="172" t="s">
        <v>172</v>
      </c>
      <c r="I466" s="173" t="s">
        <v>1246</v>
      </c>
    </row>
    <row r="467" spans="2:9">
      <c r="B467" s="172" t="s">
        <v>172</v>
      </c>
      <c r="C467" s="173" t="s">
        <v>923</v>
      </c>
      <c r="H467" s="172" t="s">
        <v>172</v>
      </c>
      <c r="I467" s="173" t="s">
        <v>1109</v>
      </c>
    </row>
    <row r="468" spans="2:9">
      <c r="B468" s="172" t="s">
        <v>172</v>
      </c>
      <c r="C468" s="173" t="s">
        <v>924</v>
      </c>
      <c r="H468" s="172" t="s">
        <v>172</v>
      </c>
      <c r="I468" s="173" t="s">
        <v>951</v>
      </c>
    </row>
    <row r="469" spans="2:9">
      <c r="B469" s="172" t="s">
        <v>172</v>
      </c>
      <c r="C469" s="173" t="s">
        <v>8</v>
      </c>
      <c r="H469" s="172" t="s">
        <v>172</v>
      </c>
      <c r="I469" s="173" t="s">
        <v>952</v>
      </c>
    </row>
    <row r="470" spans="2:9">
      <c r="B470" s="172" t="s">
        <v>172</v>
      </c>
      <c r="C470" s="173" t="s">
        <v>6</v>
      </c>
      <c r="H470" s="172" t="s">
        <v>172</v>
      </c>
      <c r="I470" s="173" t="s">
        <v>953</v>
      </c>
    </row>
    <row r="471" spans="2:9">
      <c r="B471" s="172" t="s">
        <v>172</v>
      </c>
      <c r="C471" s="173" t="s">
        <v>1246</v>
      </c>
      <c r="H471" s="172" t="s">
        <v>172</v>
      </c>
      <c r="I471" s="173" t="s">
        <v>984</v>
      </c>
    </row>
    <row r="472" spans="2:9">
      <c r="B472" s="172" t="s">
        <v>172</v>
      </c>
      <c r="C472" s="173" t="s">
        <v>1109</v>
      </c>
      <c r="H472" s="172" t="s">
        <v>172</v>
      </c>
      <c r="I472" s="173" t="s">
        <v>955</v>
      </c>
    </row>
    <row r="473" spans="2:9">
      <c r="B473" s="172" t="s">
        <v>172</v>
      </c>
      <c r="C473" s="173" t="s">
        <v>951</v>
      </c>
      <c r="H473" s="172" t="s">
        <v>172</v>
      </c>
      <c r="I473" s="173" t="s">
        <v>949</v>
      </c>
    </row>
    <row r="474" spans="2:9">
      <c r="B474" s="172" t="s">
        <v>172</v>
      </c>
      <c r="C474" s="173" t="s">
        <v>952</v>
      </c>
      <c r="H474" s="172" t="s">
        <v>172</v>
      </c>
      <c r="I474" s="173" t="s">
        <v>981</v>
      </c>
    </row>
    <row r="475" spans="2:9">
      <c r="B475" s="172" t="s">
        <v>172</v>
      </c>
      <c r="C475" s="173" t="s">
        <v>953</v>
      </c>
      <c r="H475" s="172" t="s">
        <v>172</v>
      </c>
      <c r="I475" s="173" t="s">
        <v>982</v>
      </c>
    </row>
    <row r="476" spans="2:9">
      <c r="B476" s="172" t="s">
        <v>172</v>
      </c>
      <c r="C476" s="173" t="s">
        <v>984</v>
      </c>
      <c r="H476" s="172" t="s">
        <v>172</v>
      </c>
      <c r="I476" s="173" t="s">
        <v>594</v>
      </c>
    </row>
    <row r="477" spans="2:9">
      <c r="B477" s="172" t="s">
        <v>172</v>
      </c>
      <c r="C477" s="173" t="s">
        <v>955</v>
      </c>
      <c r="H477" s="172" t="s">
        <v>172</v>
      </c>
      <c r="I477" s="173" t="s">
        <v>956</v>
      </c>
    </row>
    <row r="478" spans="2:9">
      <c r="B478" s="172" t="s">
        <v>172</v>
      </c>
      <c r="C478" s="173" t="s">
        <v>949</v>
      </c>
      <c r="H478" s="172" t="s">
        <v>172</v>
      </c>
      <c r="I478" s="173" t="s">
        <v>985</v>
      </c>
    </row>
    <row r="479" spans="2:9">
      <c r="B479" s="172" t="s">
        <v>172</v>
      </c>
      <c r="C479" s="173" t="s">
        <v>981</v>
      </c>
      <c r="H479" s="172" t="s">
        <v>172</v>
      </c>
      <c r="I479" s="173" t="s">
        <v>986</v>
      </c>
    </row>
    <row r="480" spans="2:9">
      <c r="B480" s="172" t="s">
        <v>172</v>
      </c>
      <c r="C480" s="173" t="s">
        <v>982</v>
      </c>
      <c r="H480" s="172" t="s">
        <v>172</v>
      </c>
      <c r="I480" s="173" t="s">
        <v>957</v>
      </c>
    </row>
    <row r="481" spans="2:9">
      <c r="B481" s="172" t="s">
        <v>172</v>
      </c>
      <c r="C481" s="173" t="s">
        <v>594</v>
      </c>
      <c r="H481" s="172" t="s">
        <v>172</v>
      </c>
      <c r="I481" s="173" t="s">
        <v>800</v>
      </c>
    </row>
    <row r="482" spans="2:9">
      <c r="B482" s="172" t="s">
        <v>172</v>
      </c>
      <c r="C482" s="173" t="s">
        <v>956</v>
      </c>
      <c r="H482" s="172" t="s">
        <v>172</v>
      </c>
      <c r="I482" s="173" t="s">
        <v>903</v>
      </c>
    </row>
    <row r="483" spans="2:9">
      <c r="B483" s="172" t="s">
        <v>172</v>
      </c>
      <c r="C483" s="173" t="s">
        <v>985</v>
      </c>
      <c r="H483" s="172" t="s">
        <v>172</v>
      </c>
      <c r="I483" s="173" t="s">
        <v>599</v>
      </c>
    </row>
    <row r="484" spans="2:9">
      <c r="B484" s="172" t="s">
        <v>172</v>
      </c>
      <c r="C484" s="173" t="s">
        <v>986</v>
      </c>
      <c r="H484" s="172" t="s">
        <v>172</v>
      </c>
      <c r="I484" s="173" t="s">
        <v>592</v>
      </c>
    </row>
    <row r="485" spans="2:9">
      <c r="B485" s="172" t="s">
        <v>172</v>
      </c>
      <c r="C485" s="173" t="s">
        <v>957</v>
      </c>
      <c r="H485" s="172" t="s">
        <v>172</v>
      </c>
      <c r="I485" s="173" t="s">
        <v>905</v>
      </c>
    </row>
    <row r="486" spans="2:9">
      <c r="B486" s="172" t="s">
        <v>172</v>
      </c>
      <c r="C486" s="173" t="s">
        <v>800</v>
      </c>
      <c r="H486" s="172" t="s">
        <v>172</v>
      </c>
      <c r="I486" s="173" t="s">
        <v>920</v>
      </c>
    </row>
    <row r="487" spans="2:9">
      <c r="B487" s="172" t="s">
        <v>172</v>
      </c>
      <c r="C487" s="173" t="s">
        <v>903</v>
      </c>
      <c r="H487" s="172" t="s">
        <v>172</v>
      </c>
      <c r="I487" s="173" t="s">
        <v>987</v>
      </c>
    </row>
    <row r="488" spans="2:9">
      <c r="B488" s="172" t="s">
        <v>172</v>
      </c>
      <c r="C488" s="173" t="s">
        <v>599</v>
      </c>
      <c r="H488" s="172" t="s">
        <v>172</v>
      </c>
      <c r="I488" s="173" t="s">
        <v>955</v>
      </c>
    </row>
    <row r="489" spans="2:9">
      <c r="B489" s="172" t="s">
        <v>172</v>
      </c>
      <c r="C489" s="173" t="s">
        <v>592</v>
      </c>
      <c r="H489" s="172" t="s">
        <v>172</v>
      </c>
      <c r="I489" s="173" t="s">
        <v>988</v>
      </c>
    </row>
    <row r="490" spans="2:9">
      <c r="B490" s="172" t="s">
        <v>172</v>
      </c>
      <c r="C490" s="173" t="s">
        <v>905</v>
      </c>
      <c r="H490" s="172" t="s">
        <v>172</v>
      </c>
      <c r="I490" s="173" t="s">
        <v>989</v>
      </c>
    </row>
    <row r="491" spans="2:9">
      <c r="B491" s="172" t="s">
        <v>172</v>
      </c>
      <c r="C491" s="173" t="s">
        <v>920</v>
      </c>
      <c r="H491" s="172" t="s">
        <v>172</v>
      </c>
      <c r="I491" s="173" t="s">
        <v>990</v>
      </c>
    </row>
    <row r="492" spans="2:9">
      <c r="B492" s="172" t="s">
        <v>172</v>
      </c>
      <c r="C492" s="173" t="s">
        <v>987</v>
      </c>
      <c r="H492" s="172" t="s">
        <v>172</v>
      </c>
      <c r="I492" s="173" t="s">
        <v>920</v>
      </c>
    </row>
    <row r="493" spans="2:9">
      <c r="B493" s="172" t="s">
        <v>172</v>
      </c>
      <c r="C493" s="173" t="s">
        <v>955</v>
      </c>
      <c r="H493" s="172" t="s">
        <v>172</v>
      </c>
      <c r="I493" s="173" t="s">
        <v>867</v>
      </c>
    </row>
    <row r="494" spans="2:9">
      <c r="B494" s="172" t="s">
        <v>172</v>
      </c>
      <c r="C494" s="173" t="s">
        <v>988</v>
      </c>
      <c r="H494" s="172" t="s">
        <v>172</v>
      </c>
      <c r="I494" s="173" t="s">
        <v>920</v>
      </c>
    </row>
    <row r="495" spans="2:9">
      <c r="B495" s="172" t="s">
        <v>172</v>
      </c>
      <c r="C495" s="173" t="s">
        <v>989</v>
      </c>
      <c r="H495" s="172" t="s">
        <v>172</v>
      </c>
      <c r="I495" s="173" t="s">
        <v>991</v>
      </c>
    </row>
    <row r="496" spans="2:9">
      <c r="B496" s="172" t="s">
        <v>172</v>
      </c>
      <c r="C496" s="173" t="s">
        <v>990</v>
      </c>
      <c r="H496" s="172" t="s">
        <v>172</v>
      </c>
      <c r="I496" s="173" t="s">
        <v>920</v>
      </c>
    </row>
    <row r="497" spans="2:9">
      <c r="B497" s="172" t="s">
        <v>172</v>
      </c>
      <c r="C497" s="173" t="s">
        <v>920</v>
      </c>
      <c r="H497" s="172" t="s">
        <v>172</v>
      </c>
      <c r="I497" s="173" t="s">
        <v>922</v>
      </c>
    </row>
    <row r="498" spans="2:9">
      <c r="B498" s="172" t="s">
        <v>172</v>
      </c>
      <c r="C498" s="173" t="s">
        <v>867</v>
      </c>
      <c r="H498" s="172" t="s">
        <v>172</v>
      </c>
      <c r="I498" s="173" t="s">
        <v>596</v>
      </c>
    </row>
    <row r="499" spans="2:9">
      <c r="B499" s="172" t="s">
        <v>172</v>
      </c>
      <c r="C499" s="173" t="s">
        <v>920</v>
      </c>
      <c r="H499" s="172" t="s">
        <v>172</v>
      </c>
      <c r="I499" s="173" t="s">
        <v>597</v>
      </c>
    </row>
    <row r="500" spans="2:9">
      <c r="B500" s="172" t="s">
        <v>172</v>
      </c>
      <c r="C500" s="173" t="s">
        <v>991</v>
      </c>
      <c r="H500" s="172" t="s">
        <v>172</v>
      </c>
      <c r="I500" s="173" t="s">
        <v>598</v>
      </c>
    </row>
    <row r="501" spans="2:9">
      <c r="B501" s="172" t="s">
        <v>172</v>
      </c>
      <c r="C501" s="173" t="s">
        <v>920</v>
      </c>
      <c r="H501" s="172" t="s">
        <v>172</v>
      </c>
      <c r="I501" s="173" t="s">
        <v>923</v>
      </c>
    </row>
    <row r="502" spans="2:9">
      <c r="B502" s="172" t="s">
        <v>172</v>
      </c>
      <c r="C502" s="173" t="s">
        <v>922</v>
      </c>
      <c r="H502" s="172" t="s">
        <v>172</v>
      </c>
      <c r="I502" s="173" t="s">
        <v>924</v>
      </c>
    </row>
    <row r="503" spans="2:9">
      <c r="B503" s="172" t="s">
        <v>172</v>
      </c>
      <c r="C503" s="173" t="s">
        <v>596</v>
      </c>
      <c r="H503" s="172" t="s">
        <v>172</v>
      </c>
      <c r="I503" s="173" t="s">
        <v>8</v>
      </c>
    </row>
    <row r="504" spans="2:9">
      <c r="B504" s="172" t="s">
        <v>172</v>
      </c>
      <c r="C504" s="173" t="s">
        <v>597</v>
      </c>
      <c r="H504" s="172" t="s">
        <v>172</v>
      </c>
      <c r="I504" s="173" t="s">
        <v>6</v>
      </c>
    </row>
    <row r="505" spans="2:9">
      <c r="B505" s="172" t="s">
        <v>172</v>
      </c>
      <c r="C505" s="173" t="s">
        <v>598</v>
      </c>
      <c r="H505" s="172" t="s">
        <v>172</v>
      </c>
      <c r="I505" s="173" t="s">
        <v>1247</v>
      </c>
    </row>
    <row r="506" spans="2:9">
      <c r="B506" s="172" t="s">
        <v>172</v>
      </c>
      <c r="C506" s="173" t="s">
        <v>923</v>
      </c>
      <c r="H506" s="172" t="s">
        <v>172</v>
      </c>
      <c r="I506" s="173" t="s">
        <v>925</v>
      </c>
    </row>
    <row r="507" spans="2:9">
      <c r="B507" s="172" t="s">
        <v>172</v>
      </c>
      <c r="C507" s="173" t="s">
        <v>924</v>
      </c>
      <c r="H507" s="172" t="s">
        <v>172</v>
      </c>
      <c r="I507" s="173" t="s">
        <v>1110</v>
      </c>
    </row>
    <row r="508" spans="2:9">
      <c r="B508" s="172" t="s">
        <v>172</v>
      </c>
      <c r="C508" s="173" t="s">
        <v>8</v>
      </c>
      <c r="H508" s="172" t="s">
        <v>172</v>
      </c>
      <c r="I508" s="173" t="s">
        <v>959</v>
      </c>
    </row>
    <row r="509" spans="2:9">
      <c r="B509" s="172" t="s">
        <v>172</v>
      </c>
      <c r="C509" s="173" t="s">
        <v>6</v>
      </c>
      <c r="H509" s="172" t="s">
        <v>172</v>
      </c>
      <c r="I509" s="173" t="s">
        <v>918</v>
      </c>
    </row>
    <row r="510" spans="2:9">
      <c r="B510" s="172" t="s">
        <v>172</v>
      </c>
      <c r="C510" s="173" t="s">
        <v>1247</v>
      </c>
      <c r="H510" s="172" t="s">
        <v>172</v>
      </c>
      <c r="I510" s="173" t="s">
        <v>955</v>
      </c>
    </row>
    <row r="511" spans="2:9">
      <c r="B511" s="172" t="s">
        <v>172</v>
      </c>
      <c r="C511" s="173" t="s">
        <v>925</v>
      </c>
      <c r="H511" s="172" t="s">
        <v>172</v>
      </c>
      <c r="I511" s="173" t="s">
        <v>960</v>
      </c>
    </row>
    <row r="512" spans="2:9">
      <c r="B512" s="172" t="s">
        <v>172</v>
      </c>
      <c r="C512" s="173" t="s">
        <v>1110</v>
      </c>
      <c r="H512" s="172" t="s">
        <v>172</v>
      </c>
      <c r="I512" s="173" t="s">
        <v>981</v>
      </c>
    </row>
    <row r="513" spans="2:9">
      <c r="B513" s="172" t="s">
        <v>172</v>
      </c>
      <c r="C513" s="173" t="s">
        <v>959</v>
      </c>
      <c r="H513" s="172" t="s">
        <v>172</v>
      </c>
      <c r="I513" s="173" t="s">
        <v>982</v>
      </c>
    </row>
    <row r="514" spans="2:9">
      <c r="B514" s="172" t="s">
        <v>172</v>
      </c>
      <c r="C514" s="173" t="s">
        <v>918</v>
      </c>
      <c r="H514" s="172" t="s">
        <v>172</v>
      </c>
      <c r="I514" s="173" t="s">
        <v>594</v>
      </c>
    </row>
    <row r="515" spans="2:9">
      <c r="B515" s="172" t="s">
        <v>172</v>
      </c>
      <c r="C515" s="173" t="s">
        <v>955</v>
      </c>
      <c r="H515" s="172" t="s">
        <v>172</v>
      </c>
      <c r="I515" s="173" t="s">
        <v>961</v>
      </c>
    </row>
    <row r="516" spans="2:9">
      <c r="B516" s="172" t="s">
        <v>172</v>
      </c>
      <c r="C516" s="173" t="s">
        <v>960</v>
      </c>
      <c r="H516" s="172" t="s">
        <v>172</v>
      </c>
      <c r="I516" s="173" t="s">
        <v>962</v>
      </c>
    </row>
    <row r="517" spans="2:9">
      <c r="B517" s="172" t="s">
        <v>172</v>
      </c>
      <c r="C517" s="173" t="s">
        <v>981</v>
      </c>
      <c r="H517" s="172" t="s">
        <v>172</v>
      </c>
      <c r="I517" s="173" t="s">
        <v>963</v>
      </c>
    </row>
    <row r="518" spans="2:9">
      <c r="B518" s="172" t="s">
        <v>172</v>
      </c>
      <c r="C518" s="173" t="s">
        <v>982</v>
      </c>
      <c r="H518" s="172" t="s">
        <v>172</v>
      </c>
      <c r="I518" s="173" t="s">
        <v>907</v>
      </c>
    </row>
    <row r="519" spans="2:9">
      <c r="B519" s="172" t="s">
        <v>172</v>
      </c>
      <c r="C519" s="173" t="s">
        <v>594</v>
      </c>
      <c r="H519" s="172" t="s">
        <v>172</v>
      </c>
      <c r="I519" s="173" t="s">
        <v>983</v>
      </c>
    </row>
    <row r="520" spans="2:9">
      <c r="B520" s="172" t="s">
        <v>172</v>
      </c>
      <c r="C520" s="173" t="s">
        <v>961</v>
      </c>
      <c r="H520" s="172" t="s">
        <v>172</v>
      </c>
      <c r="I520" s="173" t="s">
        <v>6</v>
      </c>
    </row>
    <row r="521" spans="2:9">
      <c r="B521" s="172" t="s">
        <v>172</v>
      </c>
      <c r="C521" s="173" t="s">
        <v>962</v>
      </c>
      <c r="H521" s="172" t="s">
        <v>172</v>
      </c>
      <c r="I521" s="173" t="s">
        <v>1248</v>
      </c>
    </row>
    <row r="522" spans="2:9">
      <c r="B522" s="172" t="s">
        <v>172</v>
      </c>
      <c r="C522" s="173" t="s">
        <v>963</v>
      </c>
      <c r="H522" s="172" t="s">
        <v>172</v>
      </c>
      <c r="I522" s="173" t="s">
        <v>938</v>
      </c>
    </row>
    <row r="523" spans="2:9">
      <c r="B523" s="172" t="s">
        <v>172</v>
      </c>
      <c r="C523" s="173" t="s">
        <v>907</v>
      </c>
      <c r="H523" s="172" t="s">
        <v>172</v>
      </c>
      <c r="I523" s="173" t="s">
        <v>597</v>
      </c>
    </row>
    <row r="524" spans="2:9">
      <c r="B524" s="172" t="s">
        <v>172</v>
      </c>
      <c r="C524" s="173" t="s">
        <v>983</v>
      </c>
      <c r="H524" s="172" t="s">
        <v>172</v>
      </c>
      <c r="I524" s="173" t="s">
        <v>598</v>
      </c>
    </row>
    <row r="525" spans="2:9">
      <c r="B525" s="172" t="s">
        <v>172</v>
      </c>
      <c r="C525" s="173" t="s">
        <v>6</v>
      </c>
      <c r="H525" s="172" t="s">
        <v>172</v>
      </c>
      <c r="I525" s="173" t="s">
        <v>923</v>
      </c>
    </row>
    <row r="526" spans="2:9">
      <c r="B526" s="172" t="s">
        <v>172</v>
      </c>
      <c r="C526" s="173" t="s">
        <v>1248</v>
      </c>
      <c r="H526" s="172" t="s">
        <v>172</v>
      </c>
      <c r="I526" s="173" t="s">
        <v>925</v>
      </c>
    </row>
    <row r="527" spans="2:9">
      <c r="B527" s="172" t="s">
        <v>172</v>
      </c>
      <c r="C527" s="173" t="s">
        <v>938</v>
      </c>
      <c r="H527" s="172" t="s">
        <v>172</v>
      </c>
      <c r="I527" s="173" t="s">
        <v>594</v>
      </c>
    </row>
    <row r="528" spans="2:9">
      <c r="B528" s="172" t="s">
        <v>172</v>
      </c>
      <c r="C528" s="173" t="s">
        <v>597</v>
      </c>
      <c r="H528" s="172" t="s">
        <v>172</v>
      </c>
      <c r="I528" s="173" t="s">
        <v>965</v>
      </c>
    </row>
    <row r="529" spans="2:9">
      <c r="B529" s="172" t="s">
        <v>172</v>
      </c>
      <c r="C529" s="173" t="s">
        <v>598</v>
      </c>
      <c r="H529" s="172" t="s">
        <v>172</v>
      </c>
      <c r="I529" s="173" t="s">
        <v>981</v>
      </c>
    </row>
    <row r="530" spans="2:9">
      <c r="B530" s="172" t="s">
        <v>172</v>
      </c>
      <c r="C530" s="173" t="s">
        <v>923</v>
      </c>
      <c r="H530" s="172" t="s">
        <v>172</v>
      </c>
      <c r="I530" s="173" t="s">
        <v>982</v>
      </c>
    </row>
    <row r="531" spans="2:9">
      <c r="B531" s="172" t="s">
        <v>172</v>
      </c>
      <c r="C531" s="173" t="s">
        <v>925</v>
      </c>
      <c r="H531" s="172" t="s">
        <v>172</v>
      </c>
      <c r="I531" s="173" t="s">
        <v>966</v>
      </c>
    </row>
    <row r="532" spans="2:9">
      <c r="B532" s="172" t="s">
        <v>172</v>
      </c>
      <c r="C532" s="173" t="s">
        <v>594</v>
      </c>
      <c r="H532" s="172" t="s">
        <v>172</v>
      </c>
      <c r="I532" s="173" t="s">
        <v>992</v>
      </c>
    </row>
    <row r="533" spans="2:9">
      <c r="B533" s="172" t="s">
        <v>172</v>
      </c>
      <c r="C533" s="173" t="s">
        <v>965</v>
      </c>
      <c r="H533" s="172" t="s">
        <v>172</v>
      </c>
      <c r="I533" s="173" t="s">
        <v>963</v>
      </c>
    </row>
    <row r="534" spans="2:9">
      <c r="B534" s="172" t="s">
        <v>172</v>
      </c>
      <c r="C534" s="173" t="s">
        <v>981</v>
      </c>
      <c r="H534" s="172" t="s">
        <v>172</v>
      </c>
      <c r="I534" s="173" t="s">
        <v>957</v>
      </c>
    </row>
    <row r="535" spans="2:9">
      <c r="B535" s="172" t="s">
        <v>172</v>
      </c>
      <c r="C535" s="173" t="s">
        <v>982</v>
      </c>
      <c r="H535" s="172" t="s">
        <v>172</v>
      </c>
      <c r="I535" s="173" t="s">
        <v>800</v>
      </c>
    </row>
    <row r="536" spans="2:9">
      <c r="B536" s="172" t="s">
        <v>172</v>
      </c>
      <c r="C536" s="173" t="s">
        <v>966</v>
      </c>
      <c r="H536" s="172" t="s">
        <v>172</v>
      </c>
      <c r="I536" s="173" t="s">
        <v>920</v>
      </c>
    </row>
    <row r="537" spans="2:9">
      <c r="B537" s="172" t="s">
        <v>172</v>
      </c>
      <c r="C537" s="173" t="s">
        <v>992</v>
      </c>
      <c r="H537" s="172" t="s">
        <v>172</v>
      </c>
      <c r="I537" s="173" t="s">
        <v>993</v>
      </c>
    </row>
    <row r="538" spans="2:9">
      <c r="B538" s="172" t="s">
        <v>172</v>
      </c>
      <c r="C538" s="173" t="s">
        <v>963</v>
      </c>
      <c r="H538" s="172" t="s">
        <v>172</v>
      </c>
      <c r="I538" s="173" t="s">
        <v>596</v>
      </c>
    </row>
    <row r="539" spans="2:9">
      <c r="B539" s="172" t="s">
        <v>172</v>
      </c>
      <c r="C539" s="173" t="s">
        <v>957</v>
      </c>
      <c r="H539" s="172" t="s">
        <v>172</v>
      </c>
      <c r="I539" s="173" t="s">
        <v>597</v>
      </c>
    </row>
    <row r="540" spans="2:9">
      <c r="B540" s="172" t="s">
        <v>172</v>
      </c>
      <c r="C540" s="173" t="s">
        <v>800</v>
      </c>
      <c r="H540" s="172" t="s">
        <v>172</v>
      </c>
      <c r="I540" s="173" t="s">
        <v>598</v>
      </c>
    </row>
    <row r="541" spans="2:9">
      <c r="B541" s="172" t="s">
        <v>172</v>
      </c>
      <c r="C541" s="173" t="s">
        <v>920</v>
      </c>
      <c r="H541" s="172" t="s">
        <v>172</v>
      </c>
      <c r="I541" s="173" t="s">
        <v>923</v>
      </c>
    </row>
    <row r="542" spans="2:9">
      <c r="B542" s="172" t="s">
        <v>172</v>
      </c>
      <c r="C542" s="173" t="s">
        <v>993</v>
      </c>
      <c r="H542" s="172" t="s">
        <v>172</v>
      </c>
      <c r="I542" s="173" t="s">
        <v>978</v>
      </c>
    </row>
    <row r="543" spans="2:9">
      <c r="B543" s="172" t="s">
        <v>172</v>
      </c>
      <c r="C543" s="173" t="s">
        <v>596</v>
      </c>
      <c r="H543" s="172" t="s">
        <v>172</v>
      </c>
      <c r="I543" s="173" t="s">
        <v>903</v>
      </c>
    </row>
    <row r="544" spans="2:9">
      <c r="B544" s="172" t="s">
        <v>172</v>
      </c>
      <c r="C544" s="173" t="s">
        <v>597</v>
      </c>
      <c r="H544" s="172" t="s">
        <v>172</v>
      </c>
      <c r="I544" s="173" t="s">
        <v>923</v>
      </c>
    </row>
    <row r="545" spans="2:9">
      <c r="B545" s="172" t="s">
        <v>172</v>
      </c>
      <c r="C545" s="173" t="s">
        <v>598</v>
      </c>
      <c r="H545" s="172" t="s">
        <v>172</v>
      </c>
      <c r="I545" s="173" t="s">
        <v>740</v>
      </c>
    </row>
    <row r="546" spans="2:9">
      <c r="B546" s="172" t="s">
        <v>172</v>
      </c>
      <c r="C546" s="173" t="s">
        <v>923</v>
      </c>
      <c r="H546" s="172" t="s">
        <v>172</v>
      </c>
      <c r="I546" s="173" t="s">
        <v>592</v>
      </c>
    </row>
    <row r="547" spans="2:9">
      <c r="B547" s="172" t="s">
        <v>172</v>
      </c>
      <c r="C547" s="173" t="s">
        <v>978</v>
      </c>
      <c r="H547" s="172" t="s">
        <v>172</v>
      </c>
      <c r="I547" s="173" t="s">
        <v>597</v>
      </c>
    </row>
    <row r="548" spans="2:9">
      <c r="B548" s="172" t="s">
        <v>172</v>
      </c>
      <c r="C548" s="173" t="s">
        <v>903</v>
      </c>
      <c r="H548" s="172" t="s">
        <v>172</v>
      </c>
      <c r="I548" s="173" t="s">
        <v>920</v>
      </c>
    </row>
    <row r="549" spans="2:9">
      <c r="B549" s="172" t="s">
        <v>172</v>
      </c>
      <c r="C549" s="173" t="s">
        <v>923</v>
      </c>
      <c r="H549" s="172" t="s">
        <v>172</v>
      </c>
      <c r="I549" s="173" t="s">
        <v>968</v>
      </c>
    </row>
    <row r="550" spans="2:9">
      <c r="B550" s="172" t="s">
        <v>172</v>
      </c>
      <c r="C550" s="173" t="s">
        <v>740</v>
      </c>
      <c r="H550" s="172" t="s">
        <v>172</v>
      </c>
      <c r="I550" s="173" t="s">
        <v>994</v>
      </c>
    </row>
    <row r="551" spans="2:9">
      <c r="B551" s="172" t="s">
        <v>172</v>
      </c>
      <c r="C551" s="173" t="s">
        <v>592</v>
      </c>
      <c r="H551" s="172" t="s">
        <v>172</v>
      </c>
      <c r="I551" s="173" t="s">
        <v>995</v>
      </c>
    </row>
    <row r="552" spans="2:9">
      <c r="B552" s="172" t="s">
        <v>172</v>
      </c>
      <c r="C552" s="173" t="s">
        <v>597</v>
      </c>
      <c r="H552" s="172" t="s">
        <v>172</v>
      </c>
      <c r="I552" s="173" t="s">
        <v>994</v>
      </c>
    </row>
    <row r="553" spans="2:9">
      <c r="B553" s="172" t="s">
        <v>172</v>
      </c>
      <c r="C553" s="173" t="s">
        <v>920</v>
      </c>
      <c r="H553" s="172" t="s">
        <v>172</v>
      </c>
      <c r="I553" s="173" t="s">
        <v>996</v>
      </c>
    </row>
    <row r="554" spans="2:9">
      <c r="B554" s="172" t="s">
        <v>172</v>
      </c>
      <c r="C554" s="173" t="s">
        <v>968</v>
      </c>
      <c r="H554" s="172" t="s">
        <v>172</v>
      </c>
      <c r="I554" s="173" t="s">
        <v>1249</v>
      </c>
    </row>
    <row r="555" spans="2:9">
      <c r="B555" s="172" t="s">
        <v>172</v>
      </c>
      <c r="C555" s="173" t="s">
        <v>994</v>
      </c>
      <c r="H555" s="172" t="s">
        <v>172</v>
      </c>
      <c r="I555" s="173" t="s">
        <v>1250</v>
      </c>
    </row>
    <row r="556" spans="2:9">
      <c r="B556" s="172" t="s">
        <v>172</v>
      </c>
      <c r="C556" s="173" t="s">
        <v>995</v>
      </c>
      <c r="H556" s="172" t="s">
        <v>172</v>
      </c>
      <c r="I556" s="173" t="s">
        <v>577</v>
      </c>
    </row>
    <row r="557" spans="2:9">
      <c r="B557" s="172" t="s">
        <v>172</v>
      </c>
      <c r="C557" s="173" t="s">
        <v>994</v>
      </c>
      <c r="H557" s="172" t="s">
        <v>172</v>
      </c>
      <c r="I557" s="173" t="s">
        <v>1251</v>
      </c>
    </row>
    <row r="558" spans="2:9">
      <c r="B558" s="172" t="s">
        <v>172</v>
      </c>
      <c r="C558" s="173" t="s">
        <v>996</v>
      </c>
      <c r="H558" s="172" t="s">
        <v>172</v>
      </c>
      <c r="I558" s="173" t="s">
        <v>577</v>
      </c>
    </row>
    <row r="559" spans="2:9">
      <c r="B559" s="172" t="s">
        <v>172</v>
      </c>
      <c r="C559" s="173" t="s">
        <v>1249</v>
      </c>
      <c r="H559" s="172" t="s">
        <v>172</v>
      </c>
      <c r="I559" s="173" t="s">
        <v>1252</v>
      </c>
    </row>
    <row r="560" spans="2:9">
      <c r="B560" s="172" t="s">
        <v>172</v>
      </c>
      <c r="C560" s="173" t="s">
        <v>1250</v>
      </c>
      <c r="H560" s="172" t="s">
        <v>172</v>
      </c>
      <c r="I560" s="173" t="s">
        <v>331</v>
      </c>
    </row>
    <row r="561" spans="2:9">
      <c r="B561" s="172" t="s">
        <v>172</v>
      </c>
      <c r="C561" s="173" t="s">
        <v>577</v>
      </c>
      <c r="H561" s="172" t="s">
        <v>172</v>
      </c>
      <c r="I561" s="173" t="s">
        <v>7</v>
      </c>
    </row>
    <row r="562" spans="2:9">
      <c r="B562" s="172" t="s">
        <v>172</v>
      </c>
      <c r="C562" s="173" t="s">
        <v>1251</v>
      </c>
      <c r="H562" s="172" t="s">
        <v>172</v>
      </c>
      <c r="I562" s="173" t="s">
        <v>577</v>
      </c>
    </row>
    <row r="563" spans="2:9">
      <c r="B563" s="172" t="s">
        <v>172</v>
      </c>
      <c r="C563" s="173" t="s">
        <v>577</v>
      </c>
      <c r="H563" s="172" t="s">
        <v>172</v>
      </c>
      <c r="I563" s="173" t="s">
        <v>614</v>
      </c>
    </row>
    <row r="564" spans="2:9">
      <c r="B564" s="172" t="s">
        <v>172</v>
      </c>
      <c r="C564" s="173" t="s">
        <v>1252</v>
      </c>
      <c r="H564" s="172" t="s">
        <v>172</v>
      </c>
      <c r="I564" s="173" t="s">
        <v>2</v>
      </c>
    </row>
    <row r="565" spans="2:9">
      <c r="B565" s="172" t="s">
        <v>172</v>
      </c>
      <c r="C565" s="173" t="s">
        <v>331</v>
      </c>
      <c r="H565" s="172" t="s">
        <v>172</v>
      </c>
      <c r="I565" s="173" t="s">
        <v>1253</v>
      </c>
    </row>
    <row r="566" spans="2:9">
      <c r="B566" s="172" t="s">
        <v>172</v>
      </c>
      <c r="C566" s="173" t="s">
        <v>7</v>
      </c>
      <c r="H566" s="172" t="s">
        <v>172</v>
      </c>
      <c r="I566" s="173" t="s">
        <v>2</v>
      </c>
    </row>
    <row r="567" spans="2:9">
      <c r="B567" s="172" t="s">
        <v>172</v>
      </c>
      <c r="C567" s="173" t="s">
        <v>577</v>
      </c>
      <c r="H567" s="172" t="s">
        <v>172</v>
      </c>
      <c r="I567" s="173" t="s">
        <v>1180</v>
      </c>
    </row>
    <row r="568" spans="2:9">
      <c r="B568" s="172" t="s">
        <v>172</v>
      </c>
      <c r="C568" s="173" t="s">
        <v>614</v>
      </c>
      <c r="H568" s="172" t="s">
        <v>172</v>
      </c>
      <c r="I568" s="173" t="s">
        <v>577</v>
      </c>
    </row>
    <row r="569" spans="2:9">
      <c r="B569" s="172" t="s">
        <v>172</v>
      </c>
      <c r="C569" s="173" t="s">
        <v>2</v>
      </c>
      <c r="H569" s="172" t="s">
        <v>172</v>
      </c>
      <c r="I569" s="173" t="s">
        <v>662</v>
      </c>
    </row>
    <row r="570" spans="2:9">
      <c r="B570" s="172" t="s">
        <v>172</v>
      </c>
      <c r="C570" s="173" t="s">
        <v>1253</v>
      </c>
      <c r="H570" s="172" t="s">
        <v>172</v>
      </c>
      <c r="I570" s="173" t="s">
        <v>331</v>
      </c>
    </row>
    <row r="571" spans="2:9">
      <c r="B571" s="172" t="s">
        <v>172</v>
      </c>
      <c r="C571" s="173" t="s">
        <v>2</v>
      </c>
      <c r="H571" s="172" t="s">
        <v>172</v>
      </c>
      <c r="I571" s="173" t="s">
        <v>661</v>
      </c>
    </row>
    <row r="572" spans="2:9">
      <c r="B572" s="172" t="s">
        <v>172</v>
      </c>
      <c r="C572" s="173" t="s">
        <v>1180</v>
      </c>
      <c r="H572" s="172" t="s">
        <v>172</v>
      </c>
      <c r="I572" s="173" t="s">
        <v>1118</v>
      </c>
    </row>
    <row r="573" spans="2:9">
      <c r="B573" s="172" t="s">
        <v>172</v>
      </c>
      <c r="C573" s="173" t="s">
        <v>577</v>
      </c>
      <c r="H573" s="172" t="s">
        <v>172</v>
      </c>
      <c r="I573" s="173" t="s">
        <v>1119</v>
      </c>
    </row>
    <row r="574" spans="2:9">
      <c r="B574" s="172" t="s">
        <v>172</v>
      </c>
      <c r="C574" s="173" t="s">
        <v>662</v>
      </c>
      <c r="H574" s="172" t="s">
        <v>172</v>
      </c>
      <c r="I574" s="173" t="s">
        <v>459</v>
      </c>
    </row>
    <row r="575" spans="2:9">
      <c r="B575" s="172" t="s">
        <v>172</v>
      </c>
      <c r="C575" s="173" t="s">
        <v>331</v>
      </c>
      <c r="H575" s="172" t="s">
        <v>172</v>
      </c>
      <c r="I575" s="173" t="s">
        <v>1020</v>
      </c>
    </row>
    <row r="576" spans="2:9">
      <c r="B576" s="172" t="s">
        <v>172</v>
      </c>
      <c r="C576" s="173" t="s">
        <v>661</v>
      </c>
      <c r="H576" s="172" t="s">
        <v>172</v>
      </c>
      <c r="I576" s="173" t="s">
        <v>615</v>
      </c>
    </row>
    <row r="577" spans="2:9">
      <c r="B577" s="172" t="s">
        <v>172</v>
      </c>
      <c r="C577" s="173" t="s">
        <v>1118</v>
      </c>
      <c r="H577" s="172" t="s">
        <v>172</v>
      </c>
      <c r="I577" s="173" t="s">
        <v>616</v>
      </c>
    </row>
    <row r="578" spans="2:9">
      <c r="B578" s="172" t="s">
        <v>172</v>
      </c>
      <c r="C578" s="173" t="s">
        <v>1119</v>
      </c>
      <c r="H578" s="172" t="s">
        <v>172</v>
      </c>
      <c r="I578" s="173" t="s">
        <v>1021</v>
      </c>
    </row>
    <row r="579" spans="2:9">
      <c r="B579" s="172" t="s">
        <v>172</v>
      </c>
      <c r="C579" s="173" t="s">
        <v>459</v>
      </c>
      <c r="H579" s="172" t="s">
        <v>172</v>
      </c>
      <c r="I579" s="173" t="s">
        <v>7</v>
      </c>
    </row>
    <row r="580" spans="2:9">
      <c r="B580" s="172" t="s">
        <v>172</v>
      </c>
      <c r="C580" s="173" t="s">
        <v>1020</v>
      </c>
      <c r="H580" s="172" t="s">
        <v>172</v>
      </c>
      <c r="I580" s="173" t="s">
        <v>1120</v>
      </c>
    </row>
    <row r="581" spans="2:9">
      <c r="B581" s="172" t="s">
        <v>172</v>
      </c>
      <c r="C581" s="173" t="s">
        <v>615</v>
      </c>
      <c r="H581" s="172" t="s">
        <v>172</v>
      </c>
      <c r="I581" s="173" t="s">
        <v>7</v>
      </c>
    </row>
    <row r="582" spans="2:9">
      <c r="B582" s="172" t="s">
        <v>172</v>
      </c>
      <c r="C582" s="173" t="s">
        <v>616</v>
      </c>
      <c r="H582" s="172" t="s">
        <v>172</v>
      </c>
      <c r="I582" s="173" t="s">
        <v>1022</v>
      </c>
    </row>
    <row r="583" spans="2:9">
      <c r="B583" s="172" t="s">
        <v>172</v>
      </c>
      <c r="C583" s="173" t="s">
        <v>1021</v>
      </c>
      <c r="H583" s="172" t="s">
        <v>172</v>
      </c>
      <c r="I583" s="173" t="s">
        <v>7</v>
      </c>
    </row>
    <row r="584" spans="2:9">
      <c r="B584" s="172" t="s">
        <v>172</v>
      </c>
      <c r="C584" s="173" t="s">
        <v>7</v>
      </c>
      <c r="H584" s="172" t="s">
        <v>172</v>
      </c>
      <c r="I584" s="173" t="s">
        <v>1121</v>
      </c>
    </row>
    <row r="585" spans="2:9">
      <c r="B585" s="172" t="s">
        <v>172</v>
      </c>
      <c r="C585" s="173" t="s">
        <v>1120</v>
      </c>
      <c r="H585" s="172" t="s">
        <v>172</v>
      </c>
      <c r="I585" s="173" t="s">
        <v>7</v>
      </c>
    </row>
    <row r="586" spans="2:9">
      <c r="B586" s="172" t="s">
        <v>172</v>
      </c>
      <c r="C586" s="173" t="s">
        <v>7</v>
      </c>
      <c r="H586" s="172" t="s">
        <v>172</v>
      </c>
      <c r="I586" s="173" t="s">
        <v>1122</v>
      </c>
    </row>
    <row r="587" spans="2:9">
      <c r="B587" s="172" t="s">
        <v>172</v>
      </c>
      <c r="C587" s="173" t="s">
        <v>1022</v>
      </c>
      <c r="H587" s="172" t="s">
        <v>172</v>
      </c>
      <c r="I587" s="173" t="s">
        <v>7</v>
      </c>
    </row>
    <row r="588" spans="2:9">
      <c r="B588" s="172" t="s">
        <v>172</v>
      </c>
      <c r="C588" s="173" t="s">
        <v>7</v>
      </c>
      <c r="H588" s="172" t="s">
        <v>172</v>
      </c>
      <c r="I588" s="173" t="s">
        <v>1123</v>
      </c>
    </row>
    <row r="589" spans="2:9">
      <c r="B589" s="172" t="s">
        <v>172</v>
      </c>
      <c r="C589" s="173" t="s">
        <v>1121</v>
      </c>
      <c r="H589" s="172" t="s">
        <v>172</v>
      </c>
      <c r="I589" s="173" t="s">
        <v>7</v>
      </c>
    </row>
    <row r="590" spans="2:9">
      <c r="B590" s="172" t="s">
        <v>172</v>
      </c>
      <c r="C590" s="173" t="s">
        <v>7</v>
      </c>
      <c r="H590" s="172" t="s">
        <v>172</v>
      </c>
      <c r="I590" s="173" t="s">
        <v>1124</v>
      </c>
    </row>
    <row r="591" spans="2:9">
      <c r="B591" s="172" t="s">
        <v>172</v>
      </c>
      <c r="C591" s="173" t="s">
        <v>1122</v>
      </c>
      <c r="H591" s="172" t="s">
        <v>172</v>
      </c>
      <c r="I591" s="173" t="s">
        <v>7</v>
      </c>
    </row>
    <row r="592" spans="2:9">
      <c r="B592" s="172" t="s">
        <v>172</v>
      </c>
      <c r="C592" s="173" t="s">
        <v>7</v>
      </c>
      <c r="H592" s="172" t="s">
        <v>172</v>
      </c>
      <c r="I592" s="173" t="s">
        <v>1023</v>
      </c>
    </row>
    <row r="593" spans="2:9">
      <c r="B593" s="172" t="s">
        <v>172</v>
      </c>
      <c r="C593" s="173" t="s">
        <v>1123</v>
      </c>
      <c r="H593" s="172" t="s">
        <v>172</v>
      </c>
      <c r="I593" s="173" t="s">
        <v>7</v>
      </c>
    </row>
    <row r="594" spans="2:9">
      <c r="B594" s="172" t="s">
        <v>172</v>
      </c>
      <c r="C594" s="173" t="s">
        <v>7</v>
      </c>
      <c r="H594" s="172" t="s">
        <v>172</v>
      </c>
      <c r="I594" s="173" t="s">
        <v>1125</v>
      </c>
    </row>
    <row r="595" spans="2:9">
      <c r="B595" s="172" t="s">
        <v>172</v>
      </c>
      <c r="C595" s="173" t="s">
        <v>1124</v>
      </c>
      <c r="H595" s="172" t="s">
        <v>172</v>
      </c>
      <c r="I595" s="173" t="s">
        <v>7</v>
      </c>
    </row>
    <row r="596" spans="2:9">
      <c r="B596" s="172" t="s">
        <v>172</v>
      </c>
      <c r="C596" s="173" t="s">
        <v>7</v>
      </c>
      <c r="H596" s="172" t="s">
        <v>172</v>
      </c>
      <c r="I596" s="173" t="s">
        <v>1126</v>
      </c>
    </row>
    <row r="597" spans="2:9">
      <c r="B597" s="172" t="s">
        <v>172</v>
      </c>
      <c r="C597" s="173" t="s">
        <v>1023</v>
      </c>
      <c r="H597" s="172" t="s">
        <v>172</v>
      </c>
      <c r="I597" s="173" t="s">
        <v>7</v>
      </c>
    </row>
    <row r="598" spans="2:9">
      <c r="B598" s="172" t="s">
        <v>172</v>
      </c>
      <c r="C598" s="173" t="s">
        <v>7</v>
      </c>
      <c r="H598" s="172" t="s">
        <v>172</v>
      </c>
      <c r="I598" s="173" t="s">
        <v>1127</v>
      </c>
    </row>
    <row r="599" spans="2:9">
      <c r="B599" s="172" t="s">
        <v>172</v>
      </c>
      <c r="C599" s="173" t="s">
        <v>1125</v>
      </c>
      <c r="H599" s="172" t="s">
        <v>172</v>
      </c>
      <c r="I599" s="173" t="s">
        <v>7</v>
      </c>
    </row>
    <row r="600" spans="2:9">
      <c r="B600" s="172" t="s">
        <v>172</v>
      </c>
      <c r="C600" s="173" t="s">
        <v>7</v>
      </c>
      <c r="H600" s="172" t="s">
        <v>172</v>
      </c>
      <c r="I600" s="173" t="s">
        <v>1128</v>
      </c>
    </row>
    <row r="601" spans="2:9">
      <c r="B601" s="172" t="s">
        <v>172</v>
      </c>
      <c r="C601" s="173" t="s">
        <v>1126</v>
      </c>
      <c r="H601" s="172" t="s">
        <v>172</v>
      </c>
      <c r="I601" s="173" t="s">
        <v>7</v>
      </c>
    </row>
    <row r="602" spans="2:9">
      <c r="B602" s="172" t="s">
        <v>172</v>
      </c>
      <c r="C602" s="173" t="s">
        <v>7</v>
      </c>
      <c r="H602" s="172" t="s">
        <v>172</v>
      </c>
      <c r="I602" s="173" t="s">
        <v>1254</v>
      </c>
    </row>
    <row r="603" spans="2:9">
      <c r="B603" s="172" t="s">
        <v>172</v>
      </c>
      <c r="C603" s="173" t="s">
        <v>1127</v>
      </c>
      <c r="H603" s="172" t="s">
        <v>172</v>
      </c>
      <c r="I603" s="173" t="s">
        <v>594</v>
      </c>
    </row>
    <row r="604" spans="2:9">
      <c r="B604" s="172" t="s">
        <v>172</v>
      </c>
      <c r="C604" s="173" t="s">
        <v>7</v>
      </c>
      <c r="H604" s="172" t="s">
        <v>172</v>
      </c>
      <c r="I604" s="173" t="s">
        <v>997</v>
      </c>
    </row>
    <row r="605" spans="2:9">
      <c r="B605" s="172" t="s">
        <v>172</v>
      </c>
      <c r="C605" s="173" t="s">
        <v>1128</v>
      </c>
      <c r="H605" s="172" t="s">
        <v>172</v>
      </c>
      <c r="I605" s="173" t="s">
        <v>998</v>
      </c>
    </row>
    <row r="606" spans="2:9">
      <c r="B606" s="172" t="s">
        <v>172</v>
      </c>
      <c r="C606" s="173" t="s">
        <v>7</v>
      </c>
      <c r="H606" s="172" t="s">
        <v>172</v>
      </c>
      <c r="I606" s="173" t="s">
        <v>905</v>
      </c>
    </row>
    <row r="607" spans="2:9">
      <c r="B607" s="172" t="s">
        <v>172</v>
      </c>
      <c r="C607" s="173" t="s">
        <v>1254</v>
      </c>
      <c r="H607" s="172" t="s">
        <v>172</v>
      </c>
      <c r="I607" s="173" t="s">
        <v>906</v>
      </c>
    </row>
    <row r="608" spans="2:9">
      <c r="B608" s="172" t="s">
        <v>172</v>
      </c>
      <c r="C608" s="173" t="s">
        <v>594</v>
      </c>
      <c r="H608" s="172" t="s">
        <v>172</v>
      </c>
      <c r="I608" s="173" t="s">
        <v>1255</v>
      </c>
    </row>
    <row r="609" spans="2:9">
      <c r="B609" s="172" t="s">
        <v>172</v>
      </c>
      <c r="C609" s="173" t="s">
        <v>997</v>
      </c>
      <c r="H609" s="172" t="s">
        <v>172</v>
      </c>
      <c r="I609" s="173" t="s">
        <v>594</v>
      </c>
    </row>
    <row r="610" spans="2:9">
      <c r="B610" s="172" t="s">
        <v>172</v>
      </c>
      <c r="C610" s="173" t="s">
        <v>998</v>
      </c>
      <c r="H610" s="172" t="s">
        <v>172</v>
      </c>
      <c r="I610" s="173" t="s">
        <v>589</v>
      </c>
    </row>
    <row r="611" spans="2:9">
      <c r="B611" s="172" t="s">
        <v>172</v>
      </c>
      <c r="C611" s="173" t="s">
        <v>905</v>
      </c>
      <c r="H611" s="172" t="s">
        <v>172</v>
      </c>
      <c r="I611" s="173" t="s">
        <v>957</v>
      </c>
    </row>
    <row r="612" spans="2:9">
      <c r="B612" s="172" t="s">
        <v>172</v>
      </c>
      <c r="C612" s="173" t="s">
        <v>906</v>
      </c>
      <c r="H612" s="172" t="s">
        <v>172</v>
      </c>
      <c r="I612" s="173" t="s">
        <v>958</v>
      </c>
    </row>
    <row r="613" spans="2:9">
      <c r="B613" s="172" t="s">
        <v>172</v>
      </c>
      <c r="C613" s="173" t="s">
        <v>1255</v>
      </c>
      <c r="H613" s="172" t="s">
        <v>172</v>
      </c>
      <c r="I613" s="173" t="s">
        <v>920</v>
      </c>
    </row>
    <row r="614" spans="2:9">
      <c r="B614" s="172" t="s">
        <v>172</v>
      </c>
      <c r="C614" s="173" t="s">
        <v>594</v>
      </c>
      <c r="H614" s="172" t="s">
        <v>172</v>
      </c>
      <c r="I614" s="173" t="s">
        <v>999</v>
      </c>
    </row>
    <row r="615" spans="2:9">
      <c r="B615" s="172" t="s">
        <v>172</v>
      </c>
      <c r="C615" s="173" t="s">
        <v>589</v>
      </c>
      <c r="H615" s="172" t="s">
        <v>172</v>
      </c>
      <c r="I615" s="173" t="s">
        <v>920</v>
      </c>
    </row>
    <row r="616" spans="2:9">
      <c r="B616" s="172" t="s">
        <v>172</v>
      </c>
      <c r="C616" s="173" t="s">
        <v>957</v>
      </c>
      <c r="H616" s="172" t="s">
        <v>172</v>
      </c>
      <c r="I616" s="173" t="s">
        <v>922</v>
      </c>
    </row>
    <row r="617" spans="2:9">
      <c r="B617" s="172" t="s">
        <v>172</v>
      </c>
      <c r="C617" s="173" t="s">
        <v>958</v>
      </c>
      <c r="H617" s="172" t="s">
        <v>172</v>
      </c>
      <c r="I617" s="173" t="s">
        <v>596</v>
      </c>
    </row>
    <row r="618" spans="2:9">
      <c r="B618" s="172" t="s">
        <v>172</v>
      </c>
      <c r="C618" s="173" t="s">
        <v>920</v>
      </c>
      <c r="H618" s="172" t="s">
        <v>172</v>
      </c>
      <c r="I618" s="173" t="s">
        <v>597</v>
      </c>
    </row>
    <row r="619" spans="2:9">
      <c r="B619" s="172" t="s">
        <v>172</v>
      </c>
      <c r="C619" s="173" t="s">
        <v>999</v>
      </c>
      <c r="H619" s="172" t="s">
        <v>172</v>
      </c>
      <c r="I619" s="173" t="s">
        <v>598</v>
      </c>
    </row>
    <row r="620" spans="2:9">
      <c r="B620" s="172" t="s">
        <v>172</v>
      </c>
      <c r="C620" s="173" t="s">
        <v>920</v>
      </c>
      <c r="H620" s="172" t="s">
        <v>172</v>
      </c>
      <c r="I620" s="173" t="s">
        <v>923</v>
      </c>
    </row>
    <row r="621" spans="2:9">
      <c r="B621" s="172" t="s">
        <v>172</v>
      </c>
      <c r="C621" s="173" t="s">
        <v>922</v>
      </c>
      <c r="H621" s="172" t="s">
        <v>172</v>
      </c>
      <c r="I621" s="173" t="s">
        <v>924</v>
      </c>
    </row>
    <row r="622" spans="2:9">
      <c r="B622" s="172" t="s">
        <v>172</v>
      </c>
      <c r="C622" s="173" t="s">
        <v>596</v>
      </c>
      <c r="H622" s="172" t="s">
        <v>172</v>
      </c>
      <c r="I622" s="173" t="s">
        <v>8</v>
      </c>
    </row>
    <row r="623" spans="2:9">
      <c r="B623" s="172" t="s">
        <v>172</v>
      </c>
      <c r="C623" s="173" t="s">
        <v>597</v>
      </c>
      <c r="H623" s="172" t="s">
        <v>172</v>
      </c>
      <c r="I623" s="173" t="s">
        <v>6</v>
      </c>
    </row>
    <row r="624" spans="2:9">
      <c r="B624" s="172" t="s">
        <v>172</v>
      </c>
      <c r="C624" s="173" t="s">
        <v>598</v>
      </c>
      <c r="H624" s="172" t="s">
        <v>172</v>
      </c>
      <c r="I624" s="173" t="s">
        <v>1256</v>
      </c>
    </row>
    <row r="625" spans="2:9">
      <c r="B625" s="172" t="s">
        <v>172</v>
      </c>
      <c r="C625" s="173" t="s">
        <v>923</v>
      </c>
      <c r="H625" s="172" t="s">
        <v>172</v>
      </c>
      <c r="I625" s="173" t="s">
        <v>925</v>
      </c>
    </row>
    <row r="626" spans="2:9">
      <c r="B626" s="172" t="s">
        <v>172</v>
      </c>
      <c r="C626" s="173" t="s">
        <v>924</v>
      </c>
      <c r="H626" s="172" t="s">
        <v>172</v>
      </c>
      <c r="I626" s="173" t="s">
        <v>1111</v>
      </c>
    </row>
    <row r="627" spans="2:9">
      <c r="B627" s="172" t="s">
        <v>172</v>
      </c>
      <c r="C627" s="173" t="s">
        <v>8</v>
      </c>
      <c r="H627" s="172" t="s">
        <v>172</v>
      </c>
      <c r="I627" s="173" t="s">
        <v>1112</v>
      </c>
    </row>
    <row r="628" spans="2:9">
      <c r="B628" s="172" t="s">
        <v>172</v>
      </c>
      <c r="C628" s="173" t="s">
        <v>6</v>
      </c>
      <c r="H628" s="172" t="s">
        <v>172</v>
      </c>
      <c r="I628" s="173" t="s">
        <v>918</v>
      </c>
    </row>
    <row r="629" spans="2:9">
      <c r="B629" s="172" t="s">
        <v>172</v>
      </c>
      <c r="C629" s="173" t="s">
        <v>1256</v>
      </c>
      <c r="H629" s="172" t="s">
        <v>172</v>
      </c>
      <c r="I629" s="173" t="s">
        <v>593</v>
      </c>
    </row>
    <row r="630" spans="2:9">
      <c r="B630" s="172" t="s">
        <v>172</v>
      </c>
      <c r="C630" s="173" t="s">
        <v>925</v>
      </c>
      <c r="H630" s="172" t="s">
        <v>172</v>
      </c>
      <c r="I630" s="173" t="s">
        <v>1257</v>
      </c>
    </row>
    <row r="631" spans="2:9">
      <c r="B631" s="172" t="s">
        <v>172</v>
      </c>
      <c r="C631" s="173" t="s">
        <v>1111</v>
      </c>
      <c r="H631" s="172" t="s">
        <v>172</v>
      </c>
      <c r="I631" s="173" t="s">
        <v>941</v>
      </c>
    </row>
    <row r="632" spans="2:9">
      <c r="B632" s="172" t="s">
        <v>172</v>
      </c>
      <c r="C632" s="173" t="s">
        <v>1112</v>
      </c>
      <c r="H632" s="172" t="s">
        <v>172</v>
      </c>
      <c r="I632" s="173" t="s">
        <v>976</v>
      </c>
    </row>
    <row r="633" spans="2:9">
      <c r="B633" s="172" t="s">
        <v>172</v>
      </c>
      <c r="C633" s="173" t="s">
        <v>918</v>
      </c>
      <c r="H633" s="172" t="s">
        <v>172</v>
      </c>
      <c r="I633" s="173" t="s">
        <v>1000</v>
      </c>
    </row>
    <row r="634" spans="2:9">
      <c r="B634" s="172" t="s">
        <v>172</v>
      </c>
      <c r="C634" s="173" t="s">
        <v>593</v>
      </c>
      <c r="H634" s="172" t="s">
        <v>172</v>
      </c>
      <c r="I634" s="173" t="s">
        <v>1001</v>
      </c>
    </row>
    <row r="635" spans="2:9">
      <c r="B635" s="172" t="s">
        <v>172</v>
      </c>
      <c r="C635" s="173" t="s">
        <v>1257</v>
      </c>
      <c r="H635" s="172" t="s">
        <v>172</v>
      </c>
      <c r="I635" s="173" t="s">
        <v>907</v>
      </c>
    </row>
    <row r="636" spans="2:9">
      <c r="B636" s="172" t="s">
        <v>172</v>
      </c>
      <c r="C636" s="173" t="s">
        <v>941</v>
      </c>
      <c r="H636" s="172" t="s">
        <v>172</v>
      </c>
      <c r="I636" s="173" t="s">
        <v>1002</v>
      </c>
    </row>
    <row r="637" spans="2:9">
      <c r="B637" s="172" t="s">
        <v>172</v>
      </c>
      <c r="C637" s="173" t="s">
        <v>976</v>
      </c>
      <c r="H637" s="172" t="s">
        <v>172</v>
      </c>
      <c r="I637" s="173" t="s">
        <v>598</v>
      </c>
    </row>
    <row r="638" spans="2:9">
      <c r="B638" s="172" t="s">
        <v>172</v>
      </c>
      <c r="C638" s="173" t="s">
        <v>1000</v>
      </c>
      <c r="H638" s="172" t="s">
        <v>172</v>
      </c>
      <c r="I638" s="173" t="s">
        <v>1003</v>
      </c>
    </row>
    <row r="639" spans="2:9">
      <c r="B639" s="172" t="s">
        <v>172</v>
      </c>
      <c r="C639" s="173" t="s">
        <v>1001</v>
      </c>
      <c r="H639" s="172" t="s">
        <v>172</v>
      </c>
      <c r="I639" s="173" t="s">
        <v>1004</v>
      </c>
    </row>
    <row r="640" spans="2:9">
      <c r="B640" s="172" t="s">
        <v>172</v>
      </c>
      <c r="C640" s="173" t="s">
        <v>907</v>
      </c>
      <c r="H640" s="172" t="s">
        <v>172</v>
      </c>
      <c r="I640" s="173" t="s">
        <v>922</v>
      </c>
    </row>
    <row r="641" spans="2:9">
      <c r="B641" s="172" t="s">
        <v>172</v>
      </c>
      <c r="C641" s="173" t="s">
        <v>1002</v>
      </c>
      <c r="H641" s="172" t="s">
        <v>172</v>
      </c>
      <c r="I641" s="173" t="s">
        <v>596</v>
      </c>
    </row>
    <row r="642" spans="2:9">
      <c r="B642" s="172" t="s">
        <v>172</v>
      </c>
      <c r="C642" s="173" t="s">
        <v>598</v>
      </c>
      <c r="H642" s="172" t="s">
        <v>172</v>
      </c>
      <c r="I642" s="173" t="s">
        <v>597</v>
      </c>
    </row>
    <row r="643" spans="2:9">
      <c r="B643" s="172" t="s">
        <v>172</v>
      </c>
      <c r="C643" s="173" t="s">
        <v>1003</v>
      </c>
      <c r="H643" s="172" t="s">
        <v>172</v>
      </c>
      <c r="I643" s="173" t="s">
        <v>598</v>
      </c>
    </row>
    <row r="644" spans="2:9">
      <c r="B644" s="172" t="s">
        <v>172</v>
      </c>
      <c r="C644" s="173" t="s">
        <v>1004</v>
      </c>
      <c r="H644" s="172" t="s">
        <v>172</v>
      </c>
      <c r="I644" s="173" t="s">
        <v>923</v>
      </c>
    </row>
    <row r="645" spans="2:9">
      <c r="B645" s="172" t="s">
        <v>172</v>
      </c>
      <c r="C645" s="173" t="s">
        <v>922</v>
      </c>
      <c r="H645" s="172" t="s">
        <v>172</v>
      </c>
      <c r="I645" s="173" t="s">
        <v>978</v>
      </c>
    </row>
    <row r="646" spans="2:9">
      <c r="B646" s="172" t="s">
        <v>172</v>
      </c>
      <c r="C646" s="173" t="s">
        <v>596</v>
      </c>
      <c r="H646" s="172" t="s">
        <v>172</v>
      </c>
      <c r="I646" s="173" t="s">
        <v>1113</v>
      </c>
    </row>
    <row r="647" spans="2:9">
      <c r="B647" s="172" t="s">
        <v>172</v>
      </c>
      <c r="C647" s="173" t="s">
        <v>597</v>
      </c>
      <c r="H647" s="172" t="s">
        <v>172</v>
      </c>
      <c r="I647" s="173" t="s">
        <v>1114</v>
      </c>
    </row>
    <row r="648" spans="2:9">
      <c r="B648" s="172" t="s">
        <v>172</v>
      </c>
      <c r="C648" s="173" t="s">
        <v>598</v>
      </c>
      <c r="H648" s="172" t="s">
        <v>172</v>
      </c>
      <c r="I648" s="173" t="s">
        <v>412</v>
      </c>
    </row>
    <row r="649" spans="2:9">
      <c r="B649" s="172" t="s">
        <v>172</v>
      </c>
      <c r="C649" s="173" t="s">
        <v>923</v>
      </c>
      <c r="H649" s="172" t="s">
        <v>172</v>
      </c>
      <c r="I649" s="173" t="s">
        <v>1005</v>
      </c>
    </row>
    <row r="650" spans="2:9">
      <c r="B650" s="172" t="s">
        <v>172</v>
      </c>
      <c r="C650" s="173" t="s">
        <v>978</v>
      </c>
      <c r="H650" s="172" t="s">
        <v>172</v>
      </c>
      <c r="I650" s="173" t="s">
        <v>1258</v>
      </c>
    </row>
    <row r="651" spans="2:9">
      <c r="B651" s="172" t="s">
        <v>172</v>
      </c>
      <c r="C651" s="173" t="s">
        <v>1113</v>
      </c>
      <c r="H651" s="172" t="s">
        <v>172</v>
      </c>
      <c r="I651" s="173" t="s">
        <v>1259</v>
      </c>
    </row>
    <row r="652" spans="2:9">
      <c r="B652" s="172" t="s">
        <v>172</v>
      </c>
      <c r="C652" s="173" t="s">
        <v>1114</v>
      </c>
      <c r="H652" s="172" t="s">
        <v>172</v>
      </c>
      <c r="I652" s="173" t="s">
        <v>1260</v>
      </c>
    </row>
    <row r="653" spans="2:9">
      <c r="B653" s="172" t="s">
        <v>172</v>
      </c>
      <c r="C653" s="173" t="s">
        <v>412</v>
      </c>
      <c r="H653" s="172" t="s">
        <v>172</v>
      </c>
      <c r="I653" s="173" t="s">
        <v>957</v>
      </c>
    </row>
    <row r="654" spans="2:9">
      <c r="B654" s="172" t="s">
        <v>172</v>
      </c>
      <c r="C654" s="173" t="s">
        <v>1005</v>
      </c>
      <c r="H654" s="172" t="s">
        <v>172</v>
      </c>
      <c r="I654" s="173" t="s">
        <v>995</v>
      </c>
    </row>
    <row r="655" spans="2:9">
      <c r="B655" s="172" t="s">
        <v>172</v>
      </c>
      <c r="C655" s="173" t="s">
        <v>1258</v>
      </c>
      <c r="H655" s="172" t="s">
        <v>172</v>
      </c>
      <c r="I655" s="173" t="s">
        <v>994</v>
      </c>
    </row>
    <row r="656" spans="2:9">
      <c r="B656" s="172" t="s">
        <v>172</v>
      </c>
      <c r="C656" s="173" t="s">
        <v>1259</v>
      </c>
      <c r="H656" s="172" t="s">
        <v>172</v>
      </c>
      <c r="I656" s="173" t="s">
        <v>1006</v>
      </c>
    </row>
    <row r="657" spans="2:9">
      <c r="B657" s="172" t="s">
        <v>172</v>
      </c>
      <c r="C657" s="173" t="s">
        <v>1260</v>
      </c>
      <c r="H657" s="172" t="s">
        <v>172</v>
      </c>
      <c r="I657" s="173" t="s">
        <v>6</v>
      </c>
    </row>
    <row r="658" spans="2:9">
      <c r="B658" s="172" t="s">
        <v>172</v>
      </c>
      <c r="C658" s="173" t="s">
        <v>957</v>
      </c>
      <c r="H658" s="172" t="s">
        <v>172</v>
      </c>
      <c r="I658" s="173" t="s">
        <v>1261</v>
      </c>
    </row>
    <row r="659" spans="2:9">
      <c r="B659" s="172" t="s">
        <v>172</v>
      </c>
      <c r="C659" s="173" t="s">
        <v>995</v>
      </c>
      <c r="H659" s="172" t="s">
        <v>172</v>
      </c>
      <c r="I659" s="173" t="s">
        <v>938</v>
      </c>
    </row>
    <row r="660" spans="2:9">
      <c r="B660" s="172" t="s">
        <v>172</v>
      </c>
      <c r="C660" s="173" t="s">
        <v>994</v>
      </c>
      <c r="H660" s="172" t="s">
        <v>172</v>
      </c>
      <c r="I660" s="173" t="s">
        <v>597</v>
      </c>
    </row>
    <row r="661" spans="2:9">
      <c r="B661" s="172" t="s">
        <v>172</v>
      </c>
      <c r="C661" s="173" t="s">
        <v>1006</v>
      </c>
      <c r="H661" s="172" t="s">
        <v>172</v>
      </c>
      <c r="I661" s="173" t="s">
        <v>598</v>
      </c>
    </row>
    <row r="662" spans="2:9">
      <c r="B662" s="172" t="s">
        <v>172</v>
      </c>
      <c r="C662" s="173" t="s">
        <v>6</v>
      </c>
      <c r="H662" s="172" t="s">
        <v>172</v>
      </c>
      <c r="I662" s="173" t="s">
        <v>923</v>
      </c>
    </row>
    <row r="663" spans="2:9">
      <c r="B663" s="172" t="s">
        <v>172</v>
      </c>
      <c r="C663" s="173" t="s">
        <v>1261</v>
      </c>
      <c r="H663" s="172" t="s">
        <v>172</v>
      </c>
      <c r="I663" s="173" t="s">
        <v>925</v>
      </c>
    </row>
    <row r="664" spans="2:9">
      <c r="B664" s="172" t="s">
        <v>172</v>
      </c>
      <c r="C664" s="173" t="s">
        <v>938</v>
      </c>
      <c r="H664" s="172" t="s">
        <v>172</v>
      </c>
      <c r="I664" s="173" t="s">
        <v>1262</v>
      </c>
    </row>
    <row r="665" spans="2:9">
      <c r="B665" s="172" t="s">
        <v>172</v>
      </c>
      <c r="C665" s="173" t="s">
        <v>597</v>
      </c>
      <c r="H665" s="172" t="s">
        <v>172</v>
      </c>
      <c r="I665" s="173" t="s">
        <v>1007</v>
      </c>
    </row>
    <row r="666" spans="2:9">
      <c r="B666" s="172" t="s">
        <v>172</v>
      </c>
      <c r="C666" s="173" t="s">
        <v>598</v>
      </c>
      <c r="H666" s="172" t="s">
        <v>172</v>
      </c>
      <c r="I666" s="173" t="s">
        <v>903</v>
      </c>
    </row>
    <row r="667" spans="2:9">
      <c r="B667" s="172" t="s">
        <v>172</v>
      </c>
      <c r="C667" s="173" t="s">
        <v>923</v>
      </c>
      <c r="H667" s="172" t="s">
        <v>172</v>
      </c>
      <c r="I667" s="173" t="s">
        <v>841</v>
      </c>
    </row>
    <row r="668" spans="2:9">
      <c r="B668" s="172" t="s">
        <v>172</v>
      </c>
      <c r="C668" s="173" t="s">
        <v>925</v>
      </c>
      <c r="H668" s="172" t="s">
        <v>172</v>
      </c>
      <c r="I668" s="173" t="s">
        <v>1008</v>
      </c>
    </row>
    <row r="669" spans="2:9">
      <c r="B669" s="172" t="s">
        <v>172</v>
      </c>
      <c r="C669" s="173" t="s">
        <v>1262</v>
      </c>
      <c r="H669" s="172" t="s">
        <v>172</v>
      </c>
      <c r="I669" s="173" t="s">
        <v>1116</v>
      </c>
    </row>
    <row r="670" spans="2:9">
      <c r="B670" s="172" t="s">
        <v>172</v>
      </c>
      <c r="C670" s="173" t="s">
        <v>1007</v>
      </c>
      <c r="H670" s="172" t="s">
        <v>172</v>
      </c>
      <c r="I670" s="173" t="s">
        <v>1117</v>
      </c>
    </row>
    <row r="671" spans="2:9">
      <c r="B671" s="172" t="s">
        <v>172</v>
      </c>
      <c r="C671" s="173" t="s">
        <v>903</v>
      </c>
      <c r="H671" s="172" t="s">
        <v>172</v>
      </c>
      <c r="I671" s="173" t="s">
        <v>903</v>
      </c>
    </row>
    <row r="672" spans="2:9">
      <c r="B672" s="172" t="s">
        <v>172</v>
      </c>
      <c r="C672" s="173" t="s">
        <v>841</v>
      </c>
      <c r="H672" s="172" t="s">
        <v>172</v>
      </c>
      <c r="I672" s="173" t="s">
        <v>1009</v>
      </c>
    </row>
    <row r="673" spans="2:9">
      <c r="B673" s="172" t="s">
        <v>172</v>
      </c>
      <c r="C673" s="173" t="s">
        <v>1008</v>
      </c>
      <c r="H673" s="172" t="s">
        <v>172</v>
      </c>
      <c r="I673" s="173" t="s">
        <v>592</v>
      </c>
    </row>
    <row r="674" spans="2:9">
      <c r="B674" s="172" t="s">
        <v>172</v>
      </c>
      <c r="C674" s="173" t="s">
        <v>1116</v>
      </c>
      <c r="H674" s="172" t="s">
        <v>172</v>
      </c>
      <c r="I674" s="173" t="s">
        <v>905</v>
      </c>
    </row>
    <row r="675" spans="2:9">
      <c r="B675" s="172" t="s">
        <v>172</v>
      </c>
      <c r="C675" s="173" t="s">
        <v>1117</v>
      </c>
      <c r="H675" s="172" t="s">
        <v>172</v>
      </c>
      <c r="I675" s="173" t="s">
        <v>592</v>
      </c>
    </row>
    <row r="676" spans="2:9">
      <c r="B676" s="172" t="s">
        <v>172</v>
      </c>
      <c r="C676" s="173" t="s">
        <v>903</v>
      </c>
      <c r="H676" s="172" t="s">
        <v>172</v>
      </c>
      <c r="I676" s="173" t="s">
        <v>1010</v>
      </c>
    </row>
    <row r="677" spans="2:9">
      <c r="B677" s="172" t="s">
        <v>172</v>
      </c>
      <c r="C677" s="173" t="s">
        <v>1009</v>
      </c>
      <c r="H677" s="172" t="s">
        <v>172</v>
      </c>
      <c r="I677" s="173" t="s">
        <v>903</v>
      </c>
    </row>
    <row r="678" spans="2:9">
      <c r="B678" s="172" t="s">
        <v>172</v>
      </c>
      <c r="C678" s="173" t="s">
        <v>592</v>
      </c>
      <c r="H678" s="172" t="s">
        <v>172</v>
      </c>
      <c r="I678" s="173" t="s">
        <v>1011</v>
      </c>
    </row>
    <row r="679" spans="2:9">
      <c r="B679" s="172" t="s">
        <v>172</v>
      </c>
      <c r="C679" s="173" t="s">
        <v>905</v>
      </c>
      <c r="H679" s="172" t="s">
        <v>172</v>
      </c>
      <c r="I679" s="173" t="s">
        <v>1014</v>
      </c>
    </row>
    <row r="680" spans="2:9">
      <c r="B680" s="172" t="s">
        <v>172</v>
      </c>
      <c r="C680" s="173" t="s">
        <v>592</v>
      </c>
      <c r="H680" s="172" t="s">
        <v>172</v>
      </c>
      <c r="I680" s="173" t="s">
        <v>589</v>
      </c>
    </row>
    <row r="681" spans="2:9">
      <c r="B681" s="172" t="s">
        <v>172</v>
      </c>
      <c r="C681" s="173" t="s">
        <v>1010</v>
      </c>
      <c r="H681" s="172" t="s">
        <v>172</v>
      </c>
      <c r="I681" s="173" t="s">
        <v>906</v>
      </c>
    </row>
    <row r="682" spans="2:9">
      <c r="B682" s="172" t="s">
        <v>172</v>
      </c>
      <c r="C682" s="173" t="s">
        <v>903</v>
      </c>
      <c r="H682" s="172" t="s">
        <v>172</v>
      </c>
      <c r="I682" s="173" t="s">
        <v>1263</v>
      </c>
    </row>
    <row r="683" spans="2:9">
      <c r="B683" s="172" t="s">
        <v>172</v>
      </c>
      <c r="C683" s="173" t="s">
        <v>1011</v>
      </c>
      <c r="H683" s="172" t="s">
        <v>172</v>
      </c>
      <c r="I683" s="173" t="s">
        <v>1012</v>
      </c>
    </row>
    <row r="684" spans="2:9">
      <c r="B684" s="172" t="s">
        <v>172</v>
      </c>
      <c r="C684" s="173" t="s">
        <v>1014</v>
      </c>
      <c r="H684" s="172" t="s">
        <v>172</v>
      </c>
      <c r="I684" s="173" t="s">
        <v>990</v>
      </c>
    </row>
    <row r="685" spans="2:9">
      <c r="B685" s="172" t="s">
        <v>172</v>
      </c>
      <c r="C685" s="173" t="s">
        <v>589</v>
      </c>
      <c r="H685" s="172" t="s">
        <v>172</v>
      </c>
      <c r="I685" s="173" t="s">
        <v>1012</v>
      </c>
    </row>
    <row r="686" spans="2:9">
      <c r="B686" s="172" t="s">
        <v>172</v>
      </c>
      <c r="C686" s="173" t="s">
        <v>906</v>
      </c>
      <c r="H686" s="172" t="s">
        <v>172</v>
      </c>
      <c r="I686" s="173" t="s">
        <v>1013</v>
      </c>
    </row>
    <row r="687" spans="2:9">
      <c r="B687" s="172" t="s">
        <v>172</v>
      </c>
      <c r="C687" s="173" t="s">
        <v>1263</v>
      </c>
      <c r="H687" s="172" t="s">
        <v>172</v>
      </c>
      <c r="I687" s="173" t="s">
        <v>592</v>
      </c>
    </row>
    <row r="688" spans="2:9">
      <c r="B688" s="172" t="s">
        <v>172</v>
      </c>
      <c r="C688" s="173" t="s">
        <v>1012</v>
      </c>
      <c r="H688" s="172" t="s">
        <v>172</v>
      </c>
      <c r="I688" s="173" t="s">
        <v>1015</v>
      </c>
    </row>
    <row r="689" spans="2:9">
      <c r="B689" s="172" t="s">
        <v>172</v>
      </c>
      <c r="C689" s="173" t="s">
        <v>990</v>
      </c>
      <c r="H689" s="172" t="s">
        <v>172</v>
      </c>
      <c r="I689" s="173" t="s">
        <v>994</v>
      </c>
    </row>
    <row r="690" spans="2:9">
      <c r="B690" s="172" t="s">
        <v>172</v>
      </c>
      <c r="C690" s="173" t="s">
        <v>1012</v>
      </c>
      <c r="H690" s="172" t="s">
        <v>172</v>
      </c>
      <c r="I690" s="173" t="s">
        <v>1016</v>
      </c>
    </row>
    <row r="691" spans="2:9">
      <c r="B691" s="172" t="s">
        <v>172</v>
      </c>
      <c r="C691" s="173" t="s">
        <v>1013</v>
      </c>
      <c r="H691" s="172" t="s">
        <v>172</v>
      </c>
      <c r="I691" s="173" t="s">
        <v>903</v>
      </c>
    </row>
    <row r="692" spans="2:9">
      <c r="B692" s="172" t="s">
        <v>172</v>
      </c>
      <c r="C692" s="173" t="s">
        <v>592</v>
      </c>
      <c r="H692" s="172" t="s">
        <v>172</v>
      </c>
      <c r="I692" s="173" t="s">
        <v>923</v>
      </c>
    </row>
    <row r="693" spans="2:9">
      <c r="B693" s="172" t="s">
        <v>172</v>
      </c>
      <c r="C693" s="173" t="s">
        <v>1015</v>
      </c>
      <c r="H693" s="172" t="s">
        <v>172</v>
      </c>
      <c r="I693" s="173" t="s">
        <v>592</v>
      </c>
    </row>
    <row r="694" spans="2:9">
      <c r="B694" s="172" t="s">
        <v>172</v>
      </c>
      <c r="C694" s="173" t="s">
        <v>994</v>
      </c>
      <c r="H694" s="172" t="s">
        <v>172</v>
      </c>
      <c r="I694" s="173" t="s">
        <v>905</v>
      </c>
    </row>
    <row r="695" spans="2:9">
      <c r="B695" s="172" t="s">
        <v>172</v>
      </c>
      <c r="C695" s="173" t="s">
        <v>1016</v>
      </c>
      <c r="H695" s="172" t="s">
        <v>172</v>
      </c>
      <c r="I695" s="173" t="s">
        <v>1017</v>
      </c>
    </row>
    <row r="696" spans="2:9">
      <c r="B696" s="172" t="s">
        <v>172</v>
      </c>
      <c r="C696" s="173" t="s">
        <v>903</v>
      </c>
      <c r="H696" s="172" t="s">
        <v>172</v>
      </c>
      <c r="I696" s="173" t="s">
        <v>459</v>
      </c>
    </row>
    <row r="697" spans="2:9">
      <c r="B697" s="172" t="s">
        <v>172</v>
      </c>
      <c r="C697" s="173" t="s">
        <v>923</v>
      </c>
      <c r="H697" s="172" t="s">
        <v>172</v>
      </c>
      <c r="I697" s="173" t="s">
        <v>907</v>
      </c>
    </row>
    <row r="698" spans="2:9">
      <c r="B698" s="172" t="s">
        <v>172</v>
      </c>
      <c r="C698" s="173" t="s">
        <v>592</v>
      </c>
      <c r="H698" s="172" t="s">
        <v>172</v>
      </c>
      <c r="I698" s="173" t="s">
        <v>1018</v>
      </c>
    </row>
    <row r="699" spans="2:9">
      <c r="B699" s="172" t="s">
        <v>172</v>
      </c>
      <c r="C699" s="173" t="s">
        <v>905</v>
      </c>
      <c r="H699" s="172" t="s">
        <v>172</v>
      </c>
      <c r="I699" s="173" t="s">
        <v>938</v>
      </c>
    </row>
    <row r="700" spans="2:9">
      <c r="B700" s="172" t="s">
        <v>172</v>
      </c>
      <c r="C700" s="173" t="s">
        <v>1017</v>
      </c>
      <c r="H700" s="172" t="s">
        <v>172</v>
      </c>
      <c r="I700" s="173" t="s">
        <v>1019</v>
      </c>
    </row>
    <row r="701" spans="2:9">
      <c r="B701" s="172" t="s">
        <v>172</v>
      </c>
      <c r="C701" s="173" t="s">
        <v>459</v>
      </c>
      <c r="H701" s="172" t="s">
        <v>172</v>
      </c>
      <c r="I701" s="173" t="s">
        <v>598</v>
      </c>
    </row>
    <row r="702" spans="2:9">
      <c r="B702" s="172" t="s">
        <v>172</v>
      </c>
      <c r="C702" s="173" t="s">
        <v>907</v>
      </c>
      <c r="H702" s="172" t="s">
        <v>172</v>
      </c>
      <c r="I702" s="173" t="s">
        <v>923</v>
      </c>
    </row>
    <row r="703" spans="2:9">
      <c r="B703" s="172" t="s">
        <v>172</v>
      </c>
      <c r="C703" s="173" t="s">
        <v>1018</v>
      </c>
      <c r="H703" s="172" t="s">
        <v>172</v>
      </c>
      <c r="I703" s="173" t="s">
        <v>640</v>
      </c>
    </row>
    <row r="704" spans="2:9">
      <c r="B704" s="172" t="s">
        <v>172</v>
      </c>
      <c r="C704" s="173" t="s">
        <v>938</v>
      </c>
      <c r="H704" s="172" t="s">
        <v>172</v>
      </c>
      <c r="I704" s="173" t="s">
        <v>1007</v>
      </c>
    </row>
    <row r="705" spans="2:9">
      <c r="B705" s="172" t="s">
        <v>172</v>
      </c>
      <c r="C705" s="173" t="s">
        <v>1019</v>
      </c>
      <c r="H705" s="172" t="s">
        <v>172</v>
      </c>
      <c r="I705" s="173" t="s">
        <v>903</v>
      </c>
    </row>
    <row r="706" spans="2:9">
      <c r="B706" s="172" t="s">
        <v>172</v>
      </c>
      <c r="C706" s="173" t="s">
        <v>598</v>
      </c>
      <c r="H706" s="172" t="s">
        <v>172</v>
      </c>
      <c r="I706" s="173" t="s">
        <v>841</v>
      </c>
    </row>
    <row r="707" spans="2:9">
      <c r="B707" s="172" t="s">
        <v>172</v>
      </c>
      <c r="C707" s="173" t="s">
        <v>923</v>
      </c>
      <c r="H707" s="172" t="s">
        <v>172</v>
      </c>
      <c r="I707" s="173" t="s">
        <v>1008</v>
      </c>
    </row>
    <row r="708" spans="2:9">
      <c r="B708" s="172" t="s">
        <v>172</v>
      </c>
      <c r="C708" s="173" t="s">
        <v>640</v>
      </c>
      <c r="H708" s="172" t="s">
        <v>172</v>
      </c>
      <c r="I708" s="173" t="s">
        <v>1116</v>
      </c>
    </row>
    <row r="709" spans="2:9">
      <c r="B709" s="172" t="s">
        <v>172</v>
      </c>
      <c r="C709" s="173" t="s">
        <v>1007</v>
      </c>
      <c r="H709" s="172" t="s">
        <v>172</v>
      </c>
      <c r="I709" s="173" t="s">
        <v>903</v>
      </c>
    </row>
    <row r="710" spans="2:9">
      <c r="B710" s="172" t="s">
        <v>172</v>
      </c>
      <c r="C710" s="173" t="s">
        <v>903</v>
      </c>
      <c r="H710" s="172" t="s">
        <v>172</v>
      </c>
      <c r="I710" s="173" t="s">
        <v>1009</v>
      </c>
    </row>
    <row r="711" spans="2:9">
      <c r="B711" s="172" t="s">
        <v>172</v>
      </c>
      <c r="C711" s="173" t="s">
        <v>841</v>
      </c>
      <c r="H711" s="172" t="s">
        <v>172</v>
      </c>
      <c r="I711" s="173" t="s">
        <v>1025</v>
      </c>
    </row>
    <row r="712" spans="2:9">
      <c r="B712" s="172" t="s">
        <v>172</v>
      </c>
      <c r="C712" s="173" t="s">
        <v>1008</v>
      </c>
      <c r="H712" s="172" t="s">
        <v>172</v>
      </c>
      <c r="I712" s="173" t="s">
        <v>592</v>
      </c>
    </row>
    <row r="713" spans="2:9">
      <c r="B713" s="172" t="s">
        <v>172</v>
      </c>
      <c r="C713" s="173" t="s">
        <v>1116</v>
      </c>
      <c r="H713" s="172" t="s">
        <v>172</v>
      </c>
      <c r="I713" s="173" t="s">
        <v>905</v>
      </c>
    </row>
    <row r="714" spans="2:9">
      <c r="B714" s="172" t="s">
        <v>172</v>
      </c>
      <c r="C714" s="173" t="s">
        <v>903</v>
      </c>
      <c r="H714" s="172" t="s">
        <v>172</v>
      </c>
      <c r="I714" s="173" t="s">
        <v>1012</v>
      </c>
    </row>
    <row r="715" spans="2:9">
      <c r="B715" s="172" t="s">
        <v>172</v>
      </c>
      <c r="C715" s="173" t="s">
        <v>1009</v>
      </c>
      <c r="H715" s="172" t="s">
        <v>172</v>
      </c>
      <c r="I715" s="173" t="s">
        <v>841</v>
      </c>
    </row>
    <row r="716" spans="2:9">
      <c r="B716" s="172" t="s">
        <v>172</v>
      </c>
      <c r="C716" s="173" t="s">
        <v>1025</v>
      </c>
      <c r="H716" s="172" t="s">
        <v>172</v>
      </c>
      <c r="I716" s="173" t="s">
        <v>1014</v>
      </c>
    </row>
    <row r="717" spans="2:9">
      <c r="B717" s="172" t="s">
        <v>172</v>
      </c>
      <c r="C717" s="173" t="s">
        <v>592</v>
      </c>
      <c r="H717" s="172" t="s">
        <v>172</v>
      </c>
      <c r="I717" s="173" t="s">
        <v>1026</v>
      </c>
    </row>
    <row r="718" spans="2:9">
      <c r="B718" s="172" t="s">
        <v>172</v>
      </c>
      <c r="C718" s="173" t="s">
        <v>905</v>
      </c>
      <c r="H718" s="172" t="s">
        <v>172</v>
      </c>
      <c r="I718" s="173" t="s">
        <v>592</v>
      </c>
    </row>
    <row r="719" spans="2:9">
      <c r="B719" s="172" t="s">
        <v>172</v>
      </c>
      <c r="C719" s="173" t="s">
        <v>1012</v>
      </c>
      <c r="H719" s="172" t="s">
        <v>172</v>
      </c>
      <c r="I719" s="173" t="s">
        <v>1015</v>
      </c>
    </row>
    <row r="720" spans="2:9">
      <c r="B720" s="172" t="s">
        <v>172</v>
      </c>
      <c r="C720" s="173" t="s">
        <v>841</v>
      </c>
      <c r="H720" s="172" t="s">
        <v>172</v>
      </c>
      <c r="I720" s="173" t="s">
        <v>906</v>
      </c>
    </row>
    <row r="721" spans="2:9">
      <c r="B721" s="172" t="s">
        <v>172</v>
      </c>
      <c r="C721" s="173" t="s">
        <v>1014</v>
      </c>
      <c r="H721" s="172" t="s">
        <v>172</v>
      </c>
      <c r="I721" s="173" t="s">
        <v>1264</v>
      </c>
    </row>
    <row r="722" spans="2:9">
      <c r="B722" s="172" t="s">
        <v>172</v>
      </c>
      <c r="C722" s="173" t="s">
        <v>1026</v>
      </c>
      <c r="H722" s="172" t="s">
        <v>172</v>
      </c>
      <c r="I722" s="173" t="s">
        <v>1027</v>
      </c>
    </row>
    <row r="723" spans="2:9">
      <c r="B723" s="172" t="s">
        <v>172</v>
      </c>
      <c r="C723" s="173" t="s">
        <v>592</v>
      </c>
      <c r="H723" s="172" t="s">
        <v>172</v>
      </c>
      <c r="I723" s="173" t="s">
        <v>903</v>
      </c>
    </row>
    <row r="724" spans="2:9">
      <c r="B724" s="172" t="s">
        <v>172</v>
      </c>
      <c r="C724" s="173" t="s">
        <v>1015</v>
      </c>
      <c r="H724" s="172" t="s">
        <v>172</v>
      </c>
      <c r="I724" s="173" t="s">
        <v>1028</v>
      </c>
    </row>
    <row r="725" spans="2:9">
      <c r="B725" s="172" t="s">
        <v>172</v>
      </c>
      <c r="C725" s="173" t="s">
        <v>906</v>
      </c>
      <c r="H725" s="172" t="s">
        <v>172</v>
      </c>
      <c r="I725" s="173" t="s">
        <v>903</v>
      </c>
    </row>
    <row r="726" spans="2:9">
      <c r="B726" s="172" t="s">
        <v>172</v>
      </c>
      <c r="C726" s="173" t="s">
        <v>1264</v>
      </c>
      <c r="H726" s="172" t="s">
        <v>172</v>
      </c>
      <c r="I726" s="173" t="s">
        <v>1029</v>
      </c>
    </row>
    <row r="727" spans="2:9">
      <c r="B727" s="172" t="s">
        <v>172</v>
      </c>
      <c r="C727" s="173" t="s">
        <v>1027</v>
      </c>
      <c r="H727" s="172" t="s">
        <v>172</v>
      </c>
      <c r="I727" s="173" t="s">
        <v>1014</v>
      </c>
    </row>
    <row r="728" spans="2:9">
      <c r="B728" s="172" t="s">
        <v>172</v>
      </c>
      <c r="C728" s="173" t="s">
        <v>903</v>
      </c>
      <c r="H728" s="172" t="s">
        <v>172</v>
      </c>
      <c r="I728" s="173" t="s">
        <v>589</v>
      </c>
    </row>
    <row r="729" spans="2:9">
      <c r="B729" s="172" t="s">
        <v>172</v>
      </c>
      <c r="C729" s="173" t="s">
        <v>1028</v>
      </c>
      <c r="H729" s="172" t="s">
        <v>172</v>
      </c>
      <c r="I729" s="173" t="s">
        <v>962</v>
      </c>
    </row>
    <row r="730" spans="2:9">
      <c r="B730" s="172" t="s">
        <v>172</v>
      </c>
      <c r="C730" s="173" t="s">
        <v>903</v>
      </c>
      <c r="H730" s="172" t="s">
        <v>172</v>
      </c>
      <c r="I730" s="173" t="s">
        <v>595</v>
      </c>
    </row>
    <row r="731" spans="2:9">
      <c r="B731" s="172" t="s">
        <v>172</v>
      </c>
      <c r="C731" s="173" t="s">
        <v>1029</v>
      </c>
      <c r="H731" s="172" t="s">
        <v>172</v>
      </c>
      <c r="I731" s="173" t="s">
        <v>903</v>
      </c>
    </row>
    <row r="732" spans="2:9">
      <c r="B732" s="172" t="s">
        <v>172</v>
      </c>
      <c r="C732" s="173" t="s">
        <v>1014</v>
      </c>
      <c r="H732" s="172" t="s">
        <v>172</v>
      </c>
      <c r="I732" s="173" t="s">
        <v>923</v>
      </c>
    </row>
    <row r="733" spans="2:9">
      <c r="B733" s="172" t="s">
        <v>172</v>
      </c>
      <c r="C733" s="173" t="s">
        <v>589</v>
      </c>
      <c r="H733" s="172" t="s">
        <v>172</v>
      </c>
      <c r="I733" s="173" t="s">
        <v>592</v>
      </c>
    </row>
    <row r="734" spans="2:9">
      <c r="B734" s="172" t="s">
        <v>172</v>
      </c>
      <c r="C734" s="173" t="s">
        <v>962</v>
      </c>
      <c r="H734" s="172" t="s">
        <v>172</v>
      </c>
      <c r="I734" s="173" t="s">
        <v>905</v>
      </c>
    </row>
    <row r="735" spans="2:9">
      <c r="B735" s="172" t="s">
        <v>172</v>
      </c>
      <c r="C735" s="173" t="s">
        <v>595</v>
      </c>
      <c r="H735" s="172" t="s">
        <v>172</v>
      </c>
      <c r="I735" s="173" t="s">
        <v>994</v>
      </c>
    </row>
    <row r="736" spans="2:9">
      <c r="B736" s="172" t="s">
        <v>172</v>
      </c>
      <c r="C736" s="173" t="s">
        <v>903</v>
      </c>
      <c r="H736" s="172" t="s">
        <v>172</v>
      </c>
      <c r="I736" s="173" t="s">
        <v>867</v>
      </c>
    </row>
    <row r="737" spans="2:9">
      <c r="B737" s="172" t="s">
        <v>172</v>
      </c>
      <c r="C737" s="173" t="s">
        <v>923</v>
      </c>
      <c r="H737" s="172" t="s">
        <v>172</v>
      </c>
      <c r="I737" s="173" t="s">
        <v>957</v>
      </c>
    </row>
    <row r="738" spans="2:9">
      <c r="B738" s="172" t="s">
        <v>172</v>
      </c>
      <c r="C738" s="173" t="s">
        <v>592</v>
      </c>
      <c r="H738" s="172" t="s">
        <v>172</v>
      </c>
      <c r="I738" s="173" t="s">
        <v>800</v>
      </c>
    </row>
    <row r="739" spans="2:9">
      <c r="B739" s="172" t="s">
        <v>172</v>
      </c>
      <c r="C739" s="173" t="s">
        <v>905</v>
      </c>
      <c r="H739" s="172" t="s">
        <v>172</v>
      </c>
      <c r="I739" s="173" t="s">
        <v>938</v>
      </c>
    </row>
    <row r="740" spans="2:9">
      <c r="B740" s="172" t="s">
        <v>172</v>
      </c>
      <c r="C740" s="173" t="s">
        <v>994</v>
      </c>
      <c r="H740" s="172" t="s">
        <v>172</v>
      </c>
      <c r="I740" s="173" t="s">
        <v>1026</v>
      </c>
    </row>
    <row r="741" spans="2:9">
      <c r="B741" s="172" t="s">
        <v>172</v>
      </c>
      <c r="C741" s="173" t="s">
        <v>867</v>
      </c>
      <c r="H741" s="172" t="s">
        <v>172</v>
      </c>
      <c r="I741" s="173" t="s">
        <v>598</v>
      </c>
    </row>
    <row r="742" spans="2:9">
      <c r="B742" s="172" t="s">
        <v>172</v>
      </c>
      <c r="C742" s="173" t="s">
        <v>957</v>
      </c>
      <c r="H742" s="172" t="s">
        <v>172</v>
      </c>
      <c r="I742" s="173" t="s">
        <v>923</v>
      </c>
    </row>
    <row r="743" spans="2:9">
      <c r="B743" s="172" t="s">
        <v>172</v>
      </c>
      <c r="C743" s="173" t="s">
        <v>800</v>
      </c>
      <c r="H743" s="172" t="s">
        <v>172</v>
      </c>
      <c r="I743" s="173" t="s">
        <v>1030</v>
      </c>
    </row>
    <row r="744" spans="2:9">
      <c r="B744" s="172" t="s">
        <v>172</v>
      </c>
      <c r="C744" s="173" t="s">
        <v>938</v>
      </c>
      <c r="H744" s="172" t="s">
        <v>172</v>
      </c>
      <c r="I744" s="173" t="s">
        <v>640</v>
      </c>
    </row>
    <row r="745" spans="2:9">
      <c r="B745" s="172" t="s">
        <v>172</v>
      </c>
      <c r="C745" s="173" t="s">
        <v>1026</v>
      </c>
      <c r="H745" s="172" t="s">
        <v>172</v>
      </c>
      <c r="I745" s="173" t="s">
        <v>605</v>
      </c>
    </row>
    <row r="746" spans="2:9">
      <c r="B746" s="172" t="s">
        <v>172</v>
      </c>
      <c r="C746" s="173" t="s">
        <v>598</v>
      </c>
      <c r="H746" s="172" t="s">
        <v>172</v>
      </c>
      <c r="I746" s="173" t="s">
        <v>1265</v>
      </c>
    </row>
    <row r="747" spans="2:9">
      <c r="B747" s="172" t="s">
        <v>172</v>
      </c>
      <c r="C747" s="173" t="s">
        <v>923</v>
      </c>
      <c r="H747" s="172" t="s">
        <v>172</v>
      </c>
      <c r="I747" s="173" t="s">
        <v>649</v>
      </c>
    </row>
    <row r="748" spans="2:9">
      <c r="B748" s="172" t="s">
        <v>172</v>
      </c>
      <c r="C748" s="173" t="s">
        <v>1030</v>
      </c>
      <c r="H748" s="172" t="s">
        <v>172</v>
      </c>
      <c r="I748" s="173" t="s">
        <v>1131</v>
      </c>
    </row>
    <row r="749" spans="2:9">
      <c r="B749" s="172" t="s">
        <v>172</v>
      </c>
      <c r="C749" s="173" t="s">
        <v>640</v>
      </c>
      <c r="H749" s="172" t="s">
        <v>172</v>
      </c>
      <c r="I749" s="173" t="s">
        <v>606</v>
      </c>
    </row>
    <row r="750" spans="2:9">
      <c r="B750" s="172" t="s">
        <v>172</v>
      </c>
      <c r="C750" s="173" t="s">
        <v>605</v>
      </c>
      <c r="H750" s="172" t="s">
        <v>172</v>
      </c>
      <c r="I750" s="173" t="s">
        <v>607</v>
      </c>
    </row>
    <row r="751" spans="2:9">
      <c r="B751" s="172" t="s">
        <v>172</v>
      </c>
      <c r="C751" s="173" t="s">
        <v>1265</v>
      </c>
      <c r="H751" s="172" t="s">
        <v>172</v>
      </c>
      <c r="I751" s="173" t="s">
        <v>652</v>
      </c>
    </row>
    <row r="752" spans="2:9">
      <c r="B752" s="172" t="s">
        <v>172</v>
      </c>
      <c r="C752" s="173" t="s">
        <v>649</v>
      </c>
      <c r="H752" s="172" t="s">
        <v>172</v>
      </c>
      <c r="I752" s="173" t="s">
        <v>650</v>
      </c>
    </row>
    <row r="753" spans="2:9">
      <c r="B753" s="172" t="s">
        <v>172</v>
      </c>
      <c r="C753" s="173" t="s">
        <v>1131</v>
      </c>
      <c r="H753" s="172" t="s">
        <v>172</v>
      </c>
      <c r="I753" s="173" t="s">
        <v>638</v>
      </c>
    </row>
    <row r="754" spans="2:9">
      <c r="B754" s="172" t="s">
        <v>172</v>
      </c>
      <c r="C754" s="173" t="s">
        <v>606</v>
      </c>
      <c r="H754" s="172" t="s">
        <v>172</v>
      </c>
      <c r="I754" s="173" t="s">
        <v>1266</v>
      </c>
    </row>
    <row r="755" spans="2:9">
      <c r="B755" s="172" t="s">
        <v>172</v>
      </c>
      <c r="C755" s="173" t="s">
        <v>607</v>
      </c>
      <c r="H755" s="172" t="s">
        <v>172</v>
      </c>
      <c r="I755" s="173" t="s">
        <v>6</v>
      </c>
    </row>
    <row r="756" spans="2:9">
      <c r="B756" s="172" t="s">
        <v>172</v>
      </c>
      <c r="C756" s="173" t="s">
        <v>652</v>
      </c>
      <c r="H756" s="172" t="s">
        <v>172</v>
      </c>
      <c r="I756" s="173" t="s">
        <v>1267</v>
      </c>
    </row>
    <row r="757" spans="2:9">
      <c r="B757" s="172" t="s">
        <v>172</v>
      </c>
      <c r="C757" s="173" t="s">
        <v>650</v>
      </c>
      <c r="H757" s="172" t="s">
        <v>172</v>
      </c>
      <c r="I757" s="173" t="s">
        <v>647</v>
      </c>
    </row>
    <row r="758" spans="2:9">
      <c r="B758" s="172" t="s">
        <v>172</v>
      </c>
      <c r="C758" s="173" t="s">
        <v>638</v>
      </c>
      <c r="H758" s="172" t="s">
        <v>172</v>
      </c>
      <c r="I758" s="173" t="s">
        <v>652</v>
      </c>
    </row>
    <row r="759" spans="2:9">
      <c r="B759" s="172" t="s">
        <v>172</v>
      </c>
      <c r="C759" s="173" t="s">
        <v>1266</v>
      </c>
      <c r="H759" s="172" t="s">
        <v>172</v>
      </c>
      <c r="I759" s="173" t="s">
        <v>650</v>
      </c>
    </row>
    <row r="760" spans="2:9">
      <c r="B760" s="172" t="s">
        <v>172</v>
      </c>
      <c r="C760" s="173" t="s">
        <v>6</v>
      </c>
      <c r="H760" s="172" t="s">
        <v>172</v>
      </c>
      <c r="I760" s="173" t="s">
        <v>638</v>
      </c>
    </row>
    <row r="761" spans="2:9">
      <c r="B761" s="172" t="s">
        <v>172</v>
      </c>
      <c r="C761" s="173" t="s">
        <v>1267</v>
      </c>
      <c r="H761" s="172" t="s">
        <v>172</v>
      </c>
      <c r="I761" s="173" t="s">
        <v>1268</v>
      </c>
    </row>
    <row r="762" spans="2:9">
      <c r="B762" s="172" t="s">
        <v>172</v>
      </c>
      <c r="C762" s="173" t="s">
        <v>647</v>
      </c>
      <c r="H762" s="172" t="s">
        <v>172</v>
      </c>
      <c r="I762" s="173" t="s">
        <v>1269</v>
      </c>
    </row>
    <row r="763" spans="2:9">
      <c r="B763" s="172" t="s">
        <v>172</v>
      </c>
      <c r="C763" s="173" t="s">
        <v>652</v>
      </c>
      <c r="H763" s="172" t="s">
        <v>172</v>
      </c>
      <c r="I763" s="173" t="s">
        <v>8</v>
      </c>
    </row>
    <row r="764" spans="2:9">
      <c r="B764" s="172" t="s">
        <v>172</v>
      </c>
      <c r="C764" s="173" t="s">
        <v>650</v>
      </c>
      <c r="H764" s="172" t="s">
        <v>172</v>
      </c>
      <c r="I764" s="173" t="s">
        <v>608</v>
      </c>
    </row>
    <row r="765" spans="2:9">
      <c r="B765" s="172" t="s">
        <v>172</v>
      </c>
      <c r="C765" s="173" t="s">
        <v>638</v>
      </c>
      <c r="H765" s="172" t="s">
        <v>172</v>
      </c>
      <c r="I765" s="173" t="s">
        <v>1031</v>
      </c>
    </row>
    <row r="766" spans="2:9">
      <c r="B766" s="172" t="s">
        <v>172</v>
      </c>
      <c r="C766" s="173" t="s">
        <v>1268</v>
      </c>
      <c r="H766" s="172" t="s">
        <v>172</v>
      </c>
      <c r="I766" s="173" t="s">
        <v>608</v>
      </c>
    </row>
    <row r="767" spans="2:9">
      <c r="B767" s="172" t="s">
        <v>172</v>
      </c>
      <c r="C767" s="173" t="s">
        <v>1269</v>
      </c>
      <c r="H767" s="172" t="s">
        <v>172</v>
      </c>
      <c r="I767" s="173" t="s">
        <v>814</v>
      </c>
    </row>
    <row r="768" spans="2:9">
      <c r="B768" s="172" t="s">
        <v>172</v>
      </c>
      <c r="C768" s="173" t="s">
        <v>8</v>
      </c>
      <c r="H768" s="172" t="s">
        <v>172</v>
      </c>
      <c r="I768" s="173" t="s">
        <v>610</v>
      </c>
    </row>
    <row r="769" spans="2:9">
      <c r="B769" s="172" t="s">
        <v>172</v>
      </c>
      <c r="C769" s="173" t="s">
        <v>608</v>
      </c>
      <c r="H769" s="172" t="s">
        <v>172</v>
      </c>
      <c r="I769" s="173" t="s">
        <v>605</v>
      </c>
    </row>
    <row r="770" spans="2:9">
      <c r="B770" s="172" t="s">
        <v>172</v>
      </c>
      <c r="C770" s="173" t="s">
        <v>1031</v>
      </c>
      <c r="H770" s="172" t="s">
        <v>172</v>
      </c>
      <c r="I770" s="173" t="s">
        <v>642</v>
      </c>
    </row>
    <row r="771" spans="2:9">
      <c r="B771" s="172" t="s">
        <v>172</v>
      </c>
      <c r="C771" s="173" t="s">
        <v>608</v>
      </c>
      <c r="H771" s="172" t="s">
        <v>172</v>
      </c>
      <c r="I771" s="173" t="s">
        <v>1270</v>
      </c>
    </row>
    <row r="772" spans="2:9">
      <c r="B772" s="172" t="s">
        <v>172</v>
      </c>
      <c r="C772" s="173" t="s">
        <v>814</v>
      </c>
      <c r="H772" s="172" t="s">
        <v>172</v>
      </c>
      <c r="I772" s="173" t="s">
        <v>649</v>
      </c>
    </row>
    <row r="773" spans="2:9">
      <c r="B773" s="172" t="s">
        <v>172</v>
      </c>
      <c r="C773" s="173" t="s">
        <v>610</v>
      </c>
      <c r="H773" s="172" t="s">
        <v>172</v>
      </c>
      <c r="I773" s="173" t="s">
        <v>1132</v>
      </c>
    </row>
    <row r="774" spans="2:9">
      <c r="B774" s="172" t="s">
        <v>172</v>
      </c>
      <c r="C774" s="173" t="s">
        <v>605</v>
      </c>
      <c r="H774" s="172" t="s">
        <v>172</v>
      </c>
      <c r="I774" s="173" t="s">
        <v>606</v>
      </c>
    </row>
    <row r="775" spans="2:9">
      <c r="B775" s="172" t="s">
        <v>172</v>
      </c>
      <c r="C775" s="173" t="s">
        <v>642</v>
      </c>
      <c r="H775" s="172" t="s">
        <v>172</v>
      </c>
      <c r="I775" s="173" t="s">
        <v>1032</v>
      </c>
    </row>
    <row r="776" spans="2:9">
      <c r="B776" s="172" t="s">
        <v>172</v>
      </c>
      <c r="C776" s="173" t="s">
        <v>1270</v>
      </c>
      <c r="H776" s="172" t="s">
        <v>172</v>
      </c>
      <c r="I776" s="173" t="s">
        <v>663</v>
      </c>
    </row>
    <row r="777" spans="2:9">
      <c r="B777" s="172" t="s">
        <v>172</v>
      </c>
      <c r="C777" s="173" t="s">
        <v>649</v>
      </c>
      <c r="H777" s="172" t="s">
        <v>172</v>
      </c>
      <c r="I777" s="173" t="s">
        <v>650</v>
      </c>
    </row>
    <row r="778" spans="2:9">
      <c r="B778" s="172" t="s">
        <v>172</v>
      </c>
      <c r="C778" s="173" t="s">
        <v>1132</v>
      </c>
      <c r="H778" s="172" t="s">
        <v>172</v>
      </c>
      <c r="I778" s="173" t="s">
        <v>638</v>
      </c>
    </row>
    <row r="779" spans="2:9">
      <c r="B779" s="172" t="s">
        <v>172</v>
      </c>
      <c r="C779" s="173" t="s">
        <v>606</v>
      </c>
      <c r="H779" s="172" t="s">
        <v>172</v>
      </c>
      <c r="I779" s="173" t="s">
        <v>1271</v>
      </c>
    </row>
    <row r="780" spans="2:9">
      <c r="B780" s="172" t="s">
        <v>172</v>
      </c>
      <c r="C780" s="173" t="s">
        <v>1032</v>
      </c>
      <c r="H780" s="172" t="s">
        <v>172</v>
      </c>
      <c r="I780" s="173" t="s">
        <v>646</v>
      </c>
    </row>
    <row r="781" spans="2:9">
      <c r="B781" s="172" t="s">
        <v>172</v>
      </c>
      <c r="C781" s="173" t="s">
        <v>663</v>
      </c>
      <c r="H781" s="172" t="s">
        <v>172</v>
      </c>
      <c r="I781" s="173" t="s">
        <v>6</v>
      </c>
    </row>
    <row r="782" spans="2:9">
      <c r="B782" s="172" t="s">
        <v>172</v>
      </c>
      <c r="C782" s="173" t="s">
        <v>650</v>
      </c>
      <c r="H782" s="172" t="s">
        <v>172</v>
      </c>
      <c r="I782" s="173" t="s">
        <v>1272</v>
      </c>
    </row>
    <row r="783" spans="2:9">
      <c r="B783" s="172" t="s">
        <v>172</v>
      </c>
      <c r="C783" s="173" t="s">
        <v>638</v>
      </c>
      <c r="H783" s="172" t="s">
        <v>172</v>
      </c>
      <c r="I783" s="173" t="s">
        <v>647</v>
      </c>
    </row>
    <row r="784" spans="2:9">
      <c r="B784" s="172" t="s">
        <v>172</v>
      </c>
      <c r="C784" s="173" t="s">
        <v>1271</v>
      </c>
      <c r="H784" s="172" t="s">
        <v>172</v>
      </c>
      <c r="I784" s="173" t="s">
        <v>663</v>
      </c>
    </row>
    <row r="785" spans="2:9">
      <c r="B785" s="172" t="s">
        <v>172</v>
      </c>
      <c r="C785" s="173" t="s">
        <v>646</v>
      </c>
      <c r="H785" s="172" t="s">
        <v>172</v>
      </c>
      <c r="I785" s="173" t="s">
        <v>650</v>
      </c>
    </row>
    <row r="786" spans="2:9">
      <c r="B786" s="172" t="s">
        <v>172</v>
      </c>
      <c r="C786" s="173" t="s">
        <v>6</v>
      </c>
      <c r="H786" s="172" t="s">
        <v>172</v>
      </c>
      <c r="I786" s="173" t="s">
        <v>638</v>
      </c>
    </row>
    <row r="787" spans="2:9">
      <c r="B787" s="172" t="s">
        <v>172</v>
      </c>
      <c r="C787" s="173" t="s">
        <v>1272</v>
      </c>
      <c r="H787" s="172" t="s">
        <v>172</v>
      </c>
      <c r="I787" s="173" t="s">
        <v>1273</v>
      </c>
    </row>
    <row r="788" spans="2:9">
      <c r="B788" s="172" t="s">
        <v>172</v>
      </c>
      <c r="C788" s="173" t="s">
        <v>647</v>
      </c>
      <c r="H788" s="172" t="s">
        <v>172</v>
      </c>
      <c r="I788" s="173" t="s">
        <v>6</v>
      </c>
    </row>
    <row r="789" spans="2:9">
      <c r="B789" s="172" t="s">
        <v>172</v>
      </c>
      <c r="C789" s="173" t="s">
        <v>663</v>
      </c>
      <c r="H789" s="172" t="s">
        <v>172</v>
      </c>
      <c r="I789" s="173" t="s">
        <v>1274</v>
      </c>
    </row>
    <row r="790" spans="2:9">
      <c r="B790" s="172" t="s">
        <v>172</v>
      </c>
      <c r="C790" s="173" t="s">
        <v>650</v>
      </c>
      <c r="H790" s="172" t="s">
        <v>172</v>
      </c>
      <c r="I790" s="173" t="s">
        <v>1275</v>
      </c>
    </row>
    <row r="791" spans="2:9">
      <c r="B791" s="172" t="s">
        <v>172</v>
      </c>
      <c r="C791" s="173" t="s">
        <v>638</v>
      </c>
      <c r="H791" s="172" t="s">
        <v>172</v>
      </c>
      <c r="I791" s="173" t="s">
        <v>609</v>
      </c>
    </row>
    <row r="792" spans="2:9">
      <c r="B792" s="172" t="s">
        <v>172</v>
      </c>
      <c r="C792" s="173" t="s">
        <v>1273</v>
      </c>
      <c r="H792" s="172" t="s">
        <v>172</v>
      </c>
      <c r="I792" s="173" t="s">
        <v>6</v>
      </c>
    </row>
    <row r="793" spans="2:9">
      <c r="B793" s="172" t="s">
        <v>172</v>
      </c>
      <c r="C793" s="173" t="s">
        <v>6</v>
      </c>
      <c r="H793" s="172" t="s">
        <v>172</v>
      </c>
      <c r="I793" s="173" t="s">
        <v>1276</v>
      </c>
    </row>
    <row r="794" spans="2:9">
      <c r="B794" s="172" t="s">
        <v>172</v>
      </c>
      <c r="C794" s="173" t="s">
        <v>1274</v>
      </c>
      <c r="H794" s="172" t="s">
        <v>172</v>
      </c>
      <c r="I794" s="173" t="s">
        <v>835</v>
      </c>
    </row>
    <row r="795" spans="2:9">
      <c r="B795" s="172" t="s">
        <v>172</v>
      </c>
      <c r="C795" s="173" t="s">
        <v>1275</v>
      </c>
      <c r="H795" s="172" t="s">
        <v>172</v>
      </c>
      <c r="I795" s="173" t="s">
        <v>1133</v>
      </c>
    </row>
    <row r="796" spans="2:9">
      <c r="B796" s="172" t="s">
        <v>172</v>
      </c>
      <c r="C796" s="173" t="s">
        <v>609</v>
      </c>
      <c r="H796" s="172" t="s">
        <v>172</v>
      </c>
      <c r="I796" s="173" t="s">
        <v>658</v>
      </c>
    </row>
    <row r="797" spans="2:9">
      <c r="B797" s="172" t="s">
        <v>172</v>
      </c>
      <c r="C797" s="173" t="s">
        <v>6</v>
      </c>
      <c r="H797" s="172" t="s">
        <v>172</v>
      </c>
      <c r="I797" s="173" t="s">
        <v>659</v>
      </c>
    </row>
    <row r="798" spans="2:9">
      <c r="B798" s="172" t="s">
        <v>172</v>
      </c>
      <c r="C798" s="173" t="s">
        <v>1276</v>
      </c>
      <c r="H798" s="172" t="s">
        <v>172</v>
      </c>
      <c r="I798" s="173" t="s">
        <v>835</v>
      </c>
    </row>
    <row r="799" spans="2:9">
      <c r="B799" s="172" t="s">
        <v>172</v>
      </c>
      <c r="C799" s="173" t="s">
        <v>835</v>
      </c>
      <c r="H799" s="172" t="s">
        <v>172</v>
      </c>
      <c r="I799" s="173" t="s">
        <v>1134</v>
      </c>
    </row>
    <row r="800" spans="2:9">
      <c r="B800" s="172" t="s">
        <v>172</v>
      </c>
      <c r="C800" s="173" t="s">
        <v>1133</v>
      </c>
      <c r="H800" s="172" t="s">
        <v>172</v>
      </c>
      <c r="I800" s="173" t="s">
        <v>667</v>
      </c>
    </row>
    <row r="801" spans="2:9">
      <c r="B801" s="172" t="s">
        <v>172</v>
      </c>
      <c r="C801" s="173" t="s">
        <v>658</v>
      </c>
      <c r="H801" s="172" t="s">
        <v>172</v>
      </c>
      <c r="I801" s="173" t="s">
        <v>610</v>
      </c>
    </row>
    <row r="802" spans="2:9">
      <c r="B802" s="172" t="s">
        <v>172</v>
      </c>
      <c r="C802" s="173" t="s">
        <v>659</v>
      </c>
      <c r="H802" s="172" t="s">
        <v>172</v>
      </c>
      <c r="I802" s="173" t="s">
        <v>584</v>
      </c>
    </row>
    <row r="803" spans="2:9">
      <c r="B803" s="172" t="s">
        <v>172</v>
      </c>
      <c r="C803" s="173" t="s">
        <v>835</v>
      </c>
      <c r="H803" s="172" t="s">
        <v>172</v>
      </c>
      <c r="I803" s="173" t="s">
        <v>601</v>
      </c>
    </row>
    <row r="804" spans="2:9">
      <c r="B804" s="172" t="s">
        <v>172</v>
      </c>
      <c r="C804" s="173" t="s">
        <v>1134</v>
      </c>
      <c r="H804" s="172" t="s">
        <v>172</v>
      </c>
      <c r="I804" s="173" t="s">
        <v>894</v>
      </c>
    </row>
    <row r="805" spans="2:9">
      <c r="B805" s="172" t="s">
        <v>172</v>
      </c>
      <c r="C805" s="173" t="s">
        <v>667</v>
      </c>
      <c r="H805" s="172" t="s">
        <v>172</v>
      </c>
      <c r="I805" s="173" t="s">
        <v>1033</v>
      </c>
    </row>
    <row r="806" spans="2:9">
      <c r="B806" s="172" t="s">
        <v>172</v>
      </c>
      <c r="C806" s="173" t="s">
        <v>610</v>
      </c>
      <c r="H806" s="172" t="s">
        <v>172</v>
      </c>
      <c r="I806" s="173" t="s">
        <v>1034</v>
      </c>
    </row>
    <row r="807" spans="2:9">
      <c r="B807" s="172" t="s">
        <v>172</v>
      </c>
      <c r="C807" s="173" t="s">
        <v>584</v>
      </c>
      <c r="H807" s="172" t="s">
        <v>172</v>
      </c>
      <c r="I807" s="173" t="s">
        <v>892</v>
      </c>
    </row>
    <row r="808" spans="2:9">
      <c r="B808" s="172" t="s">
        <v>172</v>
      </c>
      <c r="C808" s="173" t="s">
        <v>601</v>
      </c>
      <c r="H808" s="172" t="s">
        <v>172</v>
      </c>
      <c r="I808" s="173" t="s">
        <v>3</v>
      </c>
    </row>
    <row r="809" spans="2:9">
      <c r="B809" s="172" t="s">
        <v>172</v>
      </c>
      <c r="C809" s="173" t="s">
        <v>894</v>
      </c>
      <c r="H809" s="172" t="s">
        <v>172</v>
      </c>
      <c r="I809" s="173" t="s">
        <v>1035</v>
      </c>
    </row>
    <row r="810" spans="2:9">
      <c r="B810" s="172" t="s">
        <v>172</v>
      </c>
      <c r="C810" s="173" t="s">
        <v>1033</v>
      </c>
      <c r="H810" s="172" t="s">
        <v>172</v>
      </c>
      <c r="I810" s="173" t="s">
        <v>1135</v>
      </c>
    </row>
    <row r="811" spans="2:9">
      <c r="B811" s="172" t="s">
        <v>172</v>
      </c>
      <c r="C811" s="173" t="s">
        <v>1034</v>
      </c>
      <c r="H811" s="172" t="s">
        <v>172</v>
      </c>
      <c r="I811" s="173" t="s">
        <v>1277</v>
      </c>
    </row>
    <row r="812" spans="2:9">
      <c r="B812" s="172" t="s">
        <v>172</v>
      </c>
      <c r="C812" s="173" t="s">
        <v>892</v>
      </c>
      <c r="H812" s="172" t="s">
        <v>172</v>
      </c>
      <c r="I812" s="173" t="s">
        <v>582</v>
      </c>
    </row>
    <row r="813" spans="2:9">
      <c r="B813" s="172" t="s">
        <v>172</v>
      </c>
      <c r="C813" s="173" t="s">
        <v>3</v>
      </c>
      <c r="H813" s="172" t="s">
        <v>172</v>
      </c>
      <c r="I813" s="173" t="s">
        <v>812</v>
      </c>
    </row>
    <row r="814" spans="2:9">
      <c r="B814" s="172" t="s">
        <v>172</v>
      </c>
      <c r="C814" s="173" t="s">
        <v>1035</v>
      </c>
      <c r="H814" s="172" t="s">
        <v>172</v>
      </c>
      <c r="I814" s="173" t="s">
        <v>1036</v>
      </c>
    </row>
    <row r="815" spans="2:9">
      <c r="B815" s="172" t="s">
        <v>172</v>
      </c>
      <c r="C815" s="173" t="s">
        <v>1135</v>
      </c>
      <c r="H815" s="172" t="s">
        <v>172</v>
      </c>
      <c r="I815" s="173" t="s">
        <v>465</v>
      </c>
    </row>
    <row r="816" spans="2:9">
      <c r="B816" s="172" t="s">
        <v>172</v>
      </c>
      <c r="C816" s="173" t="s">
        <v>1277</v>
      </c>
      <c r="H816" s="172" t="s">
        <v>172</v>
      </c>
      <c r="I816" s="173" t="s">
        <v>1136</v>
      </c>
    </row>
    <row r="817" spans="2:9">
      <c r="B817" s="172" t="s">
        <v>172</v>
      </c>
      <c r="C817" s="173" t="s">
        <v>582</v>
      </c>
      <c r="H817" s="172" t="s">
        <v>172</v>
      </c>
      <c r="I817" s="173" t="s">
        <v>6</v>
      </c>
    </row>
    <row r="818" spans="2:9">
      <c r="B818" s="172" t="s">
        <v>172</v>
      </c>
      <c r="C818" s="173" t="s">
        <v>812</v>
      </c>
      <c r="H818" s="172" t="s">
        <v>172</v>
      </c>
      <c r="I818" s="173" t="s">
        <v>1278</v>
      </c>
    </row>
    <row r="819" spans="2:9">
      <c r="B819" s="172" t="s">
        <v>172</v>
      </c>
      <c r="C819" s="173" t="s">
        <v>1036</v>
      </c>
      <c r="H819" s="172" t="s">
        <v>172</v>
      </c>
      <c r="I819" s="173" t="s">
        <v>642</v>
      </c>
    </row>
    <row r="820" spans="2:9">
      <c r="B820" s="172" t="s">
        <v>172</v>
      </c>
      <c r="C820" s="173" t="s">
        <v>465</v>
      </c>
      <c r="H820" s="172" t="s">
        <v>172</v>
      </c>
      <c r="I820" s="173" t="s">
        <v>653</v>
      </c>
    </row>
    <row r="821" spans="2:9">
      <c r="B821" s="172" t="s">
        <v>172</v>
      </c>
      <c r="C821" s="173" t="s">
        <v>1136</v>
      </c>
      <c r="H821" s="172" t="s">
        <v>172</v>
      </c>
      <c r="I821" s="173" t="s">
        <v>1037</v>
      </c>
    </row>
    <row r="822" spans="2:9">
      <c r="B822" s="172" t="s">
        <v>172</v>
      </c>
      <c r="C822" s="173" t="s">
        <v>6</v>
      </c>
      <c r="H822" s="172" t="s">
        <v>172</v>
      </c>
      <c r="I822" s="173" t="s">
        <v>1137</v>
      </c>
    </row>
    <row r="823" spans="2:9">
      <c r="B823" s="172" t="s">
        <v>172</v>
      </c>
      <c r="C823" s="173" t="s">
        <v>1278</v>
      </c>
      <c r="H823" s="172" t="s">
        <v>172</v>
      </c>
      <c r="I823" s="173" t="s">
        <v>279</v>
      </c>
    </row>
    <row r="824" spans="2:9">
      <c r="B824" s="172" t="s">
        <v>172</v>
      </c>
      <c r="C824" s="173" t="s">
        <v>642</v>
      </c>
      <c r="H824" s="172" t="s">
        <v>172</v>
      </c>
      <c r="I824" s="173" t="s">
        <v>1038</v>
      </c>
    </row>
    <row r="825" spans="2:9">
      <c r="B825" s="172" t="s">
        <v>172</v>
      </c>
      <c r="C825" s="173" t="s">
        <v>653</v>
      </c>
      <c r="H825" s="172" t="s">
        <v>172</v>
      </c>
      <c r="I825" s="173" t="s">
        <v>1039</v>
      </c>
    </row>
    <row r="826" spans="2:9">
      <c r="B826" s="172" t="s">
        <v>172</v>
      </c>
      <c r="C826" s="173" t="s">
        <v>1037</v>
      </c>
      <c r="H826" s="172" t="s">
        <v>172</v>
      </c>
      <c r="I826" s="173" t="s">
        <v>1138</v>
      </c>
    </row>
    <row r="827" spans="2:9">
      <c r="B827" s="172" t="s">
        <v>172</v>
      </c>
      <c r="C827" s="173" t="s">
        <v>1137</v>
      </c>
      <c r="H827" s="172" t="s">
        <v>172</v>
      </c>
      <c r="I827" s="173" t="s">
        <v>1139</v>
      </c>
    </row>
    <row r="828" spans="2:9">
      <c r="B828" s="172" t="s">
        <v>172</v>
      </c>
      <c r="C828" s="173" t="s">
        <v>279</v>
      </c>
      <c r="H828" s="172" t="s">
        <v>172</v>
      </c>
      <c r="I828" s="173" t="s">
        <v>1140</v>
      </c>
    </row>
    <row r="829" spans="2:9">
      <c r="B829" s="172" t="s">
        <v>172</v>
      </c>
      <c r="C829" s="173" t="s">
        <v>1038</v>
      </c>
      <c r="H829" s="172" t="s">
        <v>172</v>
      </c>
      <c r="I829" s="173" t="s">
        <v>1040</v>
      </c>
    </row>
    <row r="830" spans="2:9">
      <c r="B830" s="172" t="s">
        <v>172</v>
      </c>
      <c r="C830" s="173" t="s">
        <v>1039</v>
      </c>
      <c r="H830" s="172" t="s">
        <v>172</v>
      </c>
      <c r="I830" s="173" t="s">
        <v>1141</v>
      </c>
    </row>
    <row r="831" spans="2:9">
      <c r="B831" s="172" t="s">
        <v>172</v>
      </c>
      <c r="C831" s="173" t="s">
        <v>1138</v>
      </c>
      <c r="H831" s="172" t="s">
        <v>172</v>
      </c>
      <c r="I831" s="173" t="s">
        <v>1041</v>
      </c>
    </row>
    <row r="832" spans="2:9">
      <c r="B832" s="172" t="s">
        <v>172</v>
      </c>
      <c r="C832" s="173" t="s">
        <v>1139</v>
      </c>
      <c r="H832" s="172" t="s">
        <v>172</v>
      </c>
      <c r="I832" s="173" t="s">
        <v>612</v>
      </c>
    </row>
    <row r="833" spans="2:9">
      <c r="B833" s="172" t="s">
        <v>172</v>
      </c>
      <c r="C833" s="173" t="s">
        <v>1140</v>
      </c>
      <c r="H833" s="172" t="s">
        <v>172</v>
      </c>
      <c r="I833" s="173" t="s">
        <v>1042</v>
      </c>
    </row>
    <row r="834" spans="2:9">
      <c r="B834" s="172" t="s">
        <v>172</v>
      </c>
      <c r="C834" s="173" t="s">
        <v>1040</v>
      </c>
      <c r="H834" s="172" t="s">
        <v>172</v>
      </c>
      <c r="I834" s="173" t="s">
        <v>804</v>
      </c>
    </row>
    <row r="835" spans="2:9">
      <c r="B835" s="172" t="s">
        <v>172</v>
      </c>
      <c r="C835" s="173" t="s">
        <v>1141</v>
      </c>
      <c r="H835" s="172" t="s">
        <v>172</v>
      </c>
      <c r="I835" s="173" t="s">
        <v>1142</v>
      </c>
    </row>
    <row r="836" spans="2:9">
      <c r="B836" s="172" t="s">
        <v>172</v>
      </c>
      <c r="C836" s="173" t="s">
        <v>1041</v>
      </c>
      <c r="H836" s="172" t="s">
        <v>172</v>
      </c>
      <c r="I836" s="173" t="s">
        <v>603</v>
      </c>
    </row>
    <row r="837" spans="2:9">
      <c r="B837" s="172" t="s">
        <v>172</v>
      </c>
      <c r="C837" s="173" t="s">
        <v>612</v>
      </c>
      <c r="H837" s="172" t="s">
        <v>172</v>
      </c>
      <c r="I837" s="173" t="s">
        <v>1043</v>
      </c>
    </row>
    <row r="838" spans="2:9">
      <c r="B838" s="172" t="s">
        <v>172</v>
      </c>
      <c r="C838" s="173" t="s">
        <v>1042</v>
      </c>
      <c r="H838" s="172" t="s">
        <v>172</v>
      </c>
      <c r="I838" s="173" t="s">
        <v>656</v>
      </c>
    </row>
    <row r="839" spans="2:9">
      <c r="B839" s="172" t="s">
        <v>172</v>
      </c>
      <c r="C839" s="173" t="s">
        <v>804</v>
      </c>
      <c r="H839" s="172" t="s">
        <v>172</v>
      </c>
      <c r="I839" s="173" t="s">
        <v>1044</v>
      </c>
    </row>
    <row r="840" spans="2:9">
      <c r="B840" s="172" t="s">
        <v>172</v>
      </c>
      <c r="C840" s="173" t="s">
        <v>1142</v>
      </c>
      <c r="H840" s="172" t="s">
        <v>172</v>
      </c>
      <c r="I840" s="173" t="s">
        <v>1143</v>
      </c>
    </row>
    <row r="841" spans="2:9">
      <c r="B841" s="172" t="s">
        <v>172</v>
      </c>
      <c r="C841" s="173" t="s">
        <v>603</v>
      </c>
      <c r="H841" s="172" t="s">
        <v>172</v>
      </c>
      <c r="I841" s="173" t="s">
        <v>586</v>
      </c>
    </row>
    <row r="842" spans="2:9">
      <c r="B842" s="172" t="s">
        <v>172</v>
      </c>
      <c r="C842" s="173" t="s">
        <v>1043</v>
      </c>
      <c r="H842" s="172" t="s">
        <v>172</v>
      </c>
      <c r="I842" s="173" t="s">
        <v>658</v>
      </c>
    </row>
    <row r="843" spans="2:9">
      <c r="B843" s="172" t="s">
        <v>172</v>
      </c>
      <c r="C843" s="173" t="s">
        <v>656</v>
      </c>
      <c r="H843" s="172" t="s">
        <v>172</v>
      </c>
      <c r="I843" s="173" t="s">
        <v>656</v>
      </c>
    </row>
    <row r="844" spans="2:9">
      <c r="B844" s="172" t="s">
        <v>172</v>
      </c>
      <c r="C844" s="173" t="s">
        <v>1044</v>
      </c>
      <c r="H844" s="172" t="s">
        <v>172</v>
      </c>
      <c r="I844" s="173" t="s">
        <v>806</v>
      </c>
    </row>
    <row r="845" spans="2:9">
      <c r="B845" s="172" t="s">
        <v>172</v>
      </c>
      <c r="C845" s="173" t="s">
        <v>1143</v>
      </c>
      <c r="H845" s="172" t="s">
        <v>172</v>
      </c>
      <c r="I845" s="173" t="s">
        <v>1045</v>
      </c>
    </row>
    <row r="846" spans="2:9">
      <c r="B846" s="172" t="s">
        <v>172</v>
      </c>
      <c r="C846" s="173" t="s">
        <v>586</v>
      </c>
      <c r="H846" s="172" t="s">
        <v>172</v>
      </c>
      <c r="I846" s="173" t="s">
        <v>6</v>
      </c>
    </row>
    <row r="847" spans="2:9">
      <c r="B847" s="172" t="s">
        <v>172</v>
      </c>
      <c r="C847" s="173" t="s">
        <v>658</v>
      </c>
      <c r="H847" s="172" t="s">
        <v>172</v>
      </c>
      <c r="I847" s="173" t="s">
        <v>1279</v>
      </c>
    </row>
    <row r="848" spans="2:9">
      <c r="B848" s="172" t="s">
        <v>172</v>
      </c>
      <c r="C848" s="173" t="s">
        <v>656</v>
      </c>
      <c r="H848" s="172" t="s">
        <v>172</v>
      </c>
      <c r="I848" s="173" t="s">
        <v>611</v>
      </c>
    </row>
    <row r="849" spans="2:9">
      <c r="B849" s="172" t="s">
        <v>172</v>
      </c>
      <c r="C849" s="173" t="s">
        <v>806</v>
      </c>
      <c r="H849" s="172" t="s">
        <v>172</v>
      </c>
      <c r="I849" s="173" t="s">
        <v>1046</v>
      </c>
    </row>
    <row r="850" spans="2:9">
      <c r="B850" s="172" t="s">
        <v>172</v>
      </c>
      <c r="C850" s="173" t="s">
        <v>1045</v>
      </c>
      <c r="H850" s="172" t="s">
        <v>172</v>
      </c>
      <c r="I850" s="173" t="s">
        <v>1047</v>
      </c>
    </row>
    <row r="851" spans="2:9">
      <c r="B851" s="172" t="s">
        <v>172</v>
      </c>
      <c r="C851" s="173" t="s">
        <v>6</v>
      </c>
      <c r="H851" s="172" t="s">
        <v>172</v>
      </c>
      <c r="I851" s="173" t="s">
        <v>6</v>
      </c>
    </row>
    <row r="852" spans="2:9">
      <c r="B852" s="172" t="s">
        <v>172</v>
      </c>
      <c r="C852" s="173" t="s">
        <v>1279</v>
      </c>
      <c r="H852" s="172" t="s">
        <v>172</v>
      </c>
      <c r="I852" s="173" t="s">
        <v>1279</v>
      </c>
    </row>
    <row r="853" spans="2:9">
      <c r="B853" s="172" t="s">
        <v>172</v>
      </c>
      <c r="C853" s="173" t="s">
        <v>611</v>
      </c>
      <c r="H853" s="172" t="s">
        <v>172</v>
      </c>
      <c r="I853" s="173" t="s">
        <v>1048</v>
      </c>
    </row>
    <row r="854" spans="2:9">
      <c r="B854" s="172" t="s">
        <v>172</v>
      </c>
      <c r="C854" s="173" t="s">
        <v>1046</v>
      </c>
      <c r="H854" s="172" t="s">
        <v>172</v>
      </c>
      <c r="I854" s="173" t="s">
        <v>866</v>
      </c>
    </row>
    <row r="855" spans="2:9">
      <c r="B855" s="172" t="s">
        <v>172</v>
      </c>
      <c r="C855" s="173" t="s">
        <v>1047</v>
      </c>
      <c r="H855" s="172" t="s">
        <v>172</v>
      </c>
      <c r="I855" s="173" t="s">
        <v>1049</v>
      </c>
    </row>
    <row r="856" spans="2:9">
      <c r="B856" s="172" t="s">
        <v>172</v>
      </c>
      <c r="C856" s="173" t="s">
        <v>6</v>
      </c>
      <c r="H856" s="172" t="s">
        <v>172</v>
      </c>
      <c r="I856" s="173" t="s">
        <v>585</v>
      </c>
    </row>
    <row r="857" spans="2:9">
      <c r="B857" s="172" t="s">
        <v>172</v>
      </c>
      <c r="C857" s="173" t="s">
        <v>1279</v>
      </c>
      <c r="H857" s="172" t="s">
        <v>172</v>
      </c>
      <c r="I857" s="173" t="s">
        <v>1038</v>
      </c>
    </row>
    <row r="858" spans="2:9">
      <c r="B858" s="172" t="s">
        <v>172</v>
      </c>
      <c r="C858" s="173" t="s">
        <v>1048</v>
      </c>
      <c r="H858" s="172" t="s">
        <v>172</v>
      </c>
      <c r="I858" s="173" t="s">
        <v>1050</v>
      </c>
    </row>
    <row r="859" spans="2:9">
      <c r="B859" s="172" t="s">
        <v>172</v>
      </c>
      <c r="C859" s="173" t="s">
        <v>866</v>
      </c>
      <c r="H859" s="172" t="s">
        <v>172</v>
      </c>
      <c r="I859" s="173" t="s">
        <v>1051</v>
      </c>
    </row>
    <row r="860" spans="2:9">
      <c r="B860" s="172" t="s">
        <v>172</v>
      </c>
      <c r="C860" s="173" t="s">
        <v>1049</v>
      </c>
      <c r="H860" s="172" t="s">
        <v>172</v>
      </c>
      <c r="I860" s="173" t="s">
        <v>892</v>
      </c>
    </row>
    <row r="861" spans="2:9">
      <c r="B861" s="172" t="s">
        <v>172</v>
      </c>
      <c r="C861" s="173" t="s">
        <v>585</v>
      </c>
      <c r="H861" s="172" t="s">
        <v>172</v>
      </c>
      <c r="I861" s="173" t="s">
        <v>1144</v>
      </c>
    </row>
    <row r="862" spans="2:9">
      <c r="B862" s="172" t="s">
        <v>172</v>
      </c>
      <c r="C862" s="173" t="s">
        <v>1038</v>
      </c>
      <c r="H862" s="172" t="s">
        <v>172</v>
      </c>
      <c r="I862" s="173" t="s">
        <v>1280</v>
      </c>
    </row>
    <row r="863" spans="2:9">
      <c r="B863" s="172" t="s">
        <v>172</v>
      </c>
      <c r="C863" s="173" t="s">
        <v>1050</v>
      </c>
      <c r="H863" s="172" t="s">
        <v>172</v>
      </c>
      <c r="I863" s="173" t="s">
        <v>1044</v>
      </c>
    </row>
    <row r="864" spans="2:9">
      <c r="B864" s="172" t="s">
        <v>172</v>
      </c>
      <c r="C864" s="173" t="s">
        <v>1051</v>
      </c>
      <c r="H864" s="172" t="s">
        <v>172</v>
      </c>
      <c r="I864" s="173" t="s">
        <v>810</v>
      </c>
    </row>
    <row r="865" spans="2:9">
      <c r="B865" s="172" t="s">
        <v>172</v>
      </c>
      <c r="C865" s="173" t="s">
        <v>892</v>
      </c>
      <c r="H865" s="172" t="s">
        <v>172</v>
      </c>
      <c r="I865" s="173" t="s">
        <v>1052</v>
      </c>
    </row>
    <row r="866" spans="2:9">
      <c r="B866" s="172" t="s">
        <v>172</v>
      </c>
      <c r="C866" s="173" t="s">
        <v>1144</v>
      </c>
      <c r="H866" s="172" t="s">
        <v>172</v>
      </c>
      <c r="I866" s="173" t="s">
        <v>1145</v>
      </c>
    </row>
    <row r="867" spans="2:9">
      <c r="B867" s="172" t="s">
        <v>172</v>
      </c>
      <c r="C867" s="173" t="s">
        <v>1280</v>
      </c>
      <c r="H867" s="172" t="s">
        <v>172</v>
      </c>
      <c r="I867" s="173" t="s">
        <v>1146</v>
      </c>
    </row>
    <row r="868" spans="2:9">
      <c r="B868" s="172" t="s">
        <v>172</v>
      </c>
      <c r="C868" s="173" t="s">
        <v>1044</v>
      </c>
      <c r="H868" s="172" t="s">
        <v>172</v>
      </c>
      <c r="I868" s="173" t="s">
        <v>1053</v>
      </c>
    </row>
    <row r="869" spans="2:9">
      <c r="B869" s="172" t="s">
        <v>172</v>
      </c>
      <c r="C869" s="173" t="s">
        <v>810</v>
      </c>
      <c r="H869" s="172" t="s">
        <v>172</v>
      </c>
      <c r="I869" s="173" t="s">
        <v>1054</v>
      </c>
    </row>
    <row r="870" spans="2:9">
      <c r="B870" s="172" t="s">
        <v>172</v>
      </c>
      <c r="C870" s="173" t="s">
        <v>1052</v>
      </c>
      <c r="H870" s="172" t="s">
        <v>172</v>
      </c>
      <c r="I870" s="173" t="s">
        <v>834</v>
      </c>
    </row>
    <row r="871" spans="2:9">
      <c r="B871" s="172" t="s">
        <v>172</v>
      </c>
      <c r="C871" s="173" t="s">
        <v>1145</v>
      </c>
      <c r="H871" s="172" t="s">
        <v>172</v>
      </c>
      <c r="I871" s="173" t="s">
        <v>759</v>
      </c>
    </row>
    <row r="872" spans="2:9">
      <c r="B872" s="172" t="s">
        <v>172</v>
      </c>
      <c r="C872" s="173" t="s">
        <v>1146</v>
      </c>
      <c r="H872" s="172" t="s">
        <v>172</v>
      </c>
      <c r="I872" s="173" t="s">
        <v>6</v>
      </c>
    </row>
    <row r="873" spans="2:9">
      <c r="B873" s="172" t="s">
        <v>172</v>
      </c>
      <c r="C873" s="173" t="s">
        <v>1053</v>
      </c>
      <c r="H873" s="172" t="s">
        <v>172</v>
      </c>
      <c r="I873" s="173" t="s">
        <v>1281</v>
      </c>
    </row>
    <row r="874" spans="2:9">
      <c r="B874" s="172" t="s">
        <v>172</v>
      </c>
      <c r="C874" s="173" t="s">
        <v>1054</v>
      </c>
      <c r="H874" s="172" t="s">
        <v>172</v>
      </c>
      <c r="I874" s="173" t="s">
        <v>840</v>
      </c>
    </row>
    <row r="875" spans="2:9">
      <c r="B875" s="172" t="s">
        <v>172</v>
      </c>
      <c r="C875" s="173" t="s">
        <v>834</v>
      </c>
      <c r="H875" s="172" t="s">
        <v>172</v>
      </c>
      <c r="I875" s="173" t="s">
        <v>1055</v>
      </c>
    </row>
    <row r="876" spans="2:9">
      <c r="B876" s="172" t="s">
        <v>172</v>
      </c>
      <c r="C876" s="173" t="s">
        <v>759</v>
      </c>
      <c r="H876" s="172" t="s">
        <v>172</v>
      </c>
      <c r="I876" s="173" t="s">
        <v>1147</v>
      </c>
    </row>
    <row r="877" spans="2:9">
      <c r="B877" s="172" t="s">
        <v>172</v>
      </c>
      <c r="C877" s="173" t="s">
        <v>6</v>
      </c>
      <c r="H877" s="172" t="s">
        <v>172</v>
      </c>
      <c r="I877" s="173" t="s">
        <v>1147</v>
      </c>
    </row>
    <row r="878" spans="2:9">
      <c r="B878" s="172" t="s">
        <v>172</v>
      </c>
      <c r="C878" s="173" t="s">
        <v>1281</v>
      </c>
      <c r="H878" s="172" t="s">
        <v>172</v>
      </c>
      <c r="I878" s="173" t="s">
        <v>1056</v>
      </c>
    </row>
    <row r="879" spans="2:9">
      <c r="B879" s="172" t="s">
        <v>172</v>
      </c>
      <c r="C879" s="173" t="s">
        <v>840</v>
      </c>
      <c r="H879" s="172" t="s">
        <v>172</v>
      </c>
      <c r="I879" s="173" t="s">
        <v>892</v>
      </c>
    </row>
    <row r="880" spans="2:9">
      <c r="B880" s="172" t="s">
        <v>172</v>
      </c>
      <c r="C880" s="173" t="s">
        <v>1055</v>
      </c>
      <c r="H880" s="172" t="s">
        <v>172</v>
      </c>
      <c r="I880" s="173" t="s">
        <v>1057</v>
      </c>
    </row>
    <row r="881" spans="2:9">
      <c r="B881" s="172" t="s">
        <v>172</v>
      </c>
      <c r="C881" s="173" t="s">
        <v>1147</v>
      </c>
      <c r="H881" s="172" t="s">
        <v>172</v>
      </c>
      <c r="I881" s="173" t="s">
        <v>1058</v>
      </c>
    </row>
    <row r="882" spans="2:9">
      <c r="B882" s="172" t="s">
        <v>172</v>
      </c>
      <c r="C882" s="173" t="s">
        <v>1147</v>
      </c>
      <c r="H882" s="172" t="s">
        <v>172</v>
      </c>
      <c r="I882" s="173" t="s">
        <v>1055</v>
      </c>
    </row>
    <row r="883" spans="2:9">
      <c r="B883" s="172" t="s">
        <v>172</v>
      </c>
      <c r="C883" s="173" t="s">
        <v>1056</v>
      </c>
      <c r="H883" s="172" t="s">
        <v>172</v>
      </c>
      <c r="I883" s="173" t="s">
        <v>658</v>
      </c>
    </row>
    <row r="884" spans="2:9">
      <c r="B884" s="172" t="s">
        <v>172</v>
      </c>
      <c r="C884" s="173" t="s">
        <v>892</v>
      </c>
      <c r="H884" s="172" t="s">
        <v>172</v>
      </c>
      <c r="I884" s="173" t="s">
        <v>1045</v>
      </c>
    </row>
    <row r="885" spans="2:9">
      <c r="B885" s="172" t="s">
        <v>172</v>
      </c>
      <c r="C885" s="173" t="s">
        <v>1057</v>
      </c>
      <c r="H885" s="172" t="s">
        <v>172</v>
      </c>
      <c r="I885" s="173" t="s">
        <v>839</v>
      </c>
    </row>
    <row r="886" spans="2:9">
      <c r="B886" s="172" t="s">
        <v>172</v>
      </c>
      <c r="C886" s="173" t="s">
        <v>1058</v>
      </c>
      <c r="H886" s="172" t="s">
        <v>172</v>
      </c>
      <c r="I886" s="173" t="s">
        <v>893</v>
      </c>
    </row>
    <row r="887" spans="2:9">
      <c r="B887" s="172" t="s">
        <v>172</v>
      </c>
      <c r="C887" s="173" t="s">
        <v>1055</v>
      </c>
      <c r="H887" s="172" t="s">
        <v>172</v>
      </c>
      <c r="I887" s="173" t="s">
        <v>3</v>
      </c>
    </row>
    <row r="888" spans="2:9">
      <c r="B888" s="172" t="s">
        <v>172</v>
      </c>
      <c r="C888" s="173" t="s">
        <v>658</v>
      </c>
      <c r="H888" s="172" t="s">
        <v>172</v>
      </c>
      <c r="I888" s="173" t="s">
        <v>1045</v>
      </c>
    </row>
    <row r="889" spans="2:9">
      <c r="B889" s="172" t="s">
        <v>172</v>
      </c>
      <c r="C889" s="173" t="s">
        <v>1045</v>
      </c>
      <c r="H889" s="172" t="s">
        <v>172</v>
      </c>
      <c r="I889" s="173" t="s">
        <v>1282</v>
      </c>
    </row>
    <row r="890" spans="2:9">
      <c r="B890" s="172" t="s">
        <v>172</v>
      </c>
      <c r="C890" s="173" t="s">
        <v>839</v>
      </c>
      <c r="H890" s="172" t="s">
        <v>172</v>
      </c>
      <c r="I890" s="173" t="s">
        <v>584</v>
      </c>
    </row>
    <row r="891" spans="2:9">
      <c r="B891" s="172" t="s">
        <v>172</v>
      </c>
      <c r="C891" s="173" t="s">
        <v>893</v>
      </c>
      <c r="H891" s="172" t="s">
        <v>172</v>
      </c>
      <c r="I891" s="173" t="s">
        <v>1059</v>
      </c>
    </row>
    <row r="892" spans="2:9">
      <c r="B892" s="172" t="s">
        <v>172</v>
      </c>
      <c r="C892" s="173" t="s">
        <v>3</v>
      </c>
      <c r="H892" s="172" t="s">
        <v>172</v>
      </c>
      <c r="I892" s="173" t="s">
        <v>1148</v>
      </c>
    </row>
    <row r="893" spans="2:9">
      <c r="B893" s="172" t="s">
        <v>172</v>
      </c>
      <c r="C893" s="173" t="s">
        <v>1045</v>
      </c>
      <c r="H893" s="172" t="s">
        <v>172</v>
      </c>
      <c r="I893" s="173" t="s">
        <v>808</v>
      </c>
    </row>
    <row r="894" spans="2:9">
      <c r="B894" s="172" t="s">
        <v>172</v>
      </c>
      <c r="C894" s="173" t="s">
        <v>1282</v>
      </c>
      <c r="H894" s="172" t="s">
        <v>172</v>
      </c>
      <c r="I894" s="173" t="s">
        <v>1060</v>
      </c>
    </row>
    <row r="895" spans="2:9">
      <c r="B895" s="172" t="s">
        <v>172</v>
      </c>
      <c r="C895" s="173" t="s">
        <v>584</v>
      </c>
      <c r="H895" s="172" t="s">
        <v>172</v>
      </c>
      <c r="I895" s="173" t="s">
        <v>1061</v>
      </c>
    </row>
    <row r="896" spans="2:9">
      <c r="B896" s="172" t="s">
        <v>172</v>
      </c>
      <c r="C896" s="173" t="s">
        <v>1059</v>
      </c>
      <c r="H896" s="172" t="s">
        <v>172</v>
      </c>
      <c r="I896" s="173" t="s">
        <v>1062</v>
      </c>
    </row>
    <row r="897" spans="2:9">
      <c r="B897" s="172" t="s">
        <v>172</v>
      </c>
      <c r="C897" s="173" t="s">
        <v>1148</v>
      </c>
      <c r="H897" s="172" t="s">
        <v>172</v>
      </c>
      <c r="I897" s="173" t="s">
        <v>654</v>
      </c>
    </row>
    <row r="898" spans="2:9">
      <c r="B898" s="172" t="s">
        <v>172</v>
      </c>
      <c r="C898" s="173" t="s">
        <v>808</v>
      </c>
      <c r="H898" s="172" t="s">
        <v>172</v>
      </c>
      <c r="I898" s="173" t="s">
        <v>805</v>
      </c>
    </row>
    <row r="899" spans="2:9">
      <c r="B899" s="172" t="s">
        <v>172</v>
      </c>
      <c r="C899" s="173" t="s">
        <v>1060</v>
      </c>
      <c r="H899" s="172" t="s">
        <v>172</v>
      </c>
      <c r="I899" s="173" t="s">
        <v>648</v>
      </c>
    </row>
    <row r="900" spans="2:9">
      <c r="B900" s="172" t="s">
        <v>172</v>
      </c>
      <c r="C900" s="173" t="s">
        <v>1061</v>
      </c>
      <c r="H900" s="172" t="s">
        <v>172</v>
      </c>
      <c r="I900" s="173" t="s">
        <v>1063</v>
      </c>
    </row>
    <row r="901" spans="2:9">
      <c r="B901" s="172" t="s">
        <v>172</v>
      </c>
      <c r="C901" s="173" t="s">
        <v>1062</v>
      </c>
      <c r="H901" s="172" t="s">
        <v>172</v>
      </c>
      <c r="I901" s="173" t="s">
        <v>1064</v>
      </c>
    </row>
    <row r="902" spans="2:9">
      <c r="B902" s="172" t="s">
        <v>172</v>
      </c>
      <c r="C902" s="173" t="s">
        <v>654</v>
      </c>
      <c r="H902" s="172" t="s">
        <v>172</v>
      </c>
      <c r="I902" s="173" t="s">
        <v>613</v>
      </c>
    </row>
    <row r="903" spans="2:9">
      <c r="B903" s="172" t="s">
        <v>172</v>
      </c>
      <c r="C903" s="173" t="s">
        <v>805</v>
      </c>
      <c r="H903" s="172" t="s">
        <v>172</v>
      </c>
      <c r="I903" s="173" t="s">
        <v>643</v>
      </c>
    </row>
    <row r="904" spans="2:9">
      <c r="B904" s="172" t="s">
        <v>172</v>
      </c>
      <c r="C904" s="173" t="s">
        <v>648</v>
      </c>
      <c r="H904" s="172" t="s">
        <v>172</v>
      </c>
      <c r="I904" s="173" t="s">
        <v>426</v>
      </c>
    </row>
    <row r="905" spans="2:9">
      <c r="B905" s="172" t="s">
        <v>172</v>
      </c>
      <c r="C905" s="173" t="s">
        <v>1063</v>
      </c>
      <c r="H905" s="172" t="s">
        <v>172</v>
      </c>
      <c r="I905" s="173" t="s">
        <v>6</v>
      </c>
    </row>
    <row r="906" spans="2:9">
      <c r="B906" s="172" t="s">
        <v>172</v>
      </c>
      <c r="C906" s="173" t="s">
        <v>1064</v>
      </c>
      <c r="H906" s="172" t="s">
        <v>172</v>
      </c>
      <c r="I906" s="173" t="s">
        <v>1283</v>
      </c>
    </row>
    <row r="907" spans="2:9">
      <c r="B907" s="172" t="s">
        <v>172</v>
      </c>
      <c r="C907" s="173" t="s">
        <v>613</v>
      </c>
      <c r="H907" s="172" t="s">
        <v>172</v>
      </c>
      <c r="I907" s="173" t="s">
        <v>813</v>
      </c>
    </row>
    <row r="908" spans="2:9">
      <c r="B908" s="172" t="s">
        <v>172</v>
      </c>
      <c r="C908" s="173" t="s">
        <v>643</v>
      </c>
      <c r="H908" s="172" t="s">
        <v>172</v>
      </c>
      <c r="I908" s="173" t="s">
        <v>807</v>
      </c>
    </row>
    <row r="909" spans="2:9">
      <c r="B909" s="172" t="s">
        <v>172</v>
      </c>
      <c r="C909" s="173" t="s">
        <v>426</v>
      </c>
      <c r="H909" s="172" t="s">
        <v>172</v>
      </c>
      <c r="I909" s="173" t="s">
        <v>1065</v>
      </c>
    </row>
    <row r="910" spans="2:9">
      <c r="B910" s="172" t="s">
        <v>172</v>
      </c>
      <c r="C910" s="173" t="s">
        <v>6</v>
      </c>
      <c r="H910" s="172" t="s">
        <v>172</v>
      </c>
      <c r="I910" s="173" t="s">
        <v>784</v>
      </c>
    </row>
    <row r="911" spans="2:9">
      <c r="B911" s="172" t="s">
        <v>172</v>
      </c>
      <c r="C911" s="173" t="s">
        <v>1283</v>
      </c>
      <c r="H911" s="172" t="s">
        <v>172</v>
      </c>
      <c r="I911" s="173" t="s">
        <v>1066</v>
      </c>
    </row>
    <row r="912" spans="2:9">
      <c r="B912" s="172" t="s">
        <v>172</v>
      </c>
      <c r="C912" s="173" t="s">
        <v>813</v>
      </c>
      <c r="H912" s="172" t="s">
        <v>172</v>
      </c>
      <c r="I912" s="173" t="s">
        <v>563</v>
      </c>
    </row>
    <row r="913" spans="2:9">
      <c r="B913" s="172" t="s">
        <v>172</v>
      </c>
      <c r="C913" s="173" t="s">
        <v>807</v>
      </c>
      <c r="H913" s="172" t="s">
        <v>172</v>
      </c>
      <c r="I913" s="173" t="s">
        <v>1067</v>
      </c>
    </row>
    <row r="914" spans="2:9">
      <c r="B914" s="172" t="s">
        <v>172</v>
      </c>
      <c r="C914" s="173" t="s">
        <v>1065</v>
      </c>
      <c r="H914" s="172" t="s">
        <v>172</v>
      </c>
      <c r="I914" s="173" t="s">
        <v>6</v>
      </c>
    </row>
    <row r="915" spans="2:9">
      <c r="B915" s="172" t="s">
        <v>172</v>
      </c>
      <c r="C915" s="173" t="s">
        <v>784</v>
      </c>
      <c r="H915" s="172" t="s">
        <v>172</v>
      </c>
      <c r="I915" s="173" t="s">
        <v>1284</v>
      </c>
    </row>
    <row r="916" spans="2:9">
      <c r="B916" s="172" t="s">
        <v>172</v>
      </c>
      <c r="C916" s="173" t="s">
        <v>1066</v>
      </c>
      <c r="H916" s="172" t="s">
        <v>172</v>
      </c>
      <c r="I916" s="173" t="s">
        <v>639</v>
      </c>
    </row>
    <row r="917" spans="2:9">
      <c r="B917" s="172" t="s">
        <v>172</v>
      </c>
      <c r="C917" s="173" t="s">
        <v>563</v>
      </c>
      <c r="H917" s="172" t="s">
        <v>172</v>
      </c>
      <c r="I917" s="173" t="s">
        <v>1067</v>
      </c>
    </row>
    <row r="918" spans="2:9">
      <c r="B918" s="172" t="s">
        <v>172</v>
      </c>
      <c r="C918" s="173" t="s">
        <v>1067</v>
      </c>
      <c r="H918" s="172" t="s">
        <v>172</v>
      </c>
      <c r="I918" s="173" t="s">
        <v>653</v>
      </c>
    </row>
    <row r="919" spans="2:9">
      <c r="B919" s="172" t="s">
        <v>172</v>
      </c>
      <c r="C919" s="173" t="s">
        <v>6</v>
      </c>
      <c r="H919" s="172" t="s">
        <v>172</v>
      </c>
      <c r="I919" s="173" t="s">
        <v>588</v>
      </c>
    </row>
    <row r="920" spans="2:9">
      <c r="B920" s="172" t="s">
        <v>172</v>
      </c>
      <c r="C920" s="173" t="s">
        <v>1284</v>
      </c>
      <c r="H920" s="172" t="s">
        <v>172</v>
      </c>
      <c r="I920" s="173" t="s">
        <v>809</v>
      </c>
    </row>
    <row r="921" spans="2:9">
      <c r="B921" s="172" t="s">
        <v>172</v>
      </c>
      <c r="C921" s="173" t="s">
        <v>639</v>
      </c>
      <c r="H921" s="172" t="s">
        <v>172</v>
      </c>
      <c r="I921" s="173" t="s">
        <v>1068</v>
      </c>
    </row>
    <row r="922" spans="2:9">
      <c r="B922" s="172" t="s">
        <v>172</v>
      </c>
      <c r="C922" s="173" t="s">
        <v>1067</v>
      </c>
      <c r="H922" s="172" t="s">
        <v>172</v>
      </c>
      <c r="I922" s="173" t="s">
        <v>1069</v>
      </c>
    </row>
    <row r="923" spans="2:9">
      <c r="B923" s="172" t="s">
        <v>172</v>
      </c>
      <c r="C923" s="173" t="s">
        <v>653</v>
      </c>
      <c r="H923" s="172" t="s">
        <v>172</v>
      </c>
      <c r="I923" s="173" t="s">
        <v>6</v>
      </c>
    </row>
    <row r="924" spans="2:9">
      <c r="B924" s="172" t="s">
        <v>172</v>
      </c>
      <c r="C924" s="173" t="s">
        <v>588</v>
      </c>
      <c r="H924" s="172" t="s">
        <v>172</v>
      </c>
      <c r="I924" s="173" t="s">
        <v>1285</v>
      </c>
    </row>
    <row r="925" spans="2:9">
      <c r="B925" s="172" t="s">
        <v>172</v>
      </c>
      <c r="C925" s="173" t="s">
        <v>809</v>
      </c>
      <c r="H925" s="172" t="s">
        <v>172</v>
      </c>
      <c r="I925" s="173" t="s">
        <v>1149</v>
      </c>
    </row>
    <row r="926" spans="2:9">
      <c r="B926" s="172" t="s">
        <v>172</v>
      </c>
      <c r="C926" s="173" t="s">
        <v>1068</v>
      </c>
      <c r="H926" s="172" t="s">
        <v>172</v>
      </c>
      <c r="I926" s="173" t="s">
        <v>1070</v>
      </c>
    </row>
    <row r="927" spans="2:9">
      <c r="B927" s="172" t="s">
        <v>172</v>
      </c>
      <c r="C927" s="173" t="s">
        <v>1069</v>
      </c>
      <c r="H927" s="172" t="s">
        <v>172</v>
      </c>
      <c r="I927" s="173" t="s">
        <v>1071</v>
      </c>
    </row>
    <row r="928" spans="2:9">
      <c r="B928" s="172" t="s">
        <v>172</v>
      </c>
      <c r="C928" s="173" t="s">
        <v>6</v>
      </c>
      <c r="H928" s="172" t="s">
        <v>172</v>
      </c>
      <c r="I928" s="173" t="s">
        <v>641</v>
      </c>
    </row>
    <row r="929" spans="2:9">
      <c r="B929" s="172" t="s">
        <v>172</v>
      </c>
      <c r="C929" s="173" t="s">
        <v>1285</v>
      </c>
      <c r="H929" s="172" t="s">
        <v>172</v>
      </c>
      <c r="I929" s="173" t="s">
        <v>6</v>
      </c>
    </row>
    <row r="930" spans="2:9">
      <c r="B930" s="172" t="s">
        <v>172</v>
      </c>
      <c r="C930" s="173" t="s">
        <v>1149</v>
      </c>
      <c r="H930" s="172" t="s">
        <v>172</v>
      </c>
      <c r="I930" s="173" t="s">
        <v>1286</v>
      </c>
    </row>
    <row r="931" spans="2:9">
      <c r="B931" s="172" t="s">
        <v>172</v>
      </c>
      <c r="C931" s="173" t="s">
        <v>1070</v>
      </c>
      <c r="H931" s="172" t="s">
        <v>172</v>
      </c>
      <c r="I931" s="173" t="s">
        <v>1072</v>
      </c>
    </row>
    <row r="932" spans="2:9">
      <c r="B932" s="172" t="s">
        <v>172</v>
      </c>
      <c r="C932" s="173" t="s">
        <v>1071</v>
      </c>
      <c r="H932" s="172" t="s">
        <v>172</v>
      </c>
      <c r="I932" s="173" t="s">
        <v>1071</v>
      </c>
    </row>
    <row r="933" spans="2:9">
      <c r="B933" s="172" t="s">
        <v>172</v>
      </c>
      <c r="C933" s="173" t="s">
        <v>641</v>
      </c>
      <c r="H933" s="172" t="s">
        <v>172</v>
      </c>
      <c r="I933" s="173" t="s">
        <v>641</v>
      </c>
    </row>
    <row r="934" spans="2:9">
      <c r="B934" s="172" t="s">
        <v>172</v>
      </c>
      <c r="C934" s="173" t="s">
        <v>6</v>
      </c>
      <c r="H934" s="172" t="s">
        <v>172</v>
      </c>
      <c r="I934" s="173" t="s">
        <v>6</v>
      </c>
    </row>
    <row r="935" spans="2:9">
      <c r="B935" s="172" t="s">
        <v>172</v>
      </c>
      <c r="C935" s="173" t="s">
        <v>1286</v>
      </c>
      <c r="H935" s="172" t="s">
        <v>172</v>
      </c>
      <c r="I935" s="173" t="s">
        <v>1286</v>
      </c>
    </row>
    <row r="936" spans="2:9">
      <c r="B936" s="172" t="s">
        <v>172</v>
      </c>
      <c r="C936" s="173" t="s">
        <v>1072</v>
      </c>
      <c r="H936" s="172" t="s">
        <v>172</v>
      </c>
      <c r="I936" s="173" t="s">
        <v>1147</v>
      </c>
    </row>
    <row r="937" spans="2:9">
      <c r="B937" s="172" t="s">
        <v>172</v>
      </c>
      <c r="C937" s="173" t="s">
        <v>1071</v>
      </c>
      <c r="H937" s="172" t="s">
        <v>172</v>
      </c>
      <c r="I937" s="173" t="s">
        <v>1071</v>
      </c>
    </row>
    <row r="938" spans="2:9">
      <c r="B938" s="172" t="s">
        <v>172</v>
      </c>
      <c r="C938" s="173" t="s">
        <v>641</v>
      </c>
      <c r="H938" s="172" t="s">
        <v>172</v>
      </c>
      <c r="I938" s="173" t="s">
        <v>641</v>
      </c>
    </row>
    <row r="939" spans="2:9">
      <c r="B939" s="172" t="s">
        <v>172</v>
      </c>
      <c r="C939" s="173" t="s">
        <v>6</v>
      </c>
      <c r="H939" s="172" t="s">
        <v>172</v>
      </c>
      <c r="I939" s="173" t="s">
        <v>6</v>
      </c>
    </row>
    <row r="940" spans="2:9">
      <c r="B940" s="172" t="s">
        <v>172</v>
      </c>
      <c r="C940" s="173" t="s">
        <v>1286</v>
      </c>
      <c r="H940" s="172" t="s">
        <v>172</v>
      </c>
      <c r="I940" s="173" t="s">
        <v>1287</v>
      </c>
    </row>
    <row r="941" spans="2:9">
      <c r="B941" s="172" t="s">
        <v>172</v>
      </c>
      <c r="C941" s="173" t="s">
        <v>1147</v>
      </c>
      <c r="H941" s="172" t="s">
        <v>172</v>
      </c>
      <c r="I941" s="173" t="s">
        <v>1073</v>
      </c>
    </row>
    <row r="942" spans="2:9">
      <c r="B942" s="172" t="s">
        <v>172</v>
      </c>
      <c r="C942" s="173" t="s">
        <v>1071</v>
      </c>
      <c r="H942" s="172" t="s">
        <v>172</v>
      </c>
      <c r="I942" s="173" t="s">
        <v>1074</v>
      </c>
    </row>
    <row r="943" spans="2:9">
      <c r="B943" s="172" t="s">
        <v>172</v>
      </c>
      <c r="C943" s="173" t="s">
        <v>641</v>
      </c>
      <c r="H943" s="172" t="s">
        <v>172</v>
      </c>
      <c r="I943" s="173" t="s">
        <v>4</v>
      </c>
    </row>
    <row r="944" spans="2:9">
      <c r="B944" s="172" t="s">
        <v>172</v>
      </c>
      <c r="C944" s="173" t="s">
        <v>6</v>
      </c>
      <c r="H944" s="172" t="s">
        <v>172</v>
      </c>
      <c r="I944" s="173" t="s">
        <v>808</v>
      </c>
    </row>
    <row r="945" spans="2:9">
      <c r="B945" s="172" t="s">
        <v>172</v>
      </c>
      <c r="C945" s="173" t="s">
        <v>1287</v>
      </c>
      <c r="H945" s="172" t="s">
        <v>172</v>
      </c>
      <c r="I945" s="173" t="s">
        <v>842</v>
      </c>
    </row>
    <row r="946" spans="2:9">
      <c r="B946" s="172" t="s">
        <v>172</v>
      </c>
      <c r="C946" s="173" t="s">
        <v>1073</v>
      </c>
      <c r="H946" s="172" t="s">
        <v>172</v>
      </c>
      <c r="I946" s="173" t="s">
        <v>649</v>
      </c>
    </row>
    <row r="947" spans="2:9">
      <c r="B947" s="172" t="s">
        <v>172</v>
      </c>
      <c r="C947" s="173" t="s">
        <v>1074</v>
      </c>
      <c r="H947" s="172" t="s">
        <v>172</v>
      </c>
      <c r="I947" s="173" t="s">
        <v>660</v>
      </c>
    </row>
    <row r="948" spans="2:9">
      <c r="B948" s="172" t="s">
        <v>172</v>
      </c>
      <c r="C948" s="173" t="s">
        <v>4</v>
      </c>
      <c r="H948" s="172" t="s">
        <v>172</v>
      </c>
      <c r="I948" s="173" t="s">
        <v>1075</v>
      </c>
    </row>
    <row r="949" spans="2:9">
      <c r="B949" s="172" t="s">
        <v>172</v>
      </c>
      <c r="C949" s="173" t="s">
        <v>808</v>
      </c>
      <c r="H949" s="172" t="s">
        <v>172</v>
      </c>
      <c r="I949" s="173" t="s">
        <v>1015</v>
      </c>
    </row>
    <row r="950" spans="2:9">
      <c r="B950" s="172" t="s">
        <v>172</v>
      </c>
      <c r="C950" s="173" t="s">
        <v>842</v>
      </c>
      <c r="H950" s="172" t="s">
        <v>172</v>
      </c>
      <c r="I950" s="173" t="s">
        <v>891</v>
      </c>
    </row>
    <row r="951" spans="2:9">
      <c r="B951" s="172" t="s">
        <v>172</v>
      </c>
      <c r="C951" s="173" t="s">
        <v>649</v>
      </c>
      <c r="H951" s="172" t="s">
        <v>172</v>
      </c>
      <c r="I951" s="173" t="s">
        <v>842</v>
      </c>
    </row>
    <row r="952" spans="2:9">
      <c r="B952" s="172" t="s">
        <v>172</v>
      </c>
      <c r="C952" s="173" t="s">
        <v>660</v>
      </c>
      <c r="H952" s="172" t="s">
        <v>172</v>
      </c>
      <c r="I952" s="173" t="s">
        <v>1076</v>
      </c>
    </row>
    <row r="953" spans="2:9">
      <c r="B953" s="172" t="s">
        <v>172</v>
      </c>
      <c r="C953" s="173" t="s">
        <v>1075</v>
      </c>
      <c r="H953" s="172" t="s">
        <v>172</v>
      </c>
      <c r="I953" s="173" t="s">
        <v>8</v>
      </c>
    </row>
    <row r="954" spans="2:9">
      <c r="B954" s="172" t="s">
        <v>172</v>
      </c>
      <c r="C954" s="173" t="s">
        <v>1015</v>
      </c>
      <c r="H954" s="172" t="s">
        <v>172</v>
      </c>
      <c r="I954" s="173" t="s">
        <v>587</v>
      </c>
    </row>
    <row r="955" spans="2:9">
      <c r="B955" s="172" t="s">
        <v>172</v>
      </c>
      <c r="C955" s="173" t="s">
        <v>891</v>
      </c>
      <c r="H955" s="172" t="s">
        <v>172</v>
      </c>
      <c r="I955" s="173" t="s">
        <v>1077</v>
      </c>
    </row>
    <row r="956" spans="2:9">
      <c r="B956" s="172" t="s">
        <v>172</v>
      </c>
      <c r="C956" s="173" t="s">
        <v>842</v>
      </c>
      <c r="H956" s="172" t="s">
        <v>172</v>
      </c>
      <c r="I956" s="173" t="s">
        <v>1078</v>
      </c>
    </row>
    <row r="957" spans="2:9">
      <c r="B957" s="172" t="s">
        <v>172</v>
      </c>
      <c r="C957" s="173" t="s">
        <v>1076</v>
      </c>
      <c r="H957" s="172" t="s">
        <v>172</v>
      </c>
      <c r="I957" s="173" t="s">
        <v>1079</v>
      </c>
    </row>
    <row r="958" spans="2:9">
      <c r="B958" s="172" t="s">
        <v>172</v>
      </c>
      <c r="C958" s="173" t="s">
        <v>8</v>
      </c>
      <c r="H958" s="172" t="s">
        <v>172</v>
      </c>
      <c r="I958" s="173" t="s">
        <v>891</v>
      </c>
    </row>
    <row r="959" spans="2:9">
      <c r="B959" s="172" t="s">
        <v>172</v>
      </c>
      <c r="C959" s="173" t="s">
        <v>587</v>
      </c>
      <c r="H959" s="172" t="s">
        <v>172</v>
      </c>
      <c r="I959" s="173" t="s">
        <v>8</v>
      </c>
    </row>
    <row r="960" spans="2:9">
      <c r="B960" s="172" t="s">
        <v>172</v>
      </c>
      <c r="C960" s="173" t="s">
        <v>1077</v>
      </c>
      <c r="H960" s="172" t="s">
        <v>172</v>
      </c>
      <c r="I960" s="173" t="s">
        <v>1076</v>
      </c>
    </row>
    <row r="961" spans="2:9">
      <c r="B961" s="172" t="s">
        <v>172</v>
      </c>
      <c r="C961" s="173" t="s">
        <v>1078</v>
      </c>
      <c r="H961" s="172" t="s">
        <v>172</v>
      </c>
      <c r="I961" s="173" t="s">
        <v>7</v>
      </c>
    </row>
    <row r="962" spans="2:9">
      <c r="B962" s="172" t="s">
        <v>172</v>
      </c>
      <c r="C962" s="173" t="s">
        <v>1079</v>
      </c>
      <c r="H962" s="172" t="s">
        <v>172</v>
      </c>
      <c r="I962" s="173" t="s">
        <v>1080</v>
      </c>
    </row>
    <row r="963" spans="2:9">
      <c r="B963" s="172" t="s">
        <v>172</v>
      </c>
      <c r="C963" s="173" t="s">
        <v>891</v>
      </c>
      <c r="H963" s="172" t="s">
        <v>172</v>
      </c>
      <c r="I963" s="173" t="s">
        <v>605</v>
      </c>
    </row>
    <row r="964" spans="2:9">
      <c r="B964" s="172" t="s">
        <v>172</v>
      </c>
      <c r="C964" s="173" t="s">
        <v>8</v>
      </c>
      <c r="H964" s="172" t="s">
        <v>172</v>
      </c>
      <c r="I964" s="173" t="s">
        <v>1288</v>
      </c>
    </row>
    <row r="965" spans="2:9">
      <c r="B965" s="172" t="s">
        <v>172</v>
      </c>
      <c r="C965" s="173" t="s">
        <v>1076</v>
      </c>
      <c r="H965" s="172" t="s">
        <v>172</v>
      </c>
      <c r="I965" s="173" t="s">
        <v>649</v>
      </c>
    </row>
    <row r="966" spans="2:9">
      <c r="B966" s="172" t="s">
        <v>172</v>
      </c>
      <c r="C966" s="173" t="s">
        <v>7</v>
      </c>
      <c r="H966" s="172" t="s">
        <v>172</v>
      </c>
      <c r="I966" s="173" t="s">
        <v>617</v>
      </c>
    </row>
    <row r="967" spans="2:9">
      <c r="B967" s="172" t="s">
        <v>172</v>
      </c>
      <c r="C967" s="173" t="s">
        <v>1080</v>
      </c>
      <c r="H967" s="172" t="s">
        <v>172</v>
      </c>
      <c r="I967" s="173" t="s">
        <v>1289</v>
      </c>
    </row>
    <row r="968" spans="2:9">
      <c r="B968" s="172" t="s">
        <v>172</v>
      </c>
      <c r="C968" s="173" t="s">
        <v>605</v>
      </c>
      <c r="H968" s="172" t="s">
        <v>172</v>
      </c>
      <c r="I968" s="173" t="s">
        <v>618</v>
      </c>
    </row>
    <row r="969" spans="2:9">
      <c r="B969" s="172" t="s">
        <v>172</v>
      </c>
      <c r="C969" s="173" t="s">
        <v>1288</v>
      </c>
      <c r="H969" s="172" t="s">
        <v>172</v>
      </c>
      <c r="I969" s="173" t="s">
        <v>1290</v>
      </c>
    </row>
    <row r="970" spans="2:9">
      <c r="B970" s="172" t="s">
        <v>172</v>
      </c>
      <c r="C970" s="173" t="s">
        <v>649</v>
      </c>
      <c r="H970" s="172" t="s">
        <v>172</v>
      </c>
      <c r="I970" s="173" t="s">
        <v>664</v>
      </c>
    </row>
    <row r="971" spans="2:9">
      <c r="B971" s="172" t="s">
        <v>172</v>
      </c>
      <c r="C971" s="173" t="s">
        <v>617</v>
      </c>
      <c r="H971" s="172" t="s">
        <v>172</v>
      </c>
      <c r="I971" s="173" t="s">
        <v>1291</v>
      </c>
    </row>
    <row r="972" spans="2:9">
      <c r="B972" s="172" t="s">
        <v>172</v>
      </c>
      <c r="C972" s="173" t="s">
        <v>1289</v>
      </c>
      <c r="H972" s="172" t="s">
        <v>172</v>
      </c>
      <c r="I972" s="173" t="s">
        <v>649</v>
      </c>
    </row>
    <row r="973" spans="2:9">
      <c r="B973" s="172" t="s">
        <v>172</v>
      </c>
      <c r="C973" s="173" t="s">
        <v>618</v>
      </c>
      <c r="H973" s="172" t="s">
        <v>172</v>
      </c>
      <c r="I973" s="173" t="s">
        <v>665</v>
      </c>
    </row>
    <row r="974" spans="2:9">
      <c r="B974" s="172" t="s">
        <v>172</v>
      </c>
      <c r="C974" s="173" t="s">
        <v>1290</v>
      </c>
      <c r="H974" s="172" t="s">
        <v>172</v>
      </c>
      <c r="I974" s="173" t="s">
        <v>617</v>
      </c>
    </row>
    <row r="975" spans="2:9">
      <c r="B975" s="172" t="s">
        <v>172</v>
      </c>
      <c r="C975" s="173" t="s">
        <v>664</v>
      </c>
      <c r="H975" s="172" t="s">
        <v>172</v>
      </c>
      <c r="I975" s="173" t="s">
        <v>1081</v>
      </c>
    </row>
    <row r="976" spans="2:9">
      <c r="B976" s="172" t="s">
        <v>172</v>
      </c>
      <c r="C976" s="173" t="s">
        <v>1291</v>
      </c>
      <c r="H976" s="172" t="s">
        <v>172</v>
      </c>
      <c r="I976" s="173" t="s">
        <v>618</v>
      </c>
    </row>
    <row r="977" spans="2:9">
      <c r="B977" s="172" t="s">
        <v>172</v>
      </c>
      <c r="C977" s="173" t="s">
        <v>649</v>
      </c>
      <c r="H977" s="172" t="s">
        <v>172</v>
      </c>
      <c r="I977" s="173" t="s">
        <v>1292</v>
      </c>
    </row>
    <row r="978" spans="2:9">
      <c r="B978" s="172" t="s">
        <v>172</v>
      </c>
      <c r="C978" s="173" t="s">
        <v>665</v>
      </c>
      <c r="H978" s="172" t="s">
        <v>172</v>
      </c>
      <c r="I978" s="173" t="s">
        <v>664</v>
      </c>
    </row>
    <row r="979" spans="2:9">
      <c r="B979" s="172" t="s">
        <v>172</v>
      </c>
      <c r="C979" s="173" t="s">
        <v>617</v>
      </c>
      <c r="H979" s="172" t="s">
        <v>172</v>
      </c>
      <c r="I979" s="173" t="s">
        <v>649</v>
      </c>
    </row>
    <row r="980" spans="2:9">
      <c r="B980" s="172" t="s">
        <v>172</v>
      </c>
      <c r="C980" s="173" t="s">
        <v>1081</v>
      </c>
      <c r="H980" s="172" t="s">
        <v>172</v>
      </c>
      <c r="I980" s="173" t="s">
        <v>617</v>
      </c>
    </row>
    <row r="981" spans="2:9">
      <c r="B981" s="172" t="s">
        <v>172</v>
      </c>
      <c r="C981" s="173" t="s">
        <v>618</v>
      </c>
      <c r="H981" s="172" t="s">
        <v>172</v>
      </c>
      <c r="I981" s="173" t="s">
        <v>1082</v>
      </c>
    </row>
    <row r="982" spans="2:9">
      <c r="B982" s="172" t="s">
        <v>172</v>
      </c>
      <c r="C982" s="173" t="s">
        <v>1292</v>
      </c>
      <c r="H982" s="172" t="s">
        <v>172</v>
      </c>
      <c r="I982" s="173" t="s">
        <v>618</v>
      </c>
    </row>
    <row r="983" spans="2:9">
      <c r="B983" s="172" t="s">
        <v>172</v>
      </c>
      <c r="C983" s="173" t="s">
        <v>664</v>
      </c>
      <c r="H983" s="172" t="s">
        <v>172</v>
      </c>
      <c r="I983" s="173" t="s">
        <v>1293</v>
      </c>
    </row>
    <row r="984" spans="2:9">
      <c r="B984" s="172" t="s">
        <v>172</v>
      </c>
      <c r="C984" s="173" t="s">
        <v>649</v>
      </c>
      <c r="H984" s="172" t="s">
        <v>172</v>
      </c>
      <c r="I984" s="173" t="s">
        <v>664</v>
      </c>
    </row>
    <row r="985" spans="2:9">
      <c r="B985" s="172" t="s">
        <v>172</v>
      </c>
      <c r="C985" s="173" t="s">
        <v>617</v>
      </c>
      <c r="H985" s="172" t="s">
        <v>172</v>
      </c>
      <c r="I985" s="173" t="s">
        <v>666</v>
      </c>
    </row>
    <row r="986" spans="2:9">
      <c r="B986" s="172" t="s">
        <v>172</v>
      </c>
      <c r="C986" s="173" t="s">
        <v>1082</v>
      </c>
      <c r="H986" s="172" t="s">
        <v>172</v>
      </c>
      <c r="I986" s="173" t="s">
        <v>649</v>
      </c>
    </row>
    <row r="987" spans="2:9">
      <c r="B987" s="172" t="s">
        <v>172</v>
      </c>
      <c r="C987" s="173" t="s">
        <v>618</v>
      </c>
      <c r="H987" s="172" t="s">
        <v>172</v>
      </c>
      <c r="I987" s="173" t="s">
        <v>617</v>
      </c>
    </row>
    <row r="988" spans="2:9">
      <c r="B988" s="172" t="s">
        <v>172</v>
      </c>
      <c r="C988" s="173" t="s">
        <v>1293</v>
      </c>
      <c r="H988" s="172" t="s">
        <v>172</v>
      </c>
      <c r="I988" s="173" t="s">
        <v>1294</v>
      </c>
    </row>
    <row r="989" spans="2:9">
      <c r="B989" s="172" t="s">
        <v>172</v>
      </c>
      <c r="C989" s="173" t="s">
        <v>664</v>
      </c>
      <c r="H989" s="172" t="s">
        <v>172</v>
      </c>
      <c r="I989" s="173" t="s">
        <v>618</v>
      </c>
    </row>
    <row r="990" spans="2:9">
      <c r="B990" s="172" t="s">
        <v>172</v>
      </c>
      <c r="C990" s="173" t="s">
        <v>666</v>
      </c>
      <c r="H990" s="172" t="s">
        <v>172</v>
      </c>
      <c r="I990" s="173" t="s">
        <v>1295</v>
      </c>
    </row>
    <row r="991" spans="2:9">
      <c r="B991" s="172" t="s">
        <v>172</v>
      </c>
      <c r="C991" s="173" t="s">
        <v>649</v>
      </c>
      <c r="H991" s="172" t="s">
        <v>172</v>
      </c>
      <c r="I991" s="173" t="s">
        <v>664</v>
      </c>
    </row>
    <row r="992" spans="2:9">
      <c r="B992" s="172" t="s">
        <v>172</v>
      </c>
      <c r="C992" s="173" t="s">
        <v>617</v>
      </c>
      <c r="H992" s="172" t="s">
        <v>172</v>
      </c>
      <c r="I992" s="173" t="s">
        <v>619</v>
      </c>
    </row>
    <row r="993" spans="2:9">
      <c r="B993" s="172" t="s">
        <v>172</v>
      </c>
      <c r="C993" s="173" t="s">
        <v>1294</v>
      </c>
      <c r="H993" s="172" t="s">
        <v>172</v>
      </c>
      <c r="I993" s="173" t="s">
        <v>649</v>
      </c>
    </row>
    <row r="994" spans="2:9">
      <c r="B994" s="172" t="s">
        <v>172</v>
      </c>
      <c r="C994" s="173" t="s">
        <v>618</v>
      </c>
      <c r="H994" s="172" t="s">
        <v>172</v>
      </c>
      <c r="I994" s="173" t="s">
        <v>617</v>
      </c>
    </row>
    <row r="995" spans="2:9">
      <c r="B995" s="172" t="s">
        <v>172</v>
      </c>
      <c r="C995" s="173" t="s">
        <v>1295</v>
      </c>
      <c r="H995" s="172" t="s">
        <v>172</v>
      </c>
      <c r="I995" s="173" t="s">
        <v>868</v>
      </c>
    </row>
    <row r="996" spans="2:9">
      <c r="B996" s="172" t="s">
        <v>172</v>
      </c>
      <c r="C996" s="173" t="s">
        <v>664</v>
      </c>
      <c r="H996" s="172" t="s">
        <v>172</v>
      </c>
      <c r="I996" s="173" t="s">
        <v>618</v>
      </c>
    </row>
    <row r="997" spans="2:9">
      <c r="B997" s="172" t="s">
        <v>172</v>
      </c>
      <c r="C997" s="173" t="s">
        <v>619</v>
      </c>
      <c r="H997" s="172" t="s">
        <v>172</v>
      </c>
      <c r="I997" s="173" t="s">
        <v>1150</v>
      </c>
    </row>
    <row r="998" spans="2:9">
      <c r="B998" s="172" t="s">
        <v>172</v>
      </c>
      <c r="C998" s="173" t="s">
        <v>649</v>
      </c>
      <c r="H998" s="172" t="s">
        <v>172</v>
      </c>
      <c r="I998" s="173" t="s">
        <v>664</v>
      </c>
    </row>
    <row r="999" spans="2:9">
      <c r="B999" s="172" t="s">
        <v>172</v>
      </c>
      <c r="C999" s="173" t="s">
        <v>617</v>
      </c>
      <c r="H999" s="172" t="s">
        <v>172</v>
      </c>
      <c r="I999" s="173" t="s">
        <v>620</v>
      </c>
    </row>
    <row r="1000" spans="2:9">
      <c r="B1000" s="172" t="s">
        <v>172</v>
      </c>
      <c r="C1000" s="173" t="s">
        <v>868</v>
      </c>
      <c r="H1000" s="172" t="s">
        <v>172</v>
      </c>
      <c r="I1000" s="173" t="s">
        <v>649</v>
      </c>
    </row>
    <row r="1001" spans="2:9">
      <c r="B1001" s="172" t="s">
        <v>172</v>
      </c>
      <c r="C1001" s="173" t="s">
        <v>618</v>
      </c>
      <c r="H1001" s="172" t="s">
        <v>172</v>
      </c>
      <c r="I1001" s="173" t="s">
        <v>617</v>
      </c>
    </row>
    <row r="1002" spans="2:9">
      <c r="B1002" s="172" t="s">
        <v>172</v>
      </c>
      <c r="C1002" s="173" t="s">
        <v>1150</v>
      </c>
      <c r="H1002" s="172" t="s">
        <v>172</v>
      </c>
      <c r="I1002" s="173" t="s">
        <v>1296</v>
      </c>
    </row>
    <row r="1003" spans="2:9">
      <c r="B1003" s="172" t="s">
        <v>172</v>
      </c>
      <c r="C1003" s="173" t="s">
        <v>664</v>
      </c>
      <c r="H1003" s="172" t="s">
        <v>172</v>
      </c>
      <c r="I1003" s="173" t="s">
        <v>618</v>
      </c>
    </row>
    <row r="1004" spans="2:9">
      <c r="B1004" s="172" t="s">
        <v>172</v>
      </c>
      <c r="C1004" s="173" t="s">
        <v>620</v>
      </c>
      <c r="H1004" s="172" t="s">
        <v>172</v>
      </c>
      <c r="I1004" s="173" t="s">
        <v>1297</v>
      </c>
    </row>
    <row r="1005" spans="2:9">
      <c r="B1005" s="172" t="s">
        <v>172</v>
      </c>
      <c r="C1005" s="173" t="s">
        <v>649</v>
      </c>
      <c r="H1005" s="172" t="s">
        <v>172</v>
      </c>
      <c r="I1005" s="173" t="s">
        <v>664</v>
      </c>
    </row>
    <row r="1006" spans="2:9">
      <c r="B1006" s="172" t="s">
        <v>172</v>
      </c>
      <c r="C1006" s="173" t="s">
        <v>617</v>
      </c>
      <c r="H1006" s="172" t="s">
        <v>172</v>
      </c>
      <c r="I1006" s="173" t="s">
        <v>667</v>
      </c>
    </row>
    <row r="1007" spans="2:9">
      <c r="B1007" s="172" t="s">
        <v>172</v>
      </c>
      <c r="C1007" s="173" t="s">
        <v>1296</v>
      </c>
      <c r="H1007" s="172" t="s">
        <v>172</v>
      </c>
      <c r="I1007" s="173" t="s">
        <v>649</v>
      </c>
    </row>
    <row r="1008" spans="2:9">
      <c r="B1008" s="172" t="s">
        <v>172</v>
      </c>
      <c r="C1008" s="173" t="s">
        <v>618</v>
      </c>
      <c r="H1008" s="172" t="s">
        <v>172</v>
      </c>
      <c r="I1008" s="173" t="s">
        <v>617</v>
      </c>
    </row>
    <row r="1009" spans="2:9">
      <c r="B1009" s="172" t="s">
        <v>172</v>
      </c>
      <c r="C1009" s="173" t="s">
        <v>1297</v>
      </c>
      <c r="H1009" s="172" t="s">
        <v>172</v>
      </c>
      <c r="I1009" s="173" t="s">
        <v>1298</v>
      </c>
    </row>
    <row r="1010" spans="2:9">
      <c r="B1010" s="172" t="s">
        <v>172</v>
      </c>
      <c r="C1010" s="173" t="s">
        <v>664</v>
      </c>
      <c r="H1010" s="172" t="s">
        <v>172</v>
      </c>
      <c r="I1010" s="173" t="s">
        <v>618</v>
      </c>
    </row>
    <row r="1011" spans="2:9">
      <c r="B1011" s="172" t="s">
        <v>172</v>
      </c>
      <c r="C1011" s="173" t="s">
        <v>667</v>
      </c>
      <c r="H1011" s="172" t="s">
        <v>172</v>
      </c>
      <c r="I1011" s="173" t="s">
        <v>1299</v>
      </c>
    </row>
    <row r="1012" spans="2:9">
      <c r="B1012" s="172" t="s">
        <v>172</v>
      </c>
      <c r="C1012" s="173" t="s">
        <v>649</v>
      </c>
      <c r="H1012" s="172" t="s">
        <v>172</v>
      </c>
      <c r="I1012" s="173" t="s">
        <v>664</v>
      </c>
    </row>
    <row r="1013" spans="2:9">
      <c r="B1013" s="172" t="s">
        <v>172</v>
      </c>
      <c r="C1013" s="173" t="s">
        <v>617</v>
      </c>
      <c r="H1013" s="172" t="s">
        <v>172</v>
      </c>
      <c r="I1013" s="173" t="s">
        <v>668</v>
      </c>
    </row>
    <row r="1014" spans="2:9">
      <c r="B1014" s="172" t="s">
        <v>172</v>
      </c>
      <c r="C1014" s="173" t="s">
        <v>1298</v>
      </c>
      <c r="H1014" s="172" t="s">
        <v>172</v>
      </c>
      <c r="I1014" s="173" t="s">
        <v>649</v>
      </c>
    </row>
    <row r="1015" spans="2:9">
      <c r="B1015" s="172" t="s">
        <v>172</v>
      </c>
      <c r="C1015" s="173" t="s">
        <v>618</v>
      </c>
      <c r="H1015" s="172" t="s">
        <v>172</v>
      </c>
      <c r="I1015" s="173" t="s">
        <v>617</v>
      </c>
    </row>
    <row r="1016" spans="2:9">
      <c r="B1016" s="172" t="s">
        <v>172</v>
      </c>
      <c r="C1016" s="173" t="s">
        <v>1299</v>
      </c>
      <c r="H1016" s="172" t="s">
        <v>172</v>
      </c>
      <c r="I1016" s="173" t="s">
        <v>1300</v>
      </c>
    </row>
    <row r="1017" spans="2:9">
      <c r="B1017" s="172" t="s">
        <v>172</v>
      </c>
      <c r="C1017" s="173" t="s">
        <v>664</v>
      </c>
      <c r="H1017" s="172" t="s">
        <v>172</v>
      </c>
      <c r="I1017" s="173" t="s">
        <v>618</v>
      </c>
    </row>
    <row r="1018" spans="2:9">
      <c r="B1018" s="172" t="s">
        <v>172</v>
      </c>
      <c r="C1018" s="173" t="s">
        <v>668</v>
      </c>
      <c r="H1018" s="172" t="s">
        <v>172</v>
      </c>
      <c r="I1018" s="173" t="s">
        <v>1301</v>
      </c>
    </row>
    <row r="1019" spans="2:9">
      <c r="B1019" s="172" t="s">
        <v>172</v>
      </c>
      <c r="C1019" s="173" t="s">
        <v>649</v>
      </c>
      <c r="H1019" s="172" t="s">
        <v>172</v>
      </c>
      <c r="I1019" s="173" t="s">
        <v>664</v>
      </c>
    </row>
    <row r="1020" spans="2:9">
      <c r="B1020" s="172" t="s">
        <v>172</v>
      </c>
      <c r="C1020" s="173" t="s">
        <v>617</v>
      </c>
      <c r="H1020" s="172" t="s">
        <v>172</v>
      </c>
      <c r="I1020" s="173" t="s">
        <v>1302</v>
      </c>
    </row>
    <row r="1021" spans="2:9">
      <c r="B1021" s="172" t="s">
        <v>172</v>
      </c>
      <c r="C1021" s="173" t="s">
        <v>1300</v>
      </c>
      <c r="H1021" s="172" t="s">
        <v>172</v>
      </c>
      <c r="I1021" s="173" t="s">
        <v>610</v>
      </c>
    </row>
    <row r="1022" spans="2:9">
      <c r="B1022" s="172" t="s">
        <v>172</v>
      </c>
      <c r="C1022" s="173" t="s">
        <v>618</v>
      </c>
      <c r="H1022" s="172" t="s">
        <v>172</v>
      </c>
      <c r="I1022" s="173" t="s">
        <v>1129</v>
      </c>
    </row>
    <row r="1023" spans="2:9">
      <c r="B1023" s="172" t="s">
        <v>172</v>
      </c>
      <c r="C1023" s="173" t="s">
        <v>1301</v>
      </c>
      <c r="H1023" s="172" t="s">
        <v>172</v>
      </c>
      <c r="I1023" s="173" t="s">
        <v>7</v>
      </c>
    </row>
    <row r="1024" spans="2:9">
      <c r="B1024" s="172" t="s">
        <v>172</v>
      </c>
      <c r="C1024" s="173" t="s">
        <v>664</v>
      </c>
      <c r="H1024" s="172" t="s">
        <v>172</v>
      </c>
      <c r="I1024" s="173" t="s">
        <v>1024</v>
      </c>
    </row>
    <row r="1025" spans="2:9">
      <c r="B1025" s="172" t="s">
        <v>172</v>
      </c>
      <c r="C1025" s="173" t="s">
        <v>1302</v>
      </c>
      <c r="H1025" s="172" t="s">
        <v>172</v>
      </c>
      <c r="I1025" s="173" t="s">
        <v>7</v>
      </c>
    </row>
    <row r="1026" spans="2:9">
      <c r="B1026" s="172" t="s">
        <v>172</v>
      </c>
      <c r="C1026" s="173" t="s">
        <v>610</v>
      </c>
      <c r="H1026" s="172" t="s">
        <v>172</v>
      </c>
      <c r="I1026" s="173" t="s">
        <v>1130</v>
      </c>
    </row>
    <row r="1027" spans="2:9">
      <c r="B1027" s="172" t="s">
        <v>172</v>
      </c>
      <c r="C1027" s="173" t="s">
        <v>1129</v>
      </c>
      <c r="H1027" s="172" t="s">
        <v>172</v>
      </c>
      <c r="I1027" s="173" t="s">
        <v>7</v>
      </c>
    </row>
    <row r="1028" spans="2:9">
      <c r="B1028" s="172" t="s">
        <v>172</v>
      </c>
      <c r="C1028" s="173" t="s">
        <v>7</v>
      </c>
      <c r="H1028" s="172" t="s">
        <v>172</v>
      </c>
      <c r="I1028" s="173" t="s">
        <v>577</v>
      </c>
    </row>
    <row r="1029" spans="2:9">
      <c r="B1029" s="172" t="s">
        <v>172</v>
      </c>
      <c r="C1029" s="173" t="s">
        <v>1024</v>
      </c>
      <c r="H1029" s="172" t="s">
        <v>172</v>
      </c>
      <c r="I1029" s="173" t="s">
        <v>1251</v>
      </c>
    </row>
    <row r="1030" spans="2:9">
      <c r="B1030" s="172" t="s">
        <v>172</v>
      </c>
      <c r="C1030" s="173" t="s">
        <v>7</v>
      </c>
      <c r="H1030" s="172" t="s">
        <v>172</v>
      </c>
      <c r="I1030" s="173" t="s">
        <v>577</v>
      </c>
    </row>
    <row r="1031" spans="2:9">
      <c r="B1031" s="172" t="s">
        <v>172</v>
      </c>
      <c r="C1031" s="173" t="s">
        <v>1130</v>
      </c>
      <c r="H1031" s="172" t="s">
        <v>172</v>
      </c>
      <c r="I1031" s="173" t="s">
        <v>614</v>
      </c>
    </row>
    <row r="1032" spans="2:9">
      <c r="B1032" s="172" t="s">
        <v>172</v>
      </c>
      <c r="C1032" s="173" t="s">
        <v>7</v>
      </c>
      <c r="H1032" s="172" t="s">
        <v>172</v>
      </c>
      <c r="I1032" s="173" t="s">
        <v>577</v>
      </c>
    </row>
    <row r="1033" spans="2:9">
      <c r="B1033" s="172" t="s">
        <v>172</v>
      </c>
      <c r="C1033" s="173" t="s">
        <v>577</v>
      </c>
      <c r="H1033" s="172" t="s">
        <v>172</v>
      </c>
      <c r="I1033" s="173" t="s">
        <v>662</v>
      </c>
    </row>
    <row r="1034" spans="2:9">
      <c r="B1034" s="172" t="s">
        <v>172</v>
      </c>
      <c r="C1034" s="173" t="s">
        <v>1251</v>
      </c>
      <c r="H1034" s="172" t="s">
        <v>172</v>
      </c>
      <c r="I1034" s="173" t="s">
        <v>331</v>
      </c>
    </row>
    <row r="1035" spans="2:9">
      <c r="B1035" s="172" t="s">
        <v>172</v>
      </c>
      <c r="C1035" s="173" t="s">
        <v>577</v>
      </c>
      <c r="H1035" s="172" t="s">
        <v>172</v>
      </c>
      <c r="I1035" s="173" t="s">
        <v>843</v>
      </c>
    </row>
    <row r="1036" spans="2:9">
      <c r="B1036" s="172" t="s">
        <v>172</v>
      </c>
      <c r="C1036" s="173" t="s">
        <v>614</v>
      </c>
      <c r="H1036" s="172" t="s">
        <v>172</v>
      </c>
      <c r="I1036" s="173" t="s">
        <v>331</v>
      </c>
    </row>
    <row r="1037" spans="2:9">
      <c r="B1037" s="172" t="s">
        <v>172</v>
      </c>
      <c r="C1037" s="173" t="s">
        <v>577</v>
      </c>
      <c r="H1037" s="172" t="s">
        <v>172</v>
      </c>
      <c r="I1037" s="173" t="s">
        <v>621</v>
      </c>
    </row>
    <row r="1038" spans="2:9">
      <c r="B1038" s="172" t="s">
        <v>172</v>
      </c>
      <c r="C1038" s="173" t="s">
        <v>662</v>
      </c>
      <c r="H1038" s="172" t="s">
        <v>172</v>
      </c>
      <c r="I1038" s="173" t="s">
        <v>7</v>
      </c>
    </row>
    <row r="1039" spans="2:9">
      <c r="B1039" s="172" t="s">
        <v>172</v>
      </c>
      <c r="C1039" s="173" t="s">
        <v>331</v>
      </c>
      <c r="H1039" s="172" t="s">
        <v>172</v>
      </c>
      <c r="I1039" s="173" t="s">
        <v>1083</v>
      </c>
    </row>
    <row r="1040" spans="2:9">
      <c r="B1040" s="172" t="s">
        <v>172</v>
      </c>
      <c r="C1040" s="173" t="s">
        <v>843</v>
      </c>
      <c r="H1040" s="172" t="s">
        <v>172</v>
      </c>
      <c r="I1040" s="173" t="s">
        <v>83</v>
      </c>
    </row>
    <row r="1041" spans="2:9">
      <c r="B1041" s="172" t="s">
        <v>172</v>
      </c>
      <c r="C1041" s="173" t="s">
        <v>331</v>
      </c>
      <c r="H1041" s="172" t="s">
        <v>172</v>
      </c>
      <c r="I1041" s="173" t="s">
        <v>1084</v>
      </c>
    </row>
    <row r="1042" spans="2:9">
      <c r="B1042" s="172" t="s">
        <v>172</v>
      </c>
      <c r="C1042" s="173" t="s">
        <v>621</v>
      </c>
      <c r="H1042" s="172" t="s">
        <v>172</v>
      </c>
      <c r="I1042" s="173" t="s">
        <v>7</v>
      </c>
    </row>
    <row r="1043" spans="2:9">
      <c r="B1043" s="172" t="s">
        <v>172</v>
      </c>
      <c r="C1043" s="173" t="s">
        <v>7</v>
      </c>
      <c r="H1043" s="172" t="s">
        <v>172</v>
      </c>
      <c r="I1043" s="173" t="s">
        <v>1085</v>
      </c>
    </row>
    <row r="1044" spans="2:9">
      <c r="B1044" s="172" t="s">
        <v>172</v>
      </c>
      <c r="C1044" s="173" t="s">
        <v>1083</v>
      </c>
      <c r="H1044" s="172" t="s">
        <v>172</v>
      </c>
      <c r="I1044" s="173" t="s">
        <v>4</v>
      </c>
    </row>
    <row r="1045" spans="2:9">
      <c r="B1045" s="172" t="s">
        <v>172</v>
      </c>
      <c r="C1045" s="173" t="s">
        <v>83</v>
      </c>
      <c r="H1045" s="172" t="s">
        <v>172</v>
      </c>
      <c r="I1045" s="173" t="s">
        <v>1086</v>
      </c>
    </row>
    <row r="1046" spans="2:9">
      <c r="B1046" s="172" t="s">
        <v>172</v>
      </c>
      <c r="C1046" s="173" t="s">
        <v>1084</v>
      </c>
      <c r="H1046" s="172" t="s">
        <v>172</v>
      </c>
      <c r="I1046" s="173" t="s">
        <v>4</v>
      </c>
    </row>
    <row r="1047" spans="2:9">
      <c r="B1047" s="172" t="s">
        <v>172</v>
      </c>
      <c r="C1047" s="173" t="s">
        <v>7</v>
      </c>
      <c r="H1047" s="172" t="s">
        <v>172</v>
      </c>
      <c r="I1047" s="173" t="s">
        <v>1087</v>
      </c>
    </row>
    <row r="1048" spans="2:9">
      <c r="B1048" s="172" t="s">
        <v>172</v>
      </c>
      <c r="C1048" s="173" t="s">
        <v>1085</v>
      </c>
      <c r="H1048" s="172" t="s">
        <v>172</v>
      </c>
      <c r="I1048" s="173" t="s">
        <v>4</v>
      </c>
    </row>
    <row r="1049" spans="2:9">
      <c r="B1049" s="172" t="s">
        <v>172</v>
      </c>
      <c r="C1049" s="173" t="s">
        <v>4</v>
      </c>
      <c r="H1049" s="172" t="s">
        <v>172</v>
      </c>
      <c r="I1049" s="173" t="s">
        <v>1088</v>
      </c>
    </row>
    <row r="1050" spans="2:9">
      <c r="B1050" s="172" t="s">
        <v>172</v>
      </c>
      <c r="C1050" s="173" t="s">
        <v>1086</v>
      </c>
      <c r="H1050" s="172" t="s">
        <v>172</v>
      </c>
      <c r="I1050" s="173" t="s">
        <v>4</v>
      </c>
    </row>
    <row r="1051" spans="2:9">
      <c r="B1051" s="172" t="s">
        <v>172</v>
      </c>
      <c r="C1051" s="173" t="s">
        <v>4</v>
      </c>
      <c r="H1051" s="172" t="s">
        <v>172</v>
      </c>
      <c r="I1051" s="173" t="s">
        <v>1089</v>
      </c>
    </row>
    <row r="1052" spans="2:9">
      <c r="B1052" s="172" t="s">
        <v>172</v>
      </c>
      <c r="C1052" s="173" t="s">
        <v>1087</v>
      </c>
      <c r="H1052" s="172" t="s">
        <v>172</v>
      </c>
      <c r="I1052" s="173" t="s">
        <v>7</v>
      </c>
    </row>
    <row r="1053" spans="2:9">
      <c r="B1053" s="172" t="s">
        <v>172</v>
      </c>
      <c r="C1053" s="173" t="s">
        <v>4</v>
      </c>
      <c r="H1053" s="172" t="s">
        <v>172</v>
      </c>
      <c r="I1053" s="173" t="s">
        <v>1303</v>
      </c>
    </row>
    <row r="1054" spans="2:9">
      <c r="B1054" s="172" t="s">
        <v>172</v>
      </c>
      <c r="C1054" s="173" t="s">
        <v>1088</v>
      </c>
      <c r="H1054" s="172" t="s">
        <v>172</v>
      </c>
      <c r="I1054" s="173" t="s">
        <v>1304</v>
      </c>
    </row>
    <row r="1055" spans="2:9">
      <c r="B1055" s="172" t="s">
        <v>172</v>
      </c>
      <c r="C1055" s="173" t="s">
        <v>4</v>
      </c>
      <c r="H1055" s="172" t="s">
        <v>172</v>
      </c>
      <c r="I1055" s="173" t="s">
        <v>1305</v>
      </c>
    </row>
    <row r="1056" spans="2:9">
      <c r="B1056" s="172" t="s">
        <v>172</v>
      </c>
      <c r="C1056" s="173" t="s">
        <v>1089</v>
      </c>
      <c r="H1056" s="172" t="s">
        <v>172</v>
      </c>
      <c r="I1056" s="173" t="s">
        <v>623</v>
      </c>
    </row>
    <row r="1057" spans="2:9">
      <c r="B1057" s="172" t="s">
        <v>172</v>
      </c>
      <c r="C1057" s="173" t="s">
        <v>7</v>
      </c>
      <c r="H1057" s="172" t="s">
        <v>172</v>
      </c>
      <c r="I1057" s="173" t="s">
        <v>456</v>
      </c>
    </row>
    <row r="1058" spans="2:9">
      <c r="B1058" s="172" t="s">
        <v>172</v>
      </c>
      <c r="C1058" s="173" t="s">
        <v>1303</v>
      </c>
      <c r="H1058" s="172" t="s">
        <v>172</v>
      </c>
      <c r="I1058" s="173" t="s">
        <v>669</v>
      </c>
    </row>
    <row r="1059" spans="2:9">
      <c r="B1059" s="172" t="s">
        <v>172</v>
      </c>
      <c r="C1059" s="173" t="s">
        <v>1304</v>
      </c>
      <c r="H1059" s="172" t="s">
        <v>172</v>
      </c>
      <c r="I1059" s="173" t="s">
        <v>1306</v>
      </c>
    </row>
    <row r="1060" spans="2:9">
      <c r="B1060" s="172" t="s">
        <v>172</v>
      </c>
      <c r="C1060" s="173" t="s">
        <v>1305</v>
      </c>
      <c r="H1060" s="172" t="s">
        <v>172</v>
      </c>
      <c r="I1060" s="173" t="s">
        <v>1307</v>
      </c>
    </row>
    <row r="1061" spans="2:9">
      <c r="B1061" s="172" t="s">
        <v>172</v>
      </c>
      <c r="C1061" s="173" t="s">
        <v>623</v>
      </c>
      <c r="H1061" s="172" t="s">
        <v>172</v>
      </c>
      <c r="I1061" s="173" t="s">
        <v>623</v>
      </c>
    </row>
    <row r="1062" spans="2:9">
      <c r="B1062" s="172" t="s">
        <v>172</v>
      </c>
      <c r="C1062" s="173" t="s">
        <v>456</v>
      </c>
      <c r="H1062" s="172" t="s">
        <v>172</v>
      </c>
      <c r="I1062" s="173" t="s">
        <v>456</v>
      </c>
    </row>
    <row r="1063" spans="2:9">
      <c r="B1063" s="172" t="s">
        <v>172</v>
      </c>
      <c r="C1063" s="173" t="s">
        <v>669</v>
      </c>
      <c r="H1063" s="172" t="s">
        <v>172</v>
      </c>
      <c r="I1063" s="173" t="s">
        <v>669</v>
      </c>
    </row>
    <row r="1064" spans="2:9">
      <c r="B1064" s="172" t="s">
        <v>172</v>
      </c>
      <c r="C1064" s="173" t="s">
        <v>1306</v>
      </c>
      <c r="H1064" s="172" t="s">
        <v>172</v>
      </c>
      <c r="I1064" s="173" t="s">
        <v>629</v>
      </c>
    </row>
    <row r="1065" spans="2:9">
      <c r="B1065" s="172" t="s">
        <v>172</v>
      </c>
      <c r="C1065" s="173" t="s">
        <v>1307</v>
      </c>
      <c r="H1065" s="172" t="s">
        <v>172</v>
      </c>
      <c r="I1065" s="173" t="s">
        <v>1308</v>
      </c>
    </row>
    <row r="1066" spans="2:9">
      <c r="B1066" s="172" t="s">
        <v>172</v>
      </c>
      <c r="C1066" s="173" t="s">
        <v>623</v>
      </c>
      <c r="H1066" s="172" t="s">
        <v>172</v>
      </c>
      <c r="I1066" s="173" t="s">
        <v>623</v>
      </c>
    </row>
    <row r="1067" spans="2:9">
      <c r="B1067" s="172" t="s">
        <v>172</v>
      </c>
      <c r="C1067" s="173" t="s">
        <v>456</v>
      </c>
      <c r="H1067" s="172" t="s">
        <v>172</v>
      </c>
      <c r="I1067" s="173" t="s">
        <v>628</v>
      </c>
    </row>
    <row r="1068" spans="2:9">
      <c r="B1068" s="172" t="s">
        <v>172</v>
      </c>
      <c r="C1068" s="173" t="s">
        <v>669</v>
      </c>
      <c r="H1068" s="172" t="s">
        <v>172</v>
      </c>
      <c r="I1068" s="173" t="s">
        <v>669</v>
      </c>
    </row>
    <row r="1069" spans="2:9">
      <c r="B1069" s="172" t="s">
        <v>172</v>
      </c>
      <c r="C1069" s="173" t="s">
        <v>629</v>
      </c>
      <c r="H1069" s="172" t="s">
        <v>172</v>
      </c>
      <c r="I1069" s="173" t="s">
        <v>627</v>
      </c>
    </row>
    <row r="1070" spans="2:9">
      <c r="B1070" s="172" t="s">
        <v>172</v>
      </c>
      <c r="C1070" s="173" t="s">
        <v>1308</v>
      </c>
      <c r="H1070" s="172" t="s">
        <v>172</v>
      </c>
      <c r="I1070" s="173" t="s">
        <v>1090</v>
      </c>
    </row>
    <row r="1071" spans="2:9">
      <c r="B1071" s="172" t="s">
        <v>172</v>
      </c>
      <c r="C1071" s="173" t="s">
        <v>623</v>
      </c>
      <c r="H1071" s="172" t="s">
        <v>172</v>
      </c>
      <c r="I1071" s="173" t="s">
        <v>623</v>
      </c>
    </row>
    <row r="1072" spans="2:9">
      <c r="B1072" s="172" t="s">
        <v>172</v>
      </c>
      <c r="C1072" s="173" t="s">
        <v>628</v>
      </c>
      <c r="H1072" s="172" t="s">
        <v>172</v>
      </c>
      <c r="I1072" s="173" t="s">
        <v>628</v>
      </c>
    </row>
    <row r="1073" spans="2:9">
      <c r="B1073" s="172" t="s">
        <v>172</v>
      </c>
      <c r="C1073" s="173" t="s">
        <v>669</v>
      </c>
      <c r="H1073" s="172" t="s">
        <v>172</v>
      </c>
      <c r="I1073" s="173" t="s">
        <v>669</v>
      </c>
    </row>
    <row r="1074" spans="2:9">
      <c r="B1074" s="172" t="s">
        <v>172</v>
      </c>
      <c r="C1074" s="173" t="s">
        <v>627</v>
      </c>
      <c r="H1074" s="172" t="s">
        <v>172</v>
      </c>
      <c r="I1074" s="173" t="s">
        <v>622</v>
      </c>
    </row>
    <row r="1075" spans="2:9">
      <c r="B1075" s="172" t="s">
        <v>172</v>
      </c>
      <c r="C1075" s="173" t="s">
        <v>1090</v>
      </c>
      <c r="H1075" s="172" t="s">
        <v>172</v>
      </c>
      <c r="I1075" s="173" t="s">
        <v>1091</v>
      </c>
    </row>
    <row r="1076" spans="2:9">
      <c r="B1076" s="172" t="s">
        <v>172</v>
      </c>
      <c r="C1076" s="173" t="s">
        <v>623</v>
      </c>
      <c r="H1076" s="172" t="s">
        <v>172</v>
      </c>
      <c r="I1076" s="173" t="s">
        <v>623</v>
      </c>
    </row>
    <row r="1077" spans="2:9">
      <c r="B1077" s="172" t="s">
        <v>172</v>
      </c>
      <c r="C1077" s="173" t="s">
        <v>628</v>
      </c>
      <c r="H1077" s="172" t="s">
        <v>172</v>
      </c>
      <c r="I1077" s="173" t="s">
        <v>624</v>
      </c>
    </row>
    <row r="1078" spans="2:9">
      <c r="B1078" s="172" t="s">
        <v>172</v>
      </c>
      <c r="C1078" s="173" t="s">
        <v>669</v>
      </c>
      <c r="H1078" s="172" t="s">
        <v>172</v>
      </c>
      <c r="I1078" s="173" t="s">
        <v>669</v>
      </c>
    </row>
    <row r="1079" spans="2:9">
      <c r="B1079" s="172" t="s">
        <v>172</v>
      </c>
      <c r="C1079" s="173" t="s">
        <v>622</v>
      </c>
      <c r="H1079" s="172" t="s">
        <v>172</v>
      </c>
      <c r="I1079" s="173" t="s">
        <v>625</v>
      </c>
    </row>
    <row r="1080" spans="2:9">
      <c r="B1080" s="172" t="s">
        <v>172</v>
      </c>
      <c r="C1080" s="173" t="s">
        <v>1091</v>
      </c>
      <c r="H1080" s="172" t="s">
        <v>172</v>
      </c>
      <c r="I1080" s="173" t="s">
        <v>1092</v>
      </c>
    </row>
    <row r="1081" spans="2:9">
      <c r="B1081" s="172" t="s">
        <v>172</v>
      </c>
      <c r="C1081" s="173" t="s">
        <v>623</v>
      </c>
      <c r="H1081" s="172" t="s">
        <v>172</v>
      </c>
      <c r="I1081" s="173" t="s">
        <v>623</v>
      </c>
    </row>
    <row r="1082" spans="2:9">
      <c r="B1082" s="172" t="s">
        <v>172</v>
      </c>
      <c r="C1082" s="173" t="s">
        <v>624</v>
      </c>
      <c r="H1082" s="172" t="s">
        <v>172</v>
      </c>
      <c r="I1082" s="173" t="s">
        <v>628</v>
      </c>
    </row>
    <row r="1083" spans="2:9">
      <c r="B1083" s="172" t="s">
        <v>172</v>
      </c>
      <c r="C1083" s="173" t="s">
        <v>669</v>
      </c>
      <c r="H1083" s="172" t="s">
        <v>172</v>
      </c>
      <c r="I1083" s="173" t="s">
        <v>669</v>
      </c>
    </row>
    <row r="1084" spans="2:9">
      <c r="B1084" s="172" t="s">
        <v>172</v>
      </c>
      <c r="C1084" s="173" t="s">
        <v>625</v>
      </c>
      <c r="H1084" s="172" t="s">
        <v>172</v>
      </c>
      <c r="I1084" s="173" t="s">
        <v>631</v>
      </c>
    </row>
    <row r="1085" spans="2:9">
      <c r="B1085" s="172" t="s">
        <v>172</v>
      </c>
      <c r="C1085" s="173" t="s">
        <v>1092</v>
      </c>
      <c r="H1085" s="172" t="s">
        <v>172</v>
      </c>
      <c r="I1085" s="173" t="s">
        <v>1092</v>
      </c>
    </row>
    <row r="1086" spans="2:9">
      <c r="B1086" s="172" t="s">
        <v>172</v>
      </c>
      <c r="C1086" s="173" t="s">
        <v>623</v>
      </c>
      <c r="H1086" s="172" t="s">
        <v>172</v>
      </c>
      <c r="I1086" s="173" t="s">
        <v>623</v>
      </c>
    </row>
    <row r="1087" spans="2:9">
      <c r="B1087" s="172" t="s">
        <v>172</v>
      </c>
      <c r="C1087" s="173" t="s">
        <v>628</v>
      </c>
      <c r="H1087" s="172" t="s">
        <v>172</v>
      </c>
      <c r="I1087" s="173" t="s">
        <v>456</v>
      </c>
    </row>
    <row r="1088" spans="2:9">
      <c r="B1088" s="172" t="s">
        <v>172</v>
      </c>
      <c r="C1088" s="173" t="s">
        <v>669</v>
      </c>
      <c r="H1088" s="172" t="s">
        <v>172</v>
      </c>
      <c r="I1088" s="173" t="s">
        <v>669</v>
      </c>
    </row>
    <row r="1089" spans="2:9">
      <c r="B1089" s="172" t="s">
        <v>172</v>
      </c>
      <c r="C1089" s="173" t="s">
        <v>631</v>
      </c>
      <c r="H1089" s="172" t="s">
        <v>172</v>
      </c>
      <c r="I1089" s="173" t="s">
        <v>626</v>
      </c>
    </row>
    <row r="1090" spans="2:9">
      <c r="B1090" s="172" t="s">
        <v>172</v>
      </c>
      <c r="C1090" s="173" t="s">
        <v>1092</v>
      </c>
      <c r="H1090" s="172" t="s">
        <v>172</v>
      </c>
      <c r="I1090" s="173" t="s">
        <v>1093</v>
      </c>
    </row>
    <row r="1091" spans="2:9">
      <c r="B1091" s="172" t="s">
        <v>172</v>
      </c>
      <c r="C1091" s="173" t="s">
        <v>623</v>
      </c>
      <c r="H1091" s="172" t="s">
        <v>172</v>
      </c>
      <c r="I1091" s="173" t="s">
        <v>623</v>
      </c>
    </row>
    <row r="1092" spans="2:9">
      <c r="B1092" s="172" t="s">
        <v>172</v>
      </c>
      <c r="C1092" s="173" t="s">
        <v>456</v>
      </c>
      <c r="H1092" s="172" t="s">
        <v>172</v>
      </c>
      <c r="I1092" s="173" t="s">
        <v>456</v>
      </c>
    </row>
    <row r="1093" spans="2:9">
      <c r="B1093" s="172" t="s">
        <v>172</v>
      </c>
      <c r="C1093" s="173" t="s">
        <v>669</v>
      </c>
      <c r="H1093" s="172" t="s">
        <v>172</v>
      </c>
      <c r="I1093" s="173" t="s">
        <v>669</v>
      </c>
    </row>
    <row r="1094" spans="2:9">
      <c r="B1094" s="172" t="s">
        <v>172</v>
      </c>
      <c r="C1094" s="173" t="s">
        <v>626</v>
      </c>
      <c r="H1094" s="172" t="s">
        <v>172</v>
      </c>
      <c r="I1094" s="173" t="s">
        <v>626</v>
      </c>
    </row>
    <row r="1095" spans="2:9">
      <c r="B1095" s="172" t="s">
        <v>172</v>
      </c>
      <c r="C1095" s="173" t="s">
        <v>1093</v>
      </c>
      <c r="H1095" s="172" t="s">
        <v>172</v>
      </c>
      <c r="I1095" s="173" t="s">
        <v>1094</v>
      </c>
    </row>
    <row r="1096" spans="2:9">
      <c r="B1096" s="172" t="s">
        <v>172</v>
      </c>
      <c r="C1096" s="173" t="s">
        <v>623</v>
      </c>
      <c r="H1096" s="172" t="s">
        <v>172</v>
      </c>
      <c r="I1096" s="173" t="s">
        <v>623</v>
      </c>
    </row>
    <row r="1097" spans="2:9">
      <c r="B1097" s="172" t="s">
        <v>172</v>
      </c>
      <c r="C1097" s="173" t="s">
        <v>456</v>
      </c>
      <c r="H1097" s="172" t="s">
        <v>172</v>
      </c>
      <c r="I1097" s="173" t="s">
        <v>456</v>
      </c>
    </row>
    <row r="1098" spans="2:9">
      <c r="B1098" s="172" t="s">
        <v>172</v>
      </c>
      <c r="C1098" s="173" t="s">
        <v>669</v>
      </c>
      <c r="H1098" s="172" t="s">
        <v>172</v>
      </c>
      <c r="I1098" s="173" t="s">
        <v>669</v>
      </c>
    </row>
    <row r="1099" spans="2:9">
      <c r="B1099" s="172" t="s">
        <v>172</v>
      </c>
      <c r="C1099" s="173" t="s">
        <v>626</v>
      </c>
      <c r="H1099" s="172" t="s">
        <v>172</v>
      </c>
      <c r="I1099" s="173" t="s">
        <v>629</v>
      </c>
    </row>
    <row r="1100" spans="2:9">
      <c r="B1100" s="172" t="s">
        <v>172</v>
      </c>
      <c r="C1100" s="173" t="s">
        <v>1094</v>
      </c>
      <c r="H1100" s="172" t="s">
        <v>172</v>
      </c>
      <c r="I1100" s="173" t="s">
        <v>1095</v>
      </c>
    </row>
    <row r="1101" spans="2:9">
      <c r="B1101" s="172" t="s">
        <v>172</v>
      </c>
      <c r="C1101" s="173" t="s">
        <v>623</v>
      </c>
      <c r="H1101" s="172" t="s">
        <v>172</v>
      </c>
      <c r="I1101" s="173" t="s">
        <v>623</v>
      </c>
    </row>
    <row r="1102" spans="2:9">
      <c r="B1102" s="172" t="s">
        <v>172</v>
      </c>
      <c r="C1102" s="173" t="s">
        <v>456</v>
      </c>
      <c r="H1102" s="172" t="s">
        <v>172</v>
      </c>
      <c r="I1102" s="173" t="s">
        <v>628</v>
      </c>
    </row>
    <row r="1103" spans="2:9">
      <c r="B1103" s="172" t="s">
        <v>172</v>
      </c>
      <c r="C1103" s="173" t="s">
        <v>669</v>
      </c>
      <c r="H1103" s="172" t="s">
        <v>172</v>
      </c>
      <c r="I1103" s="173" t="s">
        <v>669</v>
      </c>
    </row>
    <row r="1104" spans="2:9">
      <c r="B1104" s="172" t="s">
        <v>172</v>
      </c>
      <c r="C1104" s="173" t="s">
        <v>629</v>
      </c>
      <c r="H1104" s="172" t="s">
        <v>172</v>
      </c>
      <c r="I1104" s="173" t="s">
        <v>634</v>
      </c>
    </row>
    <row r="1105" spans="2:9">
      <c r="B1105" s="172" t="s">
        <v>172</v>
      </c>
      <c r="C1105" s="173" t="s">
        <v>1095</v>
      </c>
      <c r="H1105" s="172" t="s">
        <v>172</v>
      </c>
      <c r="I1105" s="173" t="s">
        <v>1096</v>
      </c>
    </row>
    <row r="1106" spans="2:9">
      <c r="B1106" s="172" t="s">
        <v>172</v>
      </c>
      <c r="C1106" s="173" t="s">
        <v>623</v>
      </c>
      <c r="H1106" s="172" t="s">
        <v>172</v>
      </c>
      <c r="I1106" s="173" t="s">
        <v>623</v>
      </c>
    </row>
    <row r="1107" spans="2:9">
      <c r="B1107" s="172" t="s">
        <v>172</v>
      </c>
      <c r="C1107" s="173" t="s">
        <v>628</v>
      </c>
      <c r="H1107" s="172" t="s">
        <v>172</v>
      </c>
      <c r="I1107" s="173" t="s">
        <v>456</v>
      </c>
    </row>
    <row r="1108" spans="2:9">
      <c r="B1108" s="172" t="s">
        <v>172</v>
      </c>
      <c r="C1108" s="173" t="s">
        <v>669</v>
      </c>
      <c r="H1108" s="172" t="s">
        <v>172</v>
      </c>
      <c r="I1108" s="173" t="s">
        <v>669</v>
      </c>
    </row>
    <row r="1109" spans="2:9">
      <c r="B1109" s="172" t="s">
        <v>172</v>
      </c>
      <c r="C1109" s="173" t="s">
        <v>634</v>
      </c>
      <c r="H1109" s="172" t="s">
        <v>172</v>
      </c>
      <c r="I1109" s="173" t="s">
        <v>1097</v>
      </c>
    </row>
    <row r="1110" spans="2:9">
      <c r="B1110" s="172" t="s">
        <v>172</v>
      </c>
      <c r="C1110" s="173" t="s">
        <v>1096</v>
      </c>
      <c r="H1110" s="172" t="s">
        <v>172</v>
      </c>
      <c r="I1110" s="173" t="s">
        <v>1098</v>
      </c>
    </row>
    <row r="1111" spans="2:9">
      <c r="B1111" s="172" t="s">
        <v>172</v>
      </c>
      <c r="C1111" s="173" t="s">
        <v>623</v>
      </c>
      <c r="H1111" s="172" t="s">
        <v>172</v>
      </c>
      <c r="I1111" s="173" t="s">
        <v>623</v>
      </c>
    </row>
    <row r="1112" spans="2:9">
      <c r="B1112" s="172" t="s">
        <v>172</v>
      </c>
      <c r="C1112" s="173" t="s">
        <v>456</v>
      </c>
      <c r="H1112" s="172" t="s">
        <v>172</v>
      </c>
      <c r="I1112" s="173" t="s">
        <v>456</v>
      </c>
    </row>
    <row r="1113" spans="2:9">
      <c r="B1113" s="172" t="s">
        <v>172</v>
      </c>
      <c r="C1113" s="173" t="s">
        <v>669</v>
      </c>
      <c r="H1113" s="172" t="s">
        <v>172</v>
      </c>
      <c r="I1113" s="173" t="s">
        <v>669</v>
      </c>
    </row>
    <row r="1114" spans="2:9">
      <c r="B1114" s="172" t="s">
        <v>172</v>
      </c>
      <c r="C1114" s="173" t="s">
        <v>1097</v>
      </c>
      <c r="H1114" s="172" t="s">
        <v>172</v>
      </c>
      <c r="I1114" s="173" t="s">
        <v>633</v>
      </c>
    </row>
    <row r="1115" spans="2:9">
      <c r="B1115" s="172" t="s">
        <v>172</v>
      </c>
      <c r="C1115" s="173" t="s">
        <v>1098</v>
      </c>
      <c r="H1115" s="172" t="s">
        <v>172</v>
      </c>
      <c r="I1115" s="173" t="s">
        <v>844</v>
      </c>
    </row>
    <row r="1116" spans="2:9">
      <c r="B1116" s="172" t="s">
        <v>172</v>
      </c>
      <c r="C1116" s="173" t="s">
        <v>623</v>
      </c>
      <c r="H1116" s="172" t="s">
        <v>172</v>
      </c>
      <c r="I1116" s="173" t="s">
        <v>623</v>
      </c>
    </row>
    <row r="1117" spans="2:9">
      <c r="B1117" s="172" t="s">
        <v>172</v>
      </c>
      <c r="C1117" s="173" t="s">
        <v>456</v>
      </c>
      <c r="H1117" s="172" t="s">
        <v>172</v>
      </c>
      <c r="I1117" s="173" t="s">
        <v>456</v>
      </c>
    </row>
    <row r="1118" spans="2:9">
      <c r="B1118" s="172" t="s">
        <v>172</v>
      </c>
      <c r="C1118" s="173" t="s">
        <v>669</v>
      </c>
      <c r="H1118" s="172" t="s">
        <v>172</v>
      </c>
      <c r="I1118" s="173" t="s">
        <v>669</v>
      </c>
    </row>
    <row r="1119" spans="2:9">
      <c r="B1119" s="172" t="s">
        <v>172</v>
      </c>
      <c r="C1119" s="173" t="s">
        <v>633</v>
      </c>
      <c r="H1119" s="172" t="s">
        <v>172</v>
      </c>
      <c r="I1119" s="173" t="s">
        <v>629</v>
      </c>
    </row>
    <row r="1120" spans="2:9">
      <c r="B1120" s="172" t="s">
        <v>172</v>
      </c>
      <c r="C1120" s="173" t="s">
        <v>844</v>
      </c>
      <c r="H1120" s="172" t="s">
        <v>172</v>
      </c>
      <c r="I1120" s="173" t="s">
        <v>630</v>
      </c>
    </row>
    <row r="1121" spans="2:9">
      <c r="B1121" s="172" t="s">
        <v>172</v>
      </c>
      <c r="C1121" s="173" t="s">
        <v>623</v>
      </c>
      <c r="H1121" s="172" t="s">
        <v>172</v>
      </c>
      <c r="I1121" s="173" t="s">
        <v>623</v>
      </c>
    </row>
    <row r="1122" spans="2:9">
      <c r="B1122" s="172" t="s">
        <v>172</v>
      </c>
      <c r="C1122" s="173" t="s">
        <v>456</v>
      </c>
      <c r="H1122" s="172" t="s">
        <v>172</v>
      </c>
      <c r="I1122" s="173" t="s">
        <v>628</v>
      </c>
    </row>
    <row r="1123" spans="2:9">
      <c r="B1123" s="172" t="s">
        <v>172</v>
      </c>
      <c r="C1123" s="173" t="s">
        <v>669</v>
      </c>
      <c r="H1123" s="172" t="s">
        <v>172</v>
      </c>
      <c r="I1123" s="173" t="s">
        <v>669</v>
      </c>
    </row>
    <row r="1124" spans="2:9">
      <c r="B1124" s="172" t="s">
        <v>172</v>
      </c>
      <c r="C1124" s="173" t="s">
        <v>629</v>
      </c>
      <c r="H1124" s="172" t="s">
        <v>172</v>
      </c>
      <c r="I1124" s="173" t="s">
        <v>629</v>
      </c>
    </row>
    <row r="1125" spans="2:9">
      <c r="B1125" s="172" t="s">
        <v>172</v>
      </c>
      <c r="C1125" s="173" t="s">
        <v>630</v>
      </c>
      <c r="H1125" s="172" t="s">
        <v>172</v>
      </c>
      <c r="I1125" s="173" t="s">
        <v>1099</v>
      </c>
    </row>
    <row r="1126" spans="2:9">
      <c r="B1126" s="172" t="s">
        <v>172</v>
      </c>
      <c r="C1126" s="173" t="s">
        <v>623</v>
      </c>
      <c r="H1126" s="172" t="s">
        <v>172</v>
      </c>
      <c r="I1126" s="173" t="s">
        <v>623</v>
      </c>
    </row>
    <row r="1127" spans="2:9">
      <c r="B1127" s="172" t="s">
        <v>172</v>
      </c>
      <c r="C1127" s="173" t="s">
        <v>628</v>
      </c>
      <c r="H1127" s="172" t="s">
        <v>172</v>
      </c>
      <c r="I1127" s="173" t="s">
        <v>628</v>
      </c>
    </row>
    <row r="1128" spans="2:9">
      <c r="B1128" s="172" t="s">
        <v>172</v>
      </c>
      <c r="C1128" s="173" t="s">
        <v>669</v>
      </c>
      <c r="H1128" s="172" t="s">
        <v>172</v>
      </c>
      <c r="I1128" s="173" t="s">
        <v>669</v>
      </c>
    </row>
    <row r="1129" spans="2:9">
      <c r="B1129" s="172" t="s">
        <v>172</v>
      </c>
      <c r="C1129" s="173" t="s">
        <v>629</v>
      </c>
      <c r="H1129" s="172" t="s">
        <v>172</v>
      </c>
      <c r="I1129" s="173" t="s">
        <v>1100</v>
      </c>
    </row>
    <row r="1130" spans="2:9">
      <c r="B1130" s="172" t="s">
        <v>172</v>
      </c>
      <c r="C1130" s="173" t="s">
        <v>1099</v>
      </c>
      <c r="H1130" s="172" t="s">
        <v>172</v>
      </c>
      <c r="I1130" s="173" t="s">
        <v>1101</v>
      </c>
    </row>
    <row r="1131" spans="2:9">
      <c r="B1131" s="172" t="s">
        <v>172</v>
      </c>
      <c r="C1131" s="173" t="s">
        <v>623</v>
      </c>
      <c r="H1131" s="172" t="s">
        <v>172</v>
      </c>
      <c r="I1131" s="173" t="s">
        <v>623</v>
      </c>
    </row>
    <row r="1132" spans="2:9">
      <c r="B1132" s="172" t="s">
        <v>172</v>
      </c>
      <c r="C1132" s="173" t="s">
        <v>628</v>
      </c>
      <c r="H1132" s="172" t="s">
        <v>172</v>
      </c>
      <c r="I1132" s="173" t="s">
        <v>456</v>
      </c>
    </row>
    <row r="1133" spans="2:9">
      <c r="B1133" s="172" t="s">
        <v>172</v>
      </c>
      <c r="C1133" s="173" t="s">
        <v>669</v>
      </c>
      <c r="H1133" s="172" t="s">
        <v>172</v>
      </c>
      <c r="I1133" s="173" t="s">
        <v>669</v>
      </c>
    </row>
    <row r="1134" spans="2:9">
      <c r="B1134" s="172" t="s">
        <v>172</v>
      </c>
      <c r="C1134" s="173" t="s">
        <v>1100</v>
      </c>
      <c r="H1134" s="172" t="s">
        <v>172</v>
      </c>
      <c r="I1134" s="173" t="s">
        <v>1100</v>
      </c>
    </row>
    <row r="1135" spans="2:9">
      <c r="B1135" s="172" t="s">
        <v>172</v>
      </c>
      <c r="C1135" s="173" t="s">
        <v>1101</v>
      </c>
      <c r="H1135" s="172" t="s">
        <v>172</v>
      </c>
      <c r="I1135" s="173" t="s">
        <v>1102</v>
      </c>
    </row>
    <row r="1136" spans="2:9">
      <c r="B1136" s="172" t="s">
        <v>172</v>
      </c>
      <c r="C1136" s="173" t="s">
        <v>623</v>
      </c>
      <c r="H1136" s="172" t="s">
        <v>172</v>
      </c>
      <c r="I1136" s="173" t="s">
        <v>623</v>
      </c>
    </row>
    <row r="1137" spans="2:9">
      <c r="B1137" s="172" t="s">
        <v>172</v>
      </c>
      <c r="C1137" s="173" t="s">
        <v>456</v>
      </c>
      <c r="H1137" s="172" t="s">
        <v>172</v>
      </c>
      <c r="I1137" s="173" t="s">
        <v>456</v>
      </c>
    </row>
    <row r="1138" spans="2:9">
      <c r="B1138" s="172" t="s">
        <v>172</v>
      </c>
      <c r="C1138" s="173" t="s">
        <v>669</v>
      </c>
      <c r="H1138" s="172" t="s">
        <v>172</v>
      </c>
      <c r="I1138" s="173" t="s">
        <v>669</v>
      </c>
    </row>
    <row r="1139" spans="2:9">
      <c r="B1139" s="172" t="s">
        <v>172</v>
      </c>
      <c r="C1139" s="173" t="s">
        <v>1100</v>
      </c>
      <c r="H1139" s="172" t="s">
        <v>172</v>
      </c>
      <c r="I1139" s="173" t="s">
        <v>7</v>
      </c>
    </row>
    <row r="1140" spans="2:9">
      <c r="B1140" s="172" t="s">
        <v>172</v>
      </c>
      <c r="C1140" s="173" t="s">
        <v>1102</v>
      </c>
      <c r="H1140" s="172" t="s">
        <v>172</v>
      </c>
      <c r="I1140" s="173" t="s">
        <v>7</v>
      </c>
    </row>
    <row r="1141" spans="2:9">
      <c r="B1141" s="172" t="s">
        <v>172</v>
      </c>
      <c r="C1141" s="173" t="s">
        <v>623</v>
      </c>
      <c r="H1141" s="172" t="s">
        <v>172</v>
      </c>
      <c r="I1141" s="173" t="s">
        <v>7</v>
      </c>
    </row>
    <row r="1142" spans="2:9">
      <c r="B1142" s="172" t="s">
        <v>172</v>
      </c>
      <c r="C1142" s="173" t="s">
        <v>456</v>
      </c>
      <c r="H1142" s="172" t="s">
        <v>172</v>
      </c>
      <c r="I1142" s="173" t="s">
        <v>7</v>
      </c>
    </row>
    <row r="1143" spans="2:9">
      <c r="B1143" s="172" t="s">
        <v>172</v>
      </c>
      <c r="C1143" s="173" t="s">
        <v>669</v>
      </c>
      <c r="H1143" s="172" t="s">
        <v>172</v>
      </c>
      <c r="I1143" s="173" t="s">
        <v>7</v>
      </c>
    </row>
    <row r="1144" spans="2:9">
      <c r="B1144" s="172" t="s">
        <v>172</v>
      </c>
      <c r="C1144" s="173" t="s">
        <v>7</v>
      </c>
      <c r="H1144" s="172" t="s">
        <v>172</v>
      </c>
      <c r="I1144" s="173" t="s">
        <v>7</v>
      </c>
    </row>
    <row r="1145" spans="2:9">
      <c r="B1145" s="172" t="s">
        <v>172</v>
      </c>
      <c r="C1145" s="173" t="s">
        <v>7</v>
      </c>
      <c r="H1145" s="172" t="s">
        <v>172</v>
      </c>
      <c r="I1145" s="173" t="s">
        <v>7</v>
      </c>
    </row>
    <row r="1146" spans="2:9">
      <c r="B1146" s="172" t="s">
        <v>172</v>
      </c>
      <c r="C1146" s="173" t="s">
        <v>7</v>
      </c>
      <c r="H1146" s="172" t="s">
        <v>172</v>
      </c>
      <c r="I1146" s="173" t="s">
        <v>7</v>
      </c>
    </row>
    <row r="1147" spans="2:9">
      <c r="B1147" s="172" t="s">
        <v>172</v>
      </c>
      <c r="C1147" s="173" t="s">
        <v>7</v>
      </c>
      <c r="H1147" s="172" t="s">
        <v>172</v>
      </c>
      <c r="I1147" s="173" t="s">
        <v>7</v>
      </c>
    </row>
    <row r="1148" spans="2:9">
      <c r="B1148" s="172" t="s">
        <v>172</v>
      </c>
      <c r="C1148" s="173" t="s">
        <v>7</v>
      </c>
      <c r="H1148" s="172" t="s">
        <v>172</v>
      </c>
      <c r="I1148" s="173" t="s">
        <v>671</v>
      </c>
    </row>
    <row r="1149" spans="2:9">
      <c r="B1149" s="172" t="s">
        <v>172</v>
      </c>
      <c r="C1149" s="173" t="s">
        <v>7</v>
      </c>
      <c r="H1149" s="172" t="s">
        <v>172</v>
      </c>
      <c r="I1149" s="173" t="s">
        <v>1309</v>
      </c>
    </row>
    <row r="1150" spans="2:9">
      <c r="B1150" s="172" t="s">
        <v>172</v>
      </c>
      <c r="C1150" s="173" t="s">
        <v>7</v>
      </c>
      <c r="H1150" s="172" t="s">
        <v>172</v>
      </c>
      <c r="I1150" s="173" t="s">
        <v>7</v>
      </c>
    </row>
    <row r="1151" spans="2:9">
      <c r="B1151" s="172" t="s">
        <v>172</v>
      </c>
      <c r="C1151" s="173" t="s">
        <v>7</v>
      </c>
      <c r="H1151" s="172" t="s">
        <v>172</v>
      </c>
      <c r="I1151" s="173" t="s">
        <v>458</v>
      </c>
    </row>
    <row r="1152" spans="2:9">
      <c r="B1152" s="172" t="s">
        <v>172</v>
      </c>
      <c r="C1152" s="173" t="s">
        <v>7</v>
      </c>
      <c r="H1152" s="172" t="s">
        <v>172</v>
      </c>
      <c r="I1152" s="173" t="s">
        <v>1103</v>
      </c>
    </row>
    <row r="1153" spans="2:9" ht="13.5" thickBot="1">
      <c r="B1153" s="172" t="s">
        <v>172</v>
      </c>
      <c r="C1153" s="173" t="s">
        <v>671</v>
      </c>
      <c r="H1153" s="185" t="s">
        <v>172</v>
      </c>
      <c r="I1153" s="186" t="s">
        <v>307</v>
      </c>
    </row>
    <row r="1154" spans="2:9">
      <c r="B1154" s="172" t="s">
        <v>172</v>
      </c>
      <c r="C1154" s="173" t="s">
        <v>1309</v>
      </c>
    </row>
    <row r="1155" spans="2:9">
      <c r="B1155" s="172" t="s">
        <v>172</v>
      </c>
      <c r="C1155" s="173" t="s">
        <v>7</v>
      </c>
    </row>
    <row r="1156" spans="2:9">
      <c r="B1156" s="172" t="s">
        <v>172</v>
      </c>
      <c r="C1156" s="173" t="s">
        <v>458</v>
      </c>
    </row>
    <row r="1157" spans="2:9">
      <c r="B1157" s="172" t="s">
        <v>172</v>
      </c>
      <c r="C1157" s="173" t="s">
        <v>1103</v>
      </c>
    </row>
    <row r="1158" spans="2:9" ht="13.5" thickBot="1">
      <c r="B1158" s="185" t="s">
        <v>172</v>
      </c>
      <c r="C1158" s="186" t="s">
        <v>307</v>
      </c>
    </row>
  </sheetData>
  <mergeCells count="7">
    <mergeCell ref="B14:C14"/>
    <mergeCell ref="H3:I3"/>
    <mergeCell ref="H9:I9"/>
    <mergeCell ref="B2:C2"/>
    <mergeCell ref="H2:I2"/>
    <mergeCell ref="B3:C3"/>
    <mergeCell ref="B9:C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"/>
  <sheetViews>
    <sheetView topLeftCell="A88" workbookViewId="0">
      <selection activeCell="B5" sqref="B5:C145"/>
    </sheetView>
  </sheetViews>
  <sheetFormatPr defaultColWidth="9" defaultRowHeight="12.75"/>
  <cols>
    <col min="1" max="1" width="9" style="163"/>
    <col min="2" max="16384" width="9" style="164"/>
  </cols>
  <sheetData>
    <row r="2" spans="1:3" ht="13.5" thickBot="1"/>
    <row r="3" spans="1:3">
      <c r="B3" s="310" t="s">
        <v>1421</v>
      </c>
      <c r="C3" s="311"/>
    </row>
    <row r="4" spans="1:3">
      <c r="B4" s="158" t="s">
        <v>374</v>
      </c>
      <c r="C4" s="159" t="s">
        <v>878</v>
      </c>
    </row>
    <row r="5" spans="1:3">
      <c r="A5" s="273"/>
      <c r="B5" s="172" t="s">
        <v>1</v>
      </c>
      <c r="C5" s="173" t="s">
        <v>331</v>
      </c>
    </row>
    <row r="6" spans="1:3">
      <c r="A6" s="273"/>
      <c r="B6" s="172" t="s">
        <v>171</v>
      </c>
      <c r="C6" s="173" t="s">
        <v>532</v>
      </c>
    </row>
    <row r="7" spans="1:3">
      <c r="A7" s="274" t="s">
        <v>1447</v>
      </c>
      <c r="B7" s="176" t="s">
        <v>172</v>
      </c>
      <c r="C7" s="177" t="s">
        <v>533</v>
      </c>
    </row>
    <row r="8" spans="1:3">
      <c r="A8" s="273"/>
      <c r="B8" s="176" t="s">
        <v>171</v>
      </c>
      <c r="C8" s="177" t="s">
        <v>534</v>
      </c>
    </row>
    <row r="9" spans="1:3">
      <c r="A9" s="274" t="s">
        <v>1448</v>
      </c>
      <c r="B9" s="176" t="s">
        <v>172</v>
      </c>
      <c r="C9" s="177" t="s">
        <v>112</v>
      </c>
    </row>
    <row r="10" spans="1:3">
      <c r="A10" s="274" t="s">
        <v>1449</v>
      </c>
      <c r="B10" s="176" t="s">
        <v>172</v>
      </c>
      <c r="C10" s="177" t="s">
        <v>112</v>
      </c>
    </row>
    <row r="11" spans="1:3">
      <c r="A11" s="273"/>
      <c r="B11" s="176" t="s">
        <v>171</v>
      </c>
      <c r="C11" s="177" t="s">
        <v>535</v>
      </c>
    </row>
    <row r="12" spans="1:3">
      <c r="A12" s="274" t="s">
        <v>1450</v>
      </c>
      <c r="B12" s="176" t="s">
        <v>172</v>
      </c>
      <c r="C12" s="177" t="s">
        <v>531</v>
      </c>
    </row>
    <row r="13" spans="1:3">
      <c r="A13" s="273"/>
      <c r="B13" s="176" t="s">
        <v>171</v>
      </c>
      <c r="C13" s="177" t="s">
        <v>536</v>
      </c>
    </row>
    <row r="14" spans="1:3">
      <c r="A14" s="274" t="s">
        <v>1451</v>
      </c>
      <c r="B14" s="176" t="s">
        <v>172</v>
      </c>
      <c r="C14" s="177" t="s">
        <v>112</v>
      </c>
    </row>
    <row r="15" spans="1:3">
      <c r="A15" s="273"/>
      <c r="B15" s="176" t="s">
        <v>171</v>
      </c>
      <c r="C15" s="177" t="s">
        <v>566</v>
      </c>
    </row>
    <row r="16" spans="1:3">
      <c r="A16" s="274" t="s">
        <v>1521</v>
      </c>
      <c r="B16" s="176" t="s">
        <v>172</v>
      </c>
      <c r="C16" s="177" t="s">
        <v>83</v>
      </c>
    </row>
    <row r="17" spans="1:3">
      <c r="A17" s="273"/>
      <c r="B17" s="176" t="s">
        <v>171</v>
      </c>
      <c r="C17" s="177" t="s">
        <v>567</v>
      </c>
    </row>
    <row r="18" spans="1:3">
      <c r="A18" s="274" t="s">
        <v>1522</v>
      </c>
      <c r="B18" s="176" t="s">
        <v>172</v>
      </c>
      <c r="C18" s="177" t="s">
        <v>681</v>
      </c>
    </row>
    <row r="19" spans="1:3">
      <c r="A19" s="273"/>
      <c r="B19" s="176" t="s">
        <v>171</v>
      </c>
      <c r="C19" s="177" t="s">
        <v>538</v>
      </c>
    </row>
    <row r="20" spans="1:3">
      <c r="A20" s="274" t="s">
        <v>1452</v>
      </c>
      <c r="B20" s="176" t="s">
        <v>172</v>
      </c>
      <c r="C20" s="177" t="s">
        <v>334</v>
      </c>
    </row>
    <row r="21" spans="1:3">
      <c r="A21" s="273"/>
      <c r="B21" s="176" t="s">
        <v>171</v>
      </c>
      <c r="C21" s="177" t="s">
        <v>568</v>
      </c>
    </row>
    <row r="22" spans="1:3">
      <c r="A22" s="274" t="s">
        <v>1523</v>
      </c>
      <c r="B22" s="176" t="s">
        <v>172</v>
      </c>
      <c r="C22" s="177" t="s">
        <v>569</v>
      </c>
    </row>
    <row r="23" spans="1:3">
      <c r="A23" s="273"/>
      <c r="B23" s="176" t="s">
        <v>171</v>
      </c>
      <c r="C23" s="177" t="s">
        <v>455</v>
      </c>
    </row>
    <row r="24" spans="1:3">
      <c r="A24" s="274" t="s">
        <v>1453</v>
      </c>
      <c r="B24" s="176" t="s">
        <v>172</v>
      </c>
      <c r="C24" s="177" t="s">
        <v>456</v>
      </c>
    </row>
    <row r="25" spans="1:3">
      <c r="A25" s="274" t="s">
        <v>1454</v>
      </c>
      <c r="B25" s="176" t="s">
        <v>172</v>
      </c>
      <c r="C25" s="177" t="s">
        <v>456</v>
      </c>
    </row>
    <row r="26" spans="1:3">
      <c r="A26" s="274" t="s">
        <v>1455</v>
      </c>
      <c r="B26" s="176" t="s">
        <v>172</v>
      </c>
      <c r="C26" s="177" t="s">
        <v>456</v>
      </c>
    </row>
    <row r="27" spans="1:3">
      <c r="A27" s="273"/>
      <c r="B27" s="176" t="s">
        <v>171</v>
      </c>
      <c r="C27" s="177" t="s">
        <v>457</v>
      </c>
    </row>
    <row r="28" spans="1:3">
      <c r="A28" s="274" t="s">
        <v>1456</v>
      </c>
      <c r="B28" s="176" t="s">
        <v>172</v>
      </c>
      <c r="C28" s="177" t="s">
        <v>458</v>
      </c>
    </row>
    <row r="29" spans="1:3">
      <c r="A29" s="274" t="s">
        <v>1457</v>
      </c>
      <c r="B29" s="176" t="s">
        <v>172</v>
      </c>
      <c r="C29" s="177" t="s">
        <v>458</v>
      </c>
    </row>
    <row r="30" spans="1:3">
      <c r="A30" s="274" t="s">
        <v>1458</v>
      </c>
      <c r="B30" s="176" t="s">
        <v>172</v>
      </c>
      <c r="C30" s="177" t="s">
        <v>458</v>
      </c>
    </row>
    <row r="31" spans="1:3">
      <c r="A31" s="273"/>
      <c r="B31" s="176" t="s">
        <v>171</v>
      </c>
      <c r="C31" s="177" t="s">
        <v>460</v>
      </c>
    </row>
    <row r="32" spans="1:3">
      <c r="A32" s="274" t="s">
        <v>1459</v>
      </c>
      <c r="B32" s="176" t="s">
        <v>172</v>
      </c>
      <c r="C32" s="177" t="s">
        <v>458</v>
      </c>
    </row>
    <row r="33" spans="1:3">
      <c r="A33" s="274" t="s">
        <v>1460</v>
      </c>
      <c r="B33" s="176" t="s">
        <v>172</v>
      </c>
      <c r="C33" s="177" t="s">
        <v>458</v>
      </c>
    </row>
    <row r="34" spans="1:3">
      <c r="A34" s="274" t="s">
        <v>1461</v>
      </c>
      <c r="B34" s="176" t="s">
        <v>172</v>
      </c>
      <c r="C34" s="177" t="s">
        <v>458</v>
      </c>
    </row>
    <row r="35" spans="1:3">
      <c r="A35" s="273"/>
      <c r="B35" s="176" t="s">
        <v>171</v>
      </c>
      <c r="C35" s="177" t="s">
        <v>461</v>
      </c>
    </row>
    <row r="36" spans="1:3">
      <c r="A36" s="274" t="s">
        <v>1462</v>
      </c>
      <c r="B36" s="176" t="s">
        <v>172</v>
      </c>
      <c r="C36" s="177" t="s">
        <v>456</v>
      </c>
    </row>
    <row r="37" spans="1:3">
      <c r="A37" s="274" t="s">
        <v>1463</v>
      </c>
      <c r="B37" s="176" t="s">
        <v>172</v>
      </c>
      <c r="C37" s="177" t="s">
        <v>456</v>
      </c>
    </row>
    <row r="38" spans="1:3">
      <c r="A38" s="274" t="s">
        <v>1464</v>
      </c>
      <c r="B38" s="176" t="s">
        <v>172</v>
      </c>
      <c r="C38" s="177" t="s">
        <v>456</v>
      </c>
    </row>
    <row r="39" spans="1:3">
      <c r="A39" s="273"/>
      <c r="B39" s="176" t="s">
        <v>171</v>
      </c>
      <c r="C39" s="177" t="s">
        <v>462</v>
      </c>
    </row>
    <row r="40" spans="1:3">
      <c r="A40" s="274" t="s">
        <v>1465</v>
      </c>
      <c r="B40" s="176" t="s">
        <v>172</v>
      </c>
      <c r="C40" s="177" t="s">
        <v>458</v>
      </c>
    </row>
    <row r="41" spans="1:3">
      <c r="A41" s="274" t="s">
        <v>1466</v>
      </c>
      <c r="B41" s="176" t="s">
        <v>172</v>
      </c>
      <c r="C41" s="177" t="s">
        <v>458</v>
      </c>
    </row>
    <row r="42" spans="1:3">
      <c r="A42" s="274" t="s">
        <v>1467</v>
      </c>
      <c r="B42" s="176" t="s">
        <v>172</v>
      </c>
      <c r="C42" s="177" t="s">
        <v>458</v>
      </c>
    </row>
    <row r="43" spans="1:3">
      <c r="A43" s="273"/>
      <c r="B43" s="176" t="s">
        <v>171</v>
      </c>
      <c r="C43" s="177" t="s">
        <v>463</v>
      </c>
    </row>
    <row r="44" spans="1:3">
      <c r="A44" s="274" t="s">
        <v>1468</v>
      </c>
      <c r="B44" s="176" t="s">
        <v>172</v>
      </c>
      <c r="C44" s="177" t="s">
        <v>458</v>
      </c>
    </row>
    <row r="45" spans="1:3">
      <c r="A45" s="274" t="s">
        <v>1469</v>
      </c>
      <c r="B45" s="176" t="s">
        <v>172</v>
      </c>
      <c r="C45" s="177" t="s">
        <v>458</v>
      </c>
    </row>
    <row r="46" spans="1:3">
      <c r="A46" s="274" t="s">
        <v>1470</v>
      </c>
      <c r="B46" s="176" t="s">
        <v>172</v>
      </c>
      <c r="C46" s="177" t="s">
        <v>458</v>
      </c>
    </row>
    <row r="47" spans="1:3">
      <c r="A47" s="273"/>
      <c r="B47" s="176" t="s">
        <v>171</v>
      </c>
      <c r="C47" s="177" t="s">
        <v>464</v>
      </c>
    </row>
    <row r="48" spans="1:3">
      <c r="A48" s="274" t="s">
        <v>1471</v>
      </c>
      <c r="B48" s="176" t="s">
        <v>172</v>
      </c>
      <c r="C48" s="177" t="s">
        <v>465</v>
      </c>
    </row>
    <row r="49" spans="1:3">
      <c r="A49" s="274" t="s">
        <v>1472</v>
      </c>
      <c r="B49" s="176" t="s">
        <v>172</v>
      </c>
      <c r="C49" s="177" t="s">
        <v>465</v>
      </c>
    </row>
    <row r="50" spans="1:3">
      <c r="A50" s="274" t="s">
        <v>1473</v>
      </c>
      <c r="B50" s="176" t="s">
        <v>172</v>
      </c>
      <c r="C50" s="177" t="s">
        <v>465</v>
      </c>
    </row>
    <row r="51" spans="1:3">
      <c r="A51" s="273"/>
      <c r="B51" s="176" t="s">
        <v>171</v>
      </c>
      <c r="C51" s="177" t="s">
        <v>466</v>
      </c>
    </row>
    <row r="52" spans="1:3">
      <c r="A52" s="274" t="s">
        <v>1474</v>
      </c>
      <c r="B52" s="176" t="s">
        <v>172</v>
      </c>
      <c r="C52" s="177" t="s">
        <v>467</v>
      </c>
    </row>
    <row r="53" spans="1:3">
      <c r="A53" s="274" t="s">
        <v>1475</v>
      </c>
      <c r="B53" s="176" t="s">
        <v>172</v>
      </c>
      <c r="C53" s="177" t="s">
        <v>467</v>
      </c>
    </row>
    <row r="54" spans="1:3">
      <c r="A54" s="274" t="s">
        <v>1476</v>
      </c>
      <c r="B54" s="176" t="s">
        <v>172</v>
      </c>
      <c r="C54" s="177" t="s">
        <v>467</v>
      </c>
    </row>
    <row r="55" spans="1:3">
      <c r="A55" s="273"/>
      <c r="B55" s="176" t="s">
        <v>171</v>
      </c>
      <c r="C55" s="177" t="s">
        <v>886</v>
      </c>
    </row>
    <row r="56" spans="1:3">
      <c r="A56" s="274" t="s">
        <v>1477</v>
      </c>
      <c r="B56" s="176" t="s">
        <v>172</v>
      </c>
      <c r="C56" s="177" t="s">
        <v>887</v>
      </c>
    </row>
    <row r="57" spans="1:3">
      <c r="A57" s="274" t="s">
        <v>1478</v>
      </c>
      <c r="B57" s="176" t="s">
        <v>172</v>
      </c>
      <c r="C57" s="177" t="s">
        <v>533</v>
      </c>
    </row>
    <row r="58" spans="1:3">
      <c r="A58" s="274" t="s">
        <v>1479</v>
      </c>
      <c r="B58" s="176" t="s">
        <v>172</v>
      </c>
      <c r="C58" s="177" t="s">
        <v>888</v>
      </c>
    </row>
    <row r="59" spans="1:3">
      <c r="A59" s="274" t="s">
        <v>1524</v>
      </c>
      <c r="B59" s="176" t="s">
        <v>172</v>
      </c>
      <c r="C59" s="177" t="s">
        <v>889</v>
      </c>
    </row>
    <row r="60" spans="1:3">
      <c r="A60" s="273"/>
      <c r="B60" s="176" t="s">
        <v>171</v>
      </c>
      <c r="C60" s="177" t="s">
        <v>539</v>
      </c>
    </row>
    <row r="61" spans="1:3">
      <c r="A61" s="274" t="s">
        <v>1480</v>
      </c>
      <c r="B61" s="176" t="s">
        <v>172</v>
      </c>
      <c r="C61" s="177" t="s">
        <v>456</v>
      </c>
    </row>
    <row r="62" spans="1:3">
      <c r="A62" s="274" t="s">
        <v>1481</v>
      </c>
      <c r="B62" s="176" t="s">
        <v>172</v>
      </c>
      <c r="C62" s="177" t="s">
        <v>540</v>
      </c>
    </row>
    <row r="63" spans="1:3">
      <c r="A63" s="274" t="s">
        <v>1482</v>
      </c>
      <c r="B63" s="176" t="s">
        <v>172</v>
      </c>
      <c r="C63" s="177" t="s">
        <v>310</v>
      </c>
    </row>
    <row r="64" spans="1:3">
      <c r="A64" s="274" t="s">
        <v>1525</v>
      </c>
      <c r="B64" s="176" t="s">
        <v>172</v>
      </c>
      <c r="C64" s="177" t="s">
        <v>541</v>
      </c>
    </row>
    <row r="65" spans="1:3">
      <c r="A65" s="273"/>
      <c r="B65" s="176" t="s">
        <v>171</v>
      </c>
      <c r="C65" s="177" t="s">
        <v>542</v>
      </c>
    </row>
    <row r="66" spans="1:3">
      <c r="A66" s="274" t="s">
        <v>1483</v>
      </c>
      <c r="B66" s="176" t="s">
        <v>172</v>
      </c>
      <c r="C66" s="177" t="s">
        <v>456</v>
      </c>
    </row>
    <row r="67" spans="1:3">
      <c r="A67" s="274" t="s">
        <v>1484</v>
      </c>
      <c r="B67" s="176" t="s">
        <v>172</v>
      </c>
      <c r="C67" s="177" t="s">
        <v>540</v>
      </c>
    </row>
    <row r="68" spans="1:3">
      <c r="A68" s="274" t="s">
        <v>1485</v>
      </c>
      <c r="B68" s="176" t="s">
        <v>172</v>
      </c>
      <c r="C68" s="177" t="s">
        <v>310</v>
      </c>
    </row>
    <row r="69" spans="1:3">
      <c r="A69" s="274" t="s">
        <v>1526</v>
      </c>
      <c r="B69" s="176" t="s">
        <v>172</v>
      </c>
      <c r="C69" s="177" t="s">
        <v>541</v>
      </c>
    </row>
    <row r="70" spans="1:3">
      <c r="A70" s="273"/>
      <c r="B70" s="176" t="s">
        <v>171</v>
      </c>
      <c r="C70" s="177" t="s">
        <v>571</v>
      </c>
    </row>
    <row r="71" spans="1:3">
      <c r="A71" s="274" t="s">
        <v>1527</v>
      </c>
      <c r="B71" s="176" t="s">
        <v>172</v>
      </c>
      <c r="C71" s="177" t="s">
        <v>861</v>
      </c>
    </row>
    <row r="72" spans="1:3">
      <c r="A72" s="273"/>
      <c r="B72" s="176" t="s">
        <v>171</v>
      </c>
      <c r="C72" s="177" t="s">
        <v>543</v>
      </c>
    </row>
    <row r="73" spans="1:3">
      <c r="A73" s="274" t="s">
        <v>1486</v>
      </c>
      <c r="B73" s="176" t="s">
        <v>172</v>
      </c>
      <c r="C73" s="177" t="s">
        <v>544</v>
      </c>
    </row>
    <row r="74" spans="1:3">
      <c r="A74" s="273"/>
      <c r="B74" s="176" t="s">
        <v>171</v>
      </c>
      <c r="C74" s="177" t="s">
        <v>801</v>
      </c>
    </row>
    <row r="75" spans="1:3">
      <c r="A75" s="274" t="s">
        <v>1487</v>
      </c>
      <c r="B75" s="176" t="s">
        <v>172</v>
      </c>
      <c r="C75" s="175" t="s">
        <v>4</v>
      </c>
    </row>
    <row r="76" spans="1:3">
      <c r="A76" s="273"/>
      <c r="B76" s="176" t="s">
        <v>171</v>
      </c>
      <c r="C76" s="177" t="s">
        <v>572</v>
      </c>
    </row>
    <row r="77" spans="1:3">
      <c r="A77" s="274" t="s">
        <v>1528</v>
      </c>
      <c r="B77" s="176" t="s">
        <v>172</v>
      </c>
      <c r="C77" s="177" t="s">
        <v>456</v>
      </c>
    </row>
    <row r="78" spans="1:3">
      <c r="A78" s="274" t="s">
        <v>1529</v>
      </c>
      <c r="B78" s="176" t="s">
        <v>172</v>
      </c>
      <c r="C78" s="177" t="s">
        <v>862</v>
      </c>
    </row>
    <row r="79" spans="1:3">
      <c r="A79" s="274" t="s">
        <v>1530</v>
      </c>
      <c r="B79" s="176" t="s">
        <v>172</v>
      </c>
      <c r="C79" s="177" t="s">
        <v>573</v>
      </c>
    </row>
    <row r="80" spans="1:3">
      <c r="A80" s="274" t="s">
        <v>1531</v>
      </c>
      <c r="B80" s="176" t="s">
        <v>172</v>
      </c>
      <c r="C80" s="177" t="s">
        <v>890</v>
      </c>
    </row>
    <row r="81" spans="1:3">
      <c r="A81" s="274" t="s">
        <v>1532</v>
      </c>
      <c r="B81" s="176" t="s">
        <v>172</v>
      </c>
      <c r="C81" s="177" t="s">
        <v>545</v>
      </c>
    </row>
    <row r="82" spans="1:3">
      <c r="A82" s="273"/>
      <c r="B82" s="176" t="s">
        <v>171</v>
      </c>
      <c r="C82" s="177" t="s">
        <v>863</v>
      </c>
    </row>
    <row r="83" spans="1:3">
      <c r="A83" s="274" t="s">
        <v>1533</v>
      </c>
      <c r="B83" s="176" t="s">
        <v>172</v>
      </c>
      <c r="C83" s="177" t="s">
        <v>864</v>
      </c>
    </row>
    <row r="84" spans="1:3">
      <c r="A84" s="274" t="s">
        <v>1534</v>
      </c>
      <c r="B84" s="176" t="s">
        <v>172</v>
      </c>
      <c r="C84" s="177" t="s">
        <v>583</v>
      </c>
    </row>
    <row r="85" spans="1:3">
      <c r="A85" s="274" t="s">
        <v>1488</v>
      </c>
      <c r="B85" s="176" t="s">
        <v>172</v>
      </c>
      <c r="C85" s="177" t="s">
        <v>659</v>
      </c>
    </row>
    <row r="86" spans="1:3">
      <c r="A86" s="274" t="s">
        <v>1489</v>
      </c>
      <c r="B86" s="176" t="s">
        <v>172</v>
      </c>
      <c r="C86" s="177" t="s">
        <v>833</v>
      </c>
    </row>
    <row r="87" spans="1:3">
      <c r="A87" s="273"/>
      <c r="B87" s="176" t="s">
        <v>171</v>
      </c>
      <c r="C87" s="177" t="s">
        <v>546</v>
      </c>
    </row>
    <row r="88" spans="1:3">
      <c r="A88" s="274" t="s">
        <v>1490</v>
      </c>
      <c r="B88" s="176" t="s">
        <v>172</v>
      </c>
      <c r="C88" s="177" t="s">
        <v>547</v>
      </c>
    </row>
    <row r="89" spans="1:3">
      <c r="A89" s="273"/>
      <c r="B89" s="176" t="s">
        <v>171</v>
      </c>
      <c r="C89" s="177" t="s">
        <v>548</v>
      </c>
    </row>
    <row r="90" spans="1:3">
      <c r="A90" s="274" t="s">
        <v>1491</v>
      </c>
      <c r="B90" s="176" t="s">
        <v>172</v>
      </c>
      <c r="C90" s="177" t="s">
        <v>547</v>
      </c>
    </row>
    <row r="91" spans="1:3">
      <c r="A91" s="273"/>
      <c r="B91" s="176" t="s">
        <v>171</v>
      </c>
      <c r="C91" s="177" t="s">
        <v>549</v>
      </c>
    </row>
    <row r="92" spans="1:3">
      <c r="A92" s="274" t="s">
        <v>1492</v>
      </c>
      <c r="B92" s="176" t="s">
        <v>172</v>
      </c>
      <c r="C92" s="177" t="s">
        <v>550</v>
      </c>
    </row>
    <row r="93" spans="1:3">
      <c r="A93" s="273"/>
      <c r="B93" s="176" t="s">
        <v>171</v>
      </c>
      <c r="C93" s="177" t="s">
        <v>865</v>
      </c>
    </row>
    <row r="94" spans="1:3">
      <c r="A94" s="274" t="s">
        <v>1493</v>
      </c>
      <c r="B94" s="176" t="s">
        <v>172</v>
      </c>
      <c r="C94" s="177" t="s">
        <v>282</v>
      </c>
    </row>
    <row r="95" spans="1:3">
      <c r="A95" s="273"/>
      <c r="B95" s="176" t="s">
        <v>171</v>
      </c>
      <c r="C95" s="177" t="s">
        <v>551</v>
      </c>
    </row>
    <row r="96" spans="1:3">
      <c r="A96" s="274" t="s">
        <v>1494</v>
      </c>
      <c r="B96" s="176" t="s">
        <v>172</v>
      </c>
      <c r="C96" s="177" t="s">
        <v>552</v>
      </c>
    </row>
    <row r="97" spans="1:3">
      <c r="A97" s="273"/>
      <c r="B97" s="176" t="s">
        <v>171</v>
      </c>
      <c r="C97" s="177" t="s">
        <v>402</v>
      </c>
    </row>
    <row r="98" spans="1:3">
      <c r="A98" s="274" t="s">
        <v>1535</v>
      </c>
      <c r="B98" s="176" t="s">
        <v>172</v>
      </c>
      <c r="C98" s="177" t="s">
        <v>3</v>
      </c>
    </row>
    <row r="99" spans="1:3">
      <c r="A99" s="273"/>
      <c r="B99" s="176" t="s">
        <v>171</v>
      </c>
      <c r="C99" s="177" t="s">
        <v>574</v>
      </c>
    </row>
    <row r="100" spans="1:3">
      <c r="A100" s="274" t="s">
        <v>1536</v>
      </c>
      <c r="B100" s="176" t="s">
        <v>172</v>
      </c>
      <c r="C100" s="177" t="s">
        <v>3</v>
      </c>
    </row>
    <row r="101" spans="1:3">
      <c r="A101" s="273"/>
      <c r="B101" s="176" t="s">
        <v>171</v>
      </c>
      <c r="C101" s="177" t="s">
        <v>575</v>
      </c>
    </row>
    <row r="102" spans="1:3">
      <c r="A102" s="274" t="s">
        <v>1537</v>
      </c>
      <c r="B102" s="176" t="s">
        <v>172</v>
      </c>
      <c r="C102" s="177" t="s">
        <v>576</v>
      </c>
    </row>
    <row r="103" spans="1:3">
      <c r="A103" s="274" t="s">
        <v>1538</v>
      </c>
      <c r="B103" s="176" t="s">
        <v>172</v>
      </c>
      <c r="C103" s="177" t="s">
        <v>802</v>
      </c>
    </row>
    <row r="104" spans="1:3">
      <c r="A104" s="273"/>
      <c r="B104" s="176" t="s">
        <v>171</v>
      </c>
      <c r="C104" s="177" t="s">
        <v>553</v>
      </c>
    </row>
    <row r="105" spans="1:3">
      <c r="A105" s="274" t="s">
        <v>1495</v>
      </c>
      <c r="B105" s="176" t="s">
        <v>172</v>
      </c>
      <c r="C105" s="177" t="s">
        <v>3</v>
      </c>
    </row>
    <row r="106" spans="1:3">
      <c r="A106" s="274" t="s">
        <v>1496</v>
      </c>
      <c r="B106" s="176" t="s">
        <v>172</v>
      </c>
      <c r="C106" s="177" t="s">
        <v>7</v>
      </c>
    </row>
    <row r="107" spans="1:3">
      <c r="A107" s="274" t="s">
        <v>1497</v>
      </c>
      <c r="B107" s="176" t="s">
        <v>172</v>
      </c>
      <c r="C107" s="177" t="s">
        <v>7</v>
      </c>
    </row>
    <row r="108" spans="1:3">
      <c r="A108" s="274" t="s">
        <v>1498</v>
      </c>
      <c r="B108" s="176" t="s">
        <v>172</v>
      </c>
      <c r="C108" s="177" t="s">
        <v>7</v>
      </c>
    </row>
    <row r="109" spans="1:3">
      <c r="A109" s="273"/>
      <c r="B109" s="176" t="s">
        <v>171</v>
      </c>
      <c r="C109" s="177" t="s">
        <v>554</v>
      </c>
    </row>
    <row r="110" spans="1:3">
      <c r="A110" s="274" t="s">
        <v>1499</v>
      </c>
      <c r="B110" s="176" t="s">
        <v>172</v>
      </c>
      <c r="C110" s="177" t="s">
        <v>421</v>
      </c>
    </row>
    <row r="111" spans="1:3">
      <c r="A111" s="273"/>
      <c r="B111" s="176" t="s">
        <v>171</v>
      </c>
      <c r="C111" s="177" t="s">
        <v>555</v>
      </c>
    </row>
    <row r="112" spans="1:3">
      <c r="A112" s="274" t="s">
        <v>1500</v>
      </c>
      <c r="B112" s="176" t="s">
        <v>172</v>
      </c>
      <c r="C112" s="177" t="s">
        <v>4</v>
      </c>
    </row>
    <row r="113" spans="1:3">
      <c r="A113" s="273"/>
      <c r="B113" s="176" t="s">
        <v>171</v>
      </c>
      <c r="C113" s="177" t="s">
        <v>556</v>
      </c>
    </row>
    <row r="114" spans="1:3">
      <c r="A114" s="274" t="s">
        <v>1501</v>
      </c>
      <c r="B114" s="176" t="s">
        <v>172</v>
      </c>
      <c r="C114" s="177" t="s">
        <v>421</v>
      </c>
    </row>
    <row r="115" spans="1:3">
      <c r="A115" s="274" t="s">
        <v>1502</v>
      </c>
      <c r="B115" s="176" t="s">
        <v>172</v>
      </c>
      <c r="C115" s="177" t="s">
        <v>421</v>
      </c>
    </row>
    <row r="116" spans="1:3">
      <c r="A116" s="274" t="s">
        <v>1503</v>
      </c>
      <c r="B116" s="176" t="s">
        <v>172</v>
      </c>
      <c r="C116" s="177" t="s">
        <v>421</v>
      </c>
    </row>
    <row r="117" spans="1:3">
      <c r="A117" s="273"/>
      <c r="B117" s="176" t="s">
        <v>171</v>
      </c>
      <c r="C117" s="177" t="s">
        <v>557</v>
      </c>
    </row>
    <row r="118" spans="1:3">
      <c r="A118" s="274" t="s">
        <v>1504</v>
      </c>
      <c r="B118" s="176" t="s">
        <v>172</v>
      </c>
      <c r="C118" s="177" t="s">
        <v>7</v>
      </c>
    </row>
    <row r="119" spans="1:3">
      <c r="A119" s="274" t="s">
        <v>1505</v>
      </c>
      <c r="B119" s="176" t="s">
        <v>172</v>
      </c>
      <c r="C119" s="177" t="s">
        <v>7</v>
      </c>
    </row>
    <row r="120" spans="1:3">
      <c r="A120" s="274" t="s">
        <v>1506</v>
      </c>
      <c r="B120" s="176" t="s">
        <v>172</v>
      </c>
      <c r="C120" s="177" t="s">
        <v>7</v>
      </c>
    </row>
    <row r="121" spans="1:3">
      <c r="A121" s="274" t="s">
        <v>1507</v>
      </c>
      <c r="B121" s="176" t="s">
        <v>172</v>
      </c>
      <c r="C121" s="177" t="s">
        <v>8</v>
      </c>
    </row>
    <row r="122" spans="1:3">
      <c r="A122" s="274" t="s">
        <v>1508</v>
      </c>
      <c r="B122" s="176" t="s">
        <v>172</v>
      </c>
      <c r="C122" s="177" t="s">
        <v>8</v>
      </c>
    </row>
    <row r="123" spans="1:3">
      <c r="A123" s="274" t="s">
        <v>1509</v>
      </c>
      <c r="B123" s="176" t="s">
        <v>172</v>
      </c>
      <c r="C123" s="177" t="s">
        <v>8</v>
      </c>
    </row>
    <row r="124" spans="1:3">
      <c r="A124" s="274" t="s">
        <v>1510</v>
      </c>
      <c r="B124" s="176" t="s">
        <v>172</v>
      </c>
      <c r="C124" s="177" t="s">
        <v>531</v>
      </c>
    </row>
    <row r="125" spans="1:3">
      <c r="A125" s="274" t="s">
        <v>1511</v>
      </c>
      <c r="B125" s="176" t="s">
        <v>172</v>
      </c>
      <c r="C125" s="177" t="s">
        <v>531</v>
      </c>
    </row>
    <row r="126" spans="1:3">
      <c r="A126" s="274" t="s">
        <v>1512</v>
      </c>
      <c r="B126" s="176" t="s">
        <v>172</v>
      </c>
      <c r="C126" s="177" t="s">
        <v>531</v>
      </c>
    </row>
    <row r="127" spans="1:3">
      <c r="A127" s="273"/>
      <c r="B127" s="172" t="s">
        <v>1</v>
      </c>
      <c r="C127" s="175" t="s">
        <v>1357</v>
      </c>
    </row>
    <row r="128" spans="1:3">
      <c r="A128" s="273"/>
      <c r="B128" s="176" t="s">
        <v>171</v>
      </c>
      <c r="C128" s="175" t="s">
        <v>1359</v>
      </c>
    </row>
    <row r="129" spans="1:3">
      <c r="A129" s="274" t="s">
        <v>1539</v>
      </c>
      <c r="B129" s="176" t="s">
        <v>172</v>
      </c>
      <c r="C129" s="175" t="s">
        <v>1358</v>
      </c>
    </row>
    <row r="130" spans="1:3">
      <c r="A130" s="274" t="s">
        <v>1540</v>
      </c>
      <c r="B130" s="176" t="s">
        <v>578</v>
      </c>
      <c r="C130" s="177" t="s">
        <v>579</v>
      </c>
    </row>
    <row r="131" spans="1:3">
      <c r="A131" s="274" t="s">
        <v>1541</v>
      </c>
      <c r="B131" s="176" t="s">
        <v>531</v>
      </c>
      <c r="C131" s="177" t="s">
        <v>307</v>
      </c>
    </row>
    <row r="132" spans="1:3">
      <c r="A132" s="274" t="s">
        <v>1542</v>
      </c>
      <c r="B132" s="176" t="s">
        <v>879</v>
      </c>
      <c r="C132" s="177" t="s">
        <v>307</v>
      </c>
    </row>
    <row r="133" spans="1:3">
      <c r="A133" s="274" t="s">
        <v>1513</v>
      </c>
      <c r="B133" s="176" t="s">
        <v>880</v>
      </c>
      <c r="C133" s="177" t="s">
        <v>307</v>
      </c>
    </row>
    <row r="134" spans="1:3">
      <c r="A134" s="274" t="s">
        <v>1543</v>
      </c>
      <c r="B134" s="176" t="s">
        <v>434</v>
      </c>
      <c r="C134" s="177" t="s">
        <v>83</v>
      </c>
    </row>
    <row r="135" spans="1:3">
      <c r="A135" s="274" t="s">
        <v>1544</v>
      </c>
      <c r="B135" s="176" t="s">
        <v>435</v>
      </c>
      <c r="C135" s="177" t="s">
        <v>4</v>
      </c>
    </row>
    <row r="136" spans="1:3">
      <c r="A136" s="274" t="s">
        <v>1545</v>
      </c>
      <c r="B136" s="176" t="s">
        <v>436</v>
      </c>
      <c r="C136" s="177" t="s">
        <v>437</v>
      </c>
    </row>
    <row r="137" spans="1:3">
      <c r="A137" s="274" t="s">
        <v>1546</v>
      </c>
      <c r="B137" s="176" t="s">
        <v>438</v>
      </c>
      <c r="C137" s="177" t="s">
        <v>528</v>
      </c>
    </row>
    <row r="138" spans="1:3">
      <c r="A138" s="274" t="s">
        <v>1514</v>
      </c>
      <c r="B138" s="176" t="s">
        <v>439</v>
      </c>
      <c r="C138" s="177" t="s">
        <v>440</v>
      </c>
    </row>
    <row r="139" spans="1:3">
      <c r="A139" s="274" t="s">
        <v>1515</v>
      </c>
      <c r="B139" s="176" t="s">
        <v>441</v>
      </c>
      <c r="C139" s="177" t="s">
        <v>442</v>
      </c>
    </row>
    <row r="140" spans="1:3">
      <c r="A140" s="274" t="s">
        <v>1516</v>
      </c>
      <c r="B140" s="176" t="s">
        <v>559</v>
      </c>
      <c r="C140" s="177" t="s">
        <v>560</v>
      </c>
    </row>
    <row r="141" spans="1:3">
      <c r="A141" s="274" t="s">
        <v>1517</v>
      </c>
      <c r="B141" s="176" t="s">
        <v>561</v>
      </c>
      <c r="C141" s="177" t="s">
        <v>580</v>
      </c>
    </row>
    <row r="142" spans="1:3">
      <c r="A142" s="274" t="s">
        <v>1518</v>
      </c>
      <c r="B142" s="176" t="s">
        <v>562</v>
      </c>
      <c r="C142" s="177" t="s">
        <v>563</v>
      </c>
    </row>
    <row r="143" spans="1:3">
      <c r="A143" s="274" t="s">
        <v>1519</v>
      </c>
      <c r="B143" s="178" t="s">
        <v>564</v>
      </c>
      <c r="C143" s="179" t="s">
        <v>565</v>
      </c>
    </row>
    <row r="144" spans="1:3" ht="13.5" thickBot="1">
      <c r="A144" s="274" t="s">
        <v>1520</v>
      </c>
      <c r="B144" s="180" t="s">
        <v>803</v>
      </c>
      <c r="C144" s="181" t="s">
        <v>581</v>
      </c>
    </row>
    <row r="145" spans="2:4" ht="13.5" thickBot="1">
      <c r="B145" s="287" t="s">
        <v>1877</v>
      </c>
      <c r="C145" s="288" t="s">
        <v>7</v>
      </c>
      <c r="D145" s="164" t="s">
        <v>1878</v>
      </c>
    </row>
  </sheetData>
  <mergeCells count="1"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3"/>
  <sheetViews>
    <sheetView topLeftCell="A336" workbookViewId="0">
      <selection activeCell="B5" sqref="B5:C393"/>
    </sheetView>
  </sheetViews>
  <sheetFormatPr defaultColWidth="9" defaultRowHeight="12.75"/>
  <cols>
    <col min="1" max="1" width="9" style="145"/>
    <col min="2" max="3" width="9" style="162"/>
    <col min="4" max="16384" width="9" style="145"/>
  </cols>
  <sheetData>
    <row r="2" spans="1:3" ht="13.5" thickBot="1"/>
    <row r="3" spans="1:3">
      <c r="B3" s="310" t="s">
        <v>1154</v>
      </c>
      <c r="C3" s="311"/>
    </row>
    <row r="4" spans="1:3">
      <c r="B4" s="158" t="s">
        <v>1155</v>
      </c>
      <c r="C4" s="159" t="s">
        <v>1156</v>
      </c>
    </row>
    <row r="5" spans="1:3">
      <c r="A5" s="275"/>
      <c r="B5" s="165" t="s">
        <v>1</v>
      </c>
      <c r="C5" s="166" t="s">
        <v>331</v>
      </c>
    </row>
    <row r="6" spans="1:3">
      <c r="A6" s="275"/>
      <c r="B6" s="165" t="s">
        <v>171</v>
      </c>
      <c r="C6" s="166" t="s">
        <v>682</v>
      </c>
    </row>
    <row r="7" spans="1:3">
      <c r="A7" s="276" t="s">
        <v>1547</v>
      </c>
      <c r="B7" s="165" t="s">
        <v>172</v>
      </c>
      <c r="C7" s="166" t="s">
        <v>89</v>
      </c>
    </row>
    <row r="8" spans="1:3">
      <c r="A8" s="275"/>
      <c r="B8" s="165" t="s">
        <v>171</v>
      </c>
      <c r="C8" s="166" t="s">
        <v>683</v>
      </c>
    </row>
    <row r="9" spans="1:3">
      <c r="A9" s="276" t="s">
        <v>1747</v>
      </c>
      <c r="B9" s="165" t="s">
        <v>172</v>
      </c>
      <c r="C9" s="166" t="s">
        <v>412</v>
      </c>
    </row>
    <row r="10" spans="1:3">
      <c r="A10" s="275"/>
      <c r="B10" s="165" t="s">
        <v>171</v>
      </c>
      <c r="C10" s="166" t="s">
        <v>684</v>
      </c>
    </row>
    <row r="11" spans="1:3">
      <c r="A11" s="276" t="s">
        <v>1548</v>
      </c>
      <c r="B11" s="165" t="s">
        <v>172</v>
      </c>
      <c r="C11" s="166" t="s">
        <v>4</v>
      </c>
    </row>
    <row r="12" spans="1:3">
      <c r="A12" s="275"/>
      <c r="B12" s="165" t="s">
        <v>171</v>
      </c>
      <c r="C12" s="166" t="s">
        <v>685</v>
      </c>
    </row>
    <row r="13" spans="1:3">
      <c r="A13" s="276" t="s">
        <v>1748</v>
      </c>
      <c r="B13" s="165" t="s">
        <v>172</v>
      </c>
      <c r="C13" s="166" t="s">
        <v>686</v>
      </c>
    </row>
    <row r="14" spans="1:3">
      <c r="A14" s="276" t="s">
        <v>1549</v>
      </c>
      <c r="B14" s="165" t="s">
        <v>172</v>
      </c>
      <c r="C14" s="166" t="s">
        <v>686</v>
      </c>
    </row>
    <row r="15" spans="1:3">
      <c r="A15" s="276" t="s">
        <v>1550</v>
      </c>
      <c r="B15" s="165" t="s">
        <v>172</v>
      </c>
      <c r="C15" s="166" t="s">
        <v>686</v>
      </c>
    </row>
    <row r="16" spans="1:3">
      <c r="A16" s="276" t="s">
        <v>1551</v>
      </c>
      <c r="B16" s="165" t="s">
        <v>172</v>
      </c>
      <c r="C16" s="166" t="s">
        <v>686</v>
      </c>
    </row>
    <row r="17" spans="1:3">
      <c r="A17" s="276" t="s">
        <v>1749</v>
      </c>
      <c r="B17" s="165" t="s">
        <v>172</v>
      </c>
      <c r="C17" s="166" t="s">
        <v>686</v>
      </c>
    </row>
    <row r="18" spans="1:3">
      <c r="A18" s="276" t="s">
        <v>1750</v>
      </c>
      <c r="B18" s="165" t="s">
        <v>172</v>
      </c>
      <c r="C18" s="166" t="s">
        <v>686</v>
      </c>
    </row>
    <row r="19" spans="1:3">
      <c r="A19" s="275"/>
      <c r="B19" s="165" t="s">
        <v>171</v>
      </c>
      <c r="C19" s="166" t="s">
        <v>687</v>
      </c>
    </row>
    <row r="20" spans="1:3">
      <c r="A20" s="276" t="s">
        <v>1751</v>
      </c>
      <c r="B20" s="165" t="s">
        <v>172</v>
      </c>
      <c r="C20" s="166" t="s">
        <v>382</v>
      </c>
    </row>
    <row r="21" spans="1:3">
      <c r="A21" s="276" t="s">
        <v>1552</v>
      </c>
      <c r="B21" s="165" t="s">
        <v>172</v>
      </c>
      <c r="C21" s="166" t="s">
        <v>382</v>
      </c>
    </row>
    <row r="22" spans="1:3">
      <c r="A22" s="276" t="s">
        <v>1553</v>
      </c>
      <c r="B22" s="165" t="s">
        <v>172</v>
      </c>
      <c r="C22" s="166" t="s">
        <v>382</v>
      </c>
    </row>
    <row r="23" spans="1:3">
      <c r="A23" s="276" t="s">
        <v>1554</v>
      </c>
      <c r="B23" s="165" t="s">
        <v>172</v>
      </c>
      <c r="C23" s="166" t="s">
        <v>382</v>
      </c>
    </row>
    <row r="24" spans="1:3">
      <c r="A24" s="276" t="s">
        <v>1752</v>
      </c>
      <c r="B24" s="165" t="s">
        <v>172</v>
      </c>
      <c r="C24" s="166" t="s">
        <v>382</v>
      </c>
    </row>
    <row r="25" spans="1:3">
      <c r="A25" s="276" t="s">
        <v>1753</v>
      </c>
      <c r="B25" s="165" t="s">
        <v>172</v>
      </c>
      <c r="C25" s="166" t="s">
        <v>382</v>
      </c>
    </row>
    <row r="26" spans="1:3">
      <c r="A26" s="275"/>
      <c r="B26" s="165" t="s">
        <v>171</v>
      </c>
      <c r="C26" s="166" t="s">
        <v>688</v>
      </c>
    </row>
    <row r="27" spans="1:3">
      <c r="A27" s="276" t="s">
        <v>1754</v>
      </c>
      <c r="B27" s="165" t="s">
        <v>172</v>
      </c>
      <c r="C27" s="166" t="s">
        <v>382</v>
      </c>
    </row>
    <row r="28" spans="1:3">
      <c r="A28" s="276" t="s">
        <v>1555</v>
      </c>
      <c r="B28" s="165" t="s">
        <v>172</v>
      </c>
      <c r="C28" s="166" t="s">
        <v>382</v>
      </c>
    </row>
    <row r="29" spans="1:3">
      <c r="A29" s="276" t="s">
        <v>1556</v>
      </c>
      <c r="B29" s="165" t="s">
        <v>172</v>
      </c>
      <c r="C29" s="166" t="s">
        <v>382</v>
      </c>
    </row>
    <row r="30" spans="1:3">
      <c r="A30" s="276" t="s">
        <v>1557</v>
      </c>
      <c r="B30" s="165" t="s">
        <v>172</v>
      </c>
      <c r="C30" s="166" t="s">
        <v>382</v>
      </c>
    </row>
    <row r="31" spans="1:3">
      <c r="A31" s="276" t="s">
        <v>1755</v>
      </c>
      <c r="B31" s="165" t="s">
        <v>172</v>
      </c>
      <c r="C31" s="166" t="s">
        <v>382</v>
      </c>
    </row>
    <row r="32" spans="1:3">
      <c r="A32" s="276" t="s">
        <v>1756</v>
      </c>
      <c r="B32" s="165" t="s">
        <v>172</v>
      </c>
      <c r="C32" s="166" t="s">
        <v>382</v>
      </c>
    </row>
    <row r="33" spans="1:3">
      <c r="A33" s="275"/>
      <c r="B33" s="165" t="s">
        <v>171</v>
      </c>
      <c r="C33" s="166" t="s">
        <v>689</v>
      </c>
    </row>
    <row r="34" spans="1:3">
      <c r="A34" s="276" t="s">
        <v>1757</v>
      </c>
      <c r="B34" s="165" t="s">
        <v>172</v>
      </c>
      <c r="C34" s="166" t="s">
        <v>690</v>
      </c>
    </row>
    <row r="35" spans="1:3">
      <c r="A35" s="276" t="s">
        <v>1558</v>
      </c>
      <c r="B35" s="165" t="s">
        <v>172</v>
      </c>
      <c r="C35" s="166" t="s">
        <v>690</v>
      </c>
    </row>
    <row r="36" spans="1:3">
      <c r="A36" s="276" t="s">
        <v>1559</v>
      </c>
      <c r="B36" s="165" t="s">
        <v>172</v>
      </c>
      <c r="C36" s="166" t="s">
        <v>690</v>
      </c>
    </row>
    <row r="37" spans="1:3">
      <c r="A37" s="276" t="s">
        <v>1560</v>
      </c>
      <c r="B37" s="165" t="s">
        <v>172</v>
      </c>
      <c r="C37" s="166" t="s">
        <v>690</v>
      </c>
    </row>
    <row r="38" spans="1:3">
      <c r="A38" s="276" t="s">
        <v>1758</v>
      </c>
      <c r="B38" s="165" t="s">
        <v>172</v>
      </c>
      <c r="C38" s="166" t="s">
        <v>690</v>
      </c>
    </row>
    <row r="39" spans="1:3">
      <c r="A39" s="276" t="s">
        <v>1759</v>
      </c>
      <c r="B39" s="165" t="s">
        <v>172</v>
      </c>
      <c r="C39" s="166" t="s">
        <v>690</v>
      </c>
    </row>
    <row r="40" spans="1:3">
      <c r="A40" s="275"/>
      <c r="B40" s="165" t="s">
        <v>171</v>
      </c>
      <c r="C40" s="166" t="s">
        <v>691</v>
      </c>
    </row>
    <row r="41" spans="1:3">
      <c r="A41" s="276" t="s">
        <v>1760</v>
      </c>
      <c r="B41" s="165" t="s">
        <v>172</v>
      </c>
      <c r="C41" s="166" t="s">
        <v>690</v>
      </c>
    </row>
    <row r="42" spans="1:3">
      <c r="A42" s="276" t="s">
        <v>1561</v>
      </c>
      <c r="B42" s="165" t="s">
        <v>172</v>
      </c>
      <c r="C42" s="166" t="s">
        <v>690</v>
      </c>
    </row>
    <row r="43" spans="1:3">
      <c r="A43" s="276" t="s">
        <v>1562</v>
      </c>
      <c r="B43" s="165" t="s">
        <v>172</v>
      </c>
      <c r="C43" s="166" t="s">
        <v>690</v>
      </c>
    </row>
    <row r="44" spans="1:3">
      <c r="A44" s="276" t="s">
        <v>1563</v>
      </c>
      <c r="B44" s="165" t="s">
        <v>172</v>
      </c>
      <c r="C44" s="166" t="s">
        <v>690</v>
      </c>
    </row>
    <row r="45" spans="1:3">
      <c r="A45" s="276" t="s">
        <v>1564</v>
      </c>
      <c r="B45" s="165" t="s">
        <v>172</v>
      </c>
      <c r="C45" s="166" t="s">
        <v>690</v>
      </c>
    </row>
    <row r="46" spans="1:3">
      <c r="A46" s="276" t="s">
        <v>1565</v>
      </c>
      <c r="B46" s="165" t="s">
        <v>172</v>
      </c>
      <c r="C46" s="166" t="s">
        <v>690</v>
      </c>
    </row>
    <row r="47" spans="1:3">
      <c r="A47" s="275"/>
      <c r="B47" s="165" t="s">
        <v>171</v>
      </c>
      <c r="C47" s="166" t="s">
        <v>692</v>
      </c>
    </row>
    <row r="48" spans="1:3">
      <c r="A48" s="276" t="s">
        <v>1566</v>
      </c>
      <c r="B48" s="165" t="s">
        <v>172</v>
      </c>
      <c r="C48" s="166" t="s">
        <v>693</v>
      </c>
    </row>
    <row r="49" spans="1:3">
      <c r="A49" s="276" t="s">
        <v>1567</v>
      </c>
      <c r="B49" s="165" t="s">
        <v>172</v>
      </c>
      <c r="C49" s="166" t="s">
        <v>693</v>
      </c>
    </row>
    <row r="50" spans="1:3">
      <c r="A50" s="276" t="s">
        <v>1568</v>
      </c>
      <c r="B50" s="165" t="s">
        <v>172</v>
      </c>
      <c r="C50" s="166" t="s">
        <v>693</v>
      </c>
    </row>
    <row r="51" spans="1:3">
      <c r="A51" s="276" t="s">
        <v>1569</v>
      </c>
      <c r="B51" s="165" t="s">
        <v>172</v>
      </c>
      <c r="C51" s="166" t="s">
        <v>693</v>
      </c>
    </row>
    <row r="52" spans="1:3">
      <c r="A52" s="276" t="s">
        <v>1570</v>
      </c>
      <c r="B52" s="165" t="s">
        <v>172</v>
      </c>
      <c r="C52" s="166" t="s">
        <v>693</v>
      </c>
    </row>
    <row r="53" spans="1:3">
      <c r="A53" s="276" t="s">
        <v>1571</v>
      </c>
      <c r="B53" s="165" t="s">
        <v>172</v>
      </c>
      <c r="C53" s="166" t="s">
        <v>693</v>
      </c>
    </row>
    <row r="54" spans="1:3">
      <c r="A54" s="275"/>
      <c r="B54" s="165" t="s">
        <v>171</v>
      </c>
      <c r="C54" s="166" t="s">
        <v>694</v>
      </c>
    </row>
    <row r="55" spans="1:3">
      <c r="A55" s="276" t="s">
        <v>1572</v>
      </c>
      <c r="B55" s="165" t="s">
        <v>172</v>
      </c>
      <c r="C55" s="166" t="s">
        <v>686</v>
      </c>
    </row>
    <row r="56" spans="1:3">
      <c r="A56" s="276" t="s">
        <v>1573</v>
      </c>
      <c r="B56" s="165" t="s">
        <v>172</v>
      </c>
      <c r="C56" s="166" t="s">
        <v>686</v>
      </c>
    </row>
    <row r="57" spans="1:3">
      <c r="A57" s="276" t="s">
        <v>1574</v>
      </c>
      <c r="B57" s="165" t="s">
        <v>172</v>
      </c>
      <c r="C57" s="166" t="s">
        <v>686</v>
      </c>
    </row>
    <row r="58" spans="1:3">
      <c r="A58" s="276" t="s">
        <v>1575</v>
      </c>
      <c r="B58" s="165" t="s">
        <v>172</v>
      </c>
      <c r="C58" s="166" t="s">
        <v>686</v>
      </c>
    </row>
    <row r="59" spans="1:3">
      <c r="A59" s="276" t="s">
        <v>1576</v>
      </c>
      <c r="B59" s="165" t="s">
        <v>172</v>
      </c>
      <c r="C59" s="166" t="s">
        <v>686</v>
      </c>
    </row>
    <row r="60" spans="1:3">
      <c r="A60" s="276" t="s">
        <v>1577</v>
      </c>
      <c r="B60" s="165" t="s">
        <v>172</v>
      </c>
      <c r="C60" s="166" t="s">
        <v>686</v>
      </c>
    </row>
    <row r="61" spans="1:3">
      <c r="A61" s="275"/>
      <c r="B61" s="165" t="s">
        <v>171</v>
      </c>
      <c r="C61" s="166" t="s">
        <v>695</v>
      </c>
    </row>
    <row r="62" spans="1:3">
      <c r="A62" s="276" t="s">
        <v>1578</v>
      </c>
      <c r="B62" s="165" t="s">
        <v>172</v>
      </c>
      <c r="C62" s="166" t="s">
        <v>686</v>
      </c>
    </row>
    <row r="63" spans="1:3">
      <c r="A63" s="276" t="s">
        <v>1579</v>
      </c>
      <c r="B63" s="165" t="s">
        <v>172</v>
      </c>
      <c r="C63" s="166" t="s">
        <v>686</v>
      </c>
    </row>
    <row r="64" spans="1:3">
      <c r="A64" s="276" t="s">
        <v>1580</v>
      </c>
      <c r="B64" s="165" t="s">
        <v>172</v>
      </c>
      <c r="C64" s="166" t="s">
        <v>686</v>
      </c>
    </row>
    <row r="65" spans="1:3">
      <c r="A65" s="276" t="s">
        <v>1581</v>
      </c>
      <c r="B65" s="165" t="s">
        <v>172</v>
      </c>
      <c r="C65" s="166" t="s">
        <v>686</v>
      </c>
    </row>
    <row r="66" spans="1:3">
      <c r="A66" s="276" t="s">
        <v>1582</v>
      </c>
      <c r="B66" s="165" t="s">
        <v>172</v>
      </c>
      <c r="C66" s="166" t="s">
        <v>686</v>
      </c>
    </row>
    <row r="67" spans="1:3">
      <c r="A67" s="276" t="s">
        <v>1583</v>
      </c>
      <c r="B67" s="165" t="s">
        <v>172</v>
      </c>
      <c r="C67" s="166" t="s">
        <v>686</v>
      </c>
    </row>
    <row r="68" spans="1:3">
      <c r="A68" s="275"/>
      <c r="B68" s="165" t="s">
        <v>171</v>
      </c>
      <c r="C68" s="166" t="s">
        <v>696</v>
      </c>
    </row>
    <row r="69" spans="1:3">
      <c r="A69" s="276" t="s">
        <v>1584</v>
      </c>
      <c r="B69" s="165" t="s">
        <v>172</v>
      </c>
      <c r="C69" s="166" t="s">
        <v>686</v>
      </c>
    </row>
    <row r="70" spans="1:3">
      <c r="A70" s="276" t="s">
        <v>1585</v>
      </c>
      <c r="B70" s="165" t="s">
        <v>172</v>
      </c>
      <c r="C70" s="166" t="s">
        <v>686</v>
      </c>
    </row>
    <row r="71" spans="1:3">
      <c r="A71" s="276" t="s">
        <v>1586</v>
      </c>
      <c r="B71" s="165" t="s">
        <v>172</v>
      </c>
      <c r="C71" s="166" t="s">
        <v>686</v>
      </c>
    </row>
    <row r="72" spans="1:3">
      <c r="A72" s="276" t="s">
        <v>1587</v>
      </c>
      <c r="B72" s="165" t="s">
        <v>172</v>
      </c>
      <c r="C72" s="166" t="s">
        <v>686</v>
      </c>
    </row>
    <row r="73" spans="1:3">
      <c r="A73" s="276" t="s">
        <v>1761</v>
      </c>
      <c r="B73" s="165" t="s">
        <v>172</v>
      </c>
      <c r="C73" s="166" t="s">
        <v>686</v>
      </c>
    </row>
    <row r="74" spans="1:3">
      <c r="A74" s="276" t="s">
        <v>1762</v>
      </c>
      <c r="B74" s="165" t="s">
        <v>172</v>
      </c>
      <c r="C74" s="166" t="s">
        <v>686</v>
      </c>
    </row>
    <row r="75" spans="1:3">
      <c r="A75" s="275"/>
      <c r="B75" s="165" t="s">
        <v>171</v>
      </c>
      <c r="C75" s="166" t="s">
        <v>697</v>
      </c>
    </row>
    <row r="76" spans="1:3">
      <c r="A76" s="276" t="s">
        <v>1763</v>
      </c>
      <c r="B76" s="165" t="s">
        <v>172</v>
      </c>
      <c r="C76" s="166" t="s">
        <v>686</v>
      </c>
    </row>
    <row r="77" spans="1:3">
      <c r="A77" s="276" t="s">
        <v>1588</v>
      </c>
      <c r="B77" s="165" t="s">
        <v>172</v>
      </c>
      <c r="C77" s="166" t="s">
        <v>686</v>
      </c>
    </row>
    <row r="78" spans="1:3">
      <c r="A78" s="276" t="s">
        <v>1589</v>
      </c>
      <c r="B78" s="165" t="s">
        <v>172</v>
      </c>
      <c r="C78" s="166" t="s">
        <v>686</v>
      </c>
    </row>
    <row r="79" spans="1:3">
      <c r="A79" s="276" t="s">
        <v>1590</v>
      </c>
      <c r="B79" s="165" t="s">
        <v>172</v>
      </c>
      <c r="C79" s="166" t="s">
        <v>686</v>
      </c>
    </row>
    <row r="80" spans="1:3">
      <c r="A80" s="276" t="s">
        <v>1591</v>
      </c>
      <c r="B80" s="165" t="s">
        <v>172</v>
      </c>
      <c r="C80" s="166" t="s">
        <v>686</v>
      </c>
    </row>
    <row r="81" spans="1:3">
      <c r="A81" s="276" t="s">
        <v>1592</v>
      </c>
      <c r="B81" s="165" t="s">
        <v>172</v>
      </c>
      <c r="C81" s="166" t="s">
        <v>686</v>
      </c>
    </row>
    <row r="82" spans="1:3">
      <c r="A82" s="275"/>
      <c r="B82" s="165" t="s">
        <v>171</v>
      </c>
      <c r="C82" s="166" t="s">
        <v>698</v>
      </c>
    </row>
    <row r="83" spans="1:3">
      <c r="A83" s="276" t="s">
        <v>1593</v>
      </c>
      <c r="B83" s="165" t="s">
        <v>172</v>
      </c>
      <c r="C83" s="166" t="s">
        <v>680</v>
      </c>
    </row>
    <row r="84" spans="1:3">
      <c r="A84" s="276" t="s">
        <v>1594</v>
      </c>
      <c r="B84" s="165" t="s">
        <v>172</v>
      </c>
      <c r="C84" s="166" t="s">
        <v>680</v>
      </c>
    </row>
    <row r="85" spans="1:3">
      <c r="A85" s="276" t="s">
        <v>1595</v>
      </c>
      <c r="B85" s="165" t="s">
        <v>172</v>
      </c>
      <c r="C85" s="166" t="s">
        <v>674</v>
      </c>
    </row>
    <row r="86" spans="1:3">
      <c r="A86" s="276" t="s">
        <v>1596</v>
      </c>
      <c r="B86" s="165" t="s">
        <v>172</v>
      </c>
      <c r="C86" s="166" t="s">
        <v>382</v>
      </c>
    </row>
    <row r="87" spans="1:3">
      <c r="A87" s="276" t="s">
        <v>1764</v>
      </c>
      <c r="B87" s="165" t="s">
        <v>172</v>
      </c>
      <c r="C87" s="166" t="s">
        <v>170</v>
      </c>
    </row>
    <row r="88" spans="1:3">
      <c r="A88" s="276" t="s">
        <v>1765</v>
      </c>
      <c r="B88" s="165" t="s">
        <v>172</v>
      </c>
      <c r="C88" s="166" t="s">
        <v>686</v>
      </c>
    </row>
    <row r="89" spans="1:3">
      <c r="A89" s="275"/>
      <c r="B89" s="165" t="s">
        <v>171</v>
      </c>
      <c r="C89" s="166" t="s">
        <v>699</v>
      </c>
    </row>
    <row r="90" spans="1:3">
      <c r="A90" s="276" t="s">
        <v>1766</v>
      </c>
      <c r="B90" s="165" t="s">
        <v>172</v>
      </c>
      <c r="C90" s="166" t="s">
        <v>680</v>
      </c>
    </row>
    <row r="91" spans="1:3">
      <c r="A91" s="276" t="s">
        <v>1597</v>
      </c>
      <c r="B91" s="165" t="s">
        <v>172</v>
      </c>
      <c r="C91" s="166" t="s">
        <v>680</v>
      </c>
    </row>
    <row r="92" spans="1:3">
      <c r="A92" s="276" t="s">
        <v>1598</v>
      </c>
      <c r="B92" s="165" t="s">
        <v>172</v>
      </c>
      <c r="C92" s="166" t="s">
        <v>674</v>
      </c>
    </row>
    <row r="93" spans="1:3">
      <c r="A93" s="276" t="s">
        <v>1599</v>
      </c>
      <c r="B93" s="165" t="s">
        <v>172</v>
      </c>
      <c r="C93" s="166" t="s">
        <v>382</v>
      </c>
    </row>
    <row r="94" spans="1:3">
      <c r="A94" s="276" t="s">
        <v>1767</v>
      </c>
      <c r="B94" s="165" t="s">
        <v>172</v>
      </c>
      <c r="C94" s="166" t="s">
        <v>170</v>
      </c>
    </row>
    <row r="95" spans="1:3">
      <c r="A95" s="276" t="s">
        <v>1768</v>
      </c>
      <c r="B95" s="165" t="s">
        <v>172</v>
      </c>
      <c r="C95" s="166" t="s">
        <v>686</v>
      </c>
    </row>
    <row r="96" spans="1:3">
      <c r="A96" s="275"/>
      <c r="B96" s="165" t="s">
        <v>171</v>
      </c>
      <c r="C96" s="166" t="s">
        <v>700</v>
      </c>
    </row>
    <row r="97" spans="1:3">
      <c r="A97" s="276" t="s">
        <v>1769</v>
      </c>
      <c r="B97" s="165" t="s">
        <v>172</v>
      </c>
      <c r="C97" s="166" t="s">
        <v>170</v>
      </c>
    </row>
    <row r="98" spans="1:3">
      <c r="A98" s="276" t="s">
        <v>1600</v>
      </c>
      <c r="B98" s="165" t="s">
        <v>172</v>
      </c>
      <c r="C98" s="166" t="s">
        <v>170</v>
      </c>
    </row>
    <row r="99" spans="1:3">
      <c r="A99" s="276" t="s">
        <v>1601</v>
      </c>
      <c r="B99" s="165" t="s">
        <v>172</v>
      </c>
      <c r="C99" s="166" t="s">
        <v>680</v>
      </c>
    </row>
    <row r="100" spans="1:3">
      <c r="A100" s="276" t="s">
        <v>1602</v>
      </c>
      <c r="B100" s="165" t="s">
        <v>172</v>
      </c>
      <c r="C100" s="166" t="s">
        <v>701</v>
      </c>
    </row>
    <row r="101" spans="1:3">
      <c r="A101" s="276" t="s">
        <v>1770</v>
      </c>
      <c r="B101" s="165" t="s">
        <v>172</v>
      </c>
      <c r="C101" s="166" t="s">
        <v>702</v>
      </c>
    </row>
    <row r="102" spans="1:3">
      <c r="A102" s="276" t="s">
        <v>1771</v>
      </c>
      <c r="B102" s="165" t="s">
        <v>172</v>
      </c>
      <c r="C102" s="166" t="s">
        <v>702</v>
      </c>
    </row>
    <row r="103" spans="1:3">
      <c r="A103" s="275"/>
      <c r="B103" s="165" t="s">
        <v>171</v>
      </c>
      <c r="C103" s="166" t="s">
        <v>703</v>
      </c>
    </row>
    <row r="104" spans="1:3">
      <c r="A104" s="276" t="s">
        <v>1772</v>
      </c>
      <c r="B104" s="165" t="s">
        <v>172</v>
      </c>
      <c r="C104" s="166" t="s">
        <v>382</v>
      </c>
    </row>
    <row r="105" spans="1:3">
      <c r="A105" s="276" t="s">
        <v>1603</v>
      </c>
      <c r="B105" s="165" t="s">
        <v>172</v>
      </c>
      <c r="C105" s="166" t="s">
        <v>382</v>
      </c>
    </row>
    <row r="106" spans="1:3">
      <c r="A106" s="276" t="s">
        <v>1604</v>
      </c>
      <c r="B106" s="165" t="s">
        <v>172</v>
      </c>
      <c r="C106" s="166" t="s">
        <v>704</v>
      </c>
    </row>
    <row r="107" spans="1:3">
      <c r="A107" s="276" t="s">
        <v>1605</v>
      </c>
      <c r="B107" s="165" t="s">
        <v>172</v>
      </c>
      <c r="C107" s="166" t="s">
        <v>705</v>
      </c>
    </row>
    <row r="108" spans="1:3">
      <c r="A108" s="275"/>
      <c r="B108" s="165" t="s">
        <v>171</v>
      </c>
      <c r="C108" s="166" t="s">
        <v>706</v>
      </c>
    </row>
    <row r="109" spans="1:3">
      <c r="A109" s="276" t="s">
        <v>1773</v>
      </c>
      <c r="B109" s="165" t="s">
        <v>172</v>
      </c>
      <c r="C109" s="166" t="s">
        <v>707</v>
      </c>
    </row>
    <row r="110" spans="1:3">
      <c r="A110" s="276" t="s">
        <v>1606</v>
      </c>
      <c r="B110" s="165" t="s">
        <v>172</v>
      </c>
      <c r="C110" s="166" t="s">
        <v>707</v>
      </c>
    </row>
    <row r="111" spans="1:3">
      <c r="A111" s="276" t="s">
        <v>1607</v>
      </c>
      <c r="B111" s="165" t="s">
        <v>172</v>
      </c>
      <c r="C111" s="166" t="s">
        <v>708</v>
      </c>
    </row>
    <row r="112" spans="1:3">
      <c r="A112" s="276" t="s">
        <v>1608</v>
      </c>
      <c r="B112" s="165" t="s">
        <v>172</v>
      </c>
      <c r="C112" s="166" t="s">
        <v>709</v>
      </c>
    </row>
    <row r="113" spans="1:3">
      <c r="A113" s="276" t="s">
        <v>1774</v>
      </c>
      <c r="B113" s="165" t="s">
        <v>172</v>
      </c>
      <c r="C113" s="166" t="s">
        <v>705</v>
      </c>
    </row>
    <row r="114" spans="1:3">
      <c r="A114" s="276" t="s">
        <v>1775</v>
      </c>
      <c r="B114" s="165" t="s">
        <v>172</v>
      </c>
      <c r="C114" s="166" t="s">
        <v>705</v>
      </c>
    </row>
    <row r="115" spans="1:3">
      <c r="A115" s="275"/>
      <c r="B115" s="165" t="s">
        <v>171</v>
      </c>
      <c r="C115" s="166" t="s">
        <v>710</v>
      </c>
    </row>
    <row r="116" spans="1:3">
      <c r="A116" s="276" t="s">
        <v>1776</v>
      </c>
      <c r="B116" s="165" t="s">
        <v>172</v>
      </c>
      <c r="C116" s="166" t="s">
        <v>707</v>
      </c>
    </row>
    <row r="117" spans="1:3">
      <c r="A117" s="276" t="s">
        <v>1609</v>
      </c>
      <c r="B117" s="165" t="s">
        <v>172</v>
      </c>
      <c r="C117" s="166" t="s">
        <v>707</v>
      </c>
    </row>
    <row r="118" spans="1:3">
      <c r="A118" s="276" t="s">
        <v>1610</v>
      </c>
      <c r="B118" s="165" t="s">
        <v>172</v>
      </c>
      <c r="C118" s="166" t="s">
        <v>708</v>
      </c>
    </row>
    <row r="119" spans="1:3">
      <c r="A119" s="276" t="s">
        <v>1611</v>
      </c>
      <c r="B119" s="165" t="s">
        <v>172</v>
      </c>
      <c r="C119" s="166" t="s">
        <v>709</v>
      </c>
    </row>
    <row r="120" spans="1:3">
      <c r="A120" s="276" t="s">
        <v>1777</v>
      </c>
      <c r="B120" s="165" t="s">
        <v>172</v>
      </c>
      <c r="C120" s="166" t="s">
        <v>705</v>
      </c>
    </row>
    <row r="121" spans="1:3">
      <c r="A121" s="276" t="s">
        <v>1778</v>
      </c>
      <c r="B121" s="165" t="s">
        <v>172</v>
      </c>
      <c r="C121" s="166" t="s">
        <v>705</v>
      </c>
    </row>
    <row r="122" spans="1:3">
      <c r="A122" s="275"/>
      <c r="B122" s="165" t="s">
        <v>171</v>
      </c>
      <c r="C122" s="166" t="s">
        <v>711</v>
      </c>
    </row>
    <row r="123" spans="1:3">
      <c r="A123" s="276" t="s">
        <v>1779</v>
      </c>
      <c r="B123" s="165" t="s">
        <v>172</v>
      </c>
      <c r="C123" s="166" t="s">
        <v>382</v>
      </c>
    </row>
    <row r="124" spans="1:3">
      <c r="A124" s="276" t="s">
        <v>1612</v>
      </c>
      <c r="B124" s="165" t="s">
        <v>172</v>
      </c>
      <c r="C124" s="166" t="s">
        <v>382</v>
      </c>
    </row>
    <row r="125" spans="1:3">
      <c r="A125" s="276" t="s">
        <v>1613</v>
      </c>
      <c r="B125" s="165" t="s">
        <v>172</v>
      </c>
      <c r="C125" s="166" t="s">
        <v>712</v>
      </c>
    </row>
    <row r="126" spans="1:3">
      <c r="A126" s="276" t="s">
        <v>1614</v>
      </c>
      <c r="B126" s="165" t="s">
        <v>172</v>
      </c>
      <c r="C126" s="166" t="s">
        <v>705</v>
      </c>
    </row>
    <row r="127" spans="1:3">
      <c r="A127" s="276" t="s">
        <v>1780</v>
      </c>
      <c r="B127" s="165" t="s">
        <v>172</v>
      </c>
      <c r="C127" s="166" t="s">
        <v>690</v>
      </c>
    </row>
    <row r="128" spans="1:3">
      <c r="A128" s="276" t="s">
        <v>1781</v>
      </c>
      <c r="B128" s="165" t="s">
        <v>172</v>
      </c>
      <c r="C128" s="166" t="s">
        <v>690</v>
      </c>
    </row>
    <row r="129" spans="1:3">
      <c r="A129" s="275"/>
      <c r="B129" s="165" t="s">
        <v>171</v>
      </c>
      <c r="C129" s="166" t="s">
        <v>713</v>
      </c>
    </row>
    <row r="130" spans="1:3">
      <c r="A130" s="276" t="s">
        <v>1782</v>
      </c>
      <c r="B130" s="165" t="s">
        <v>172</v>
      </c>
      <c r="C130" s="166" t="s">
        <v>522</v>
      </c>
    </row>
    <row r="131" spans="1:3">
      <c r="A131" s="276" t="s">
        <v>1615</v>
      </c>
      <c r="B131" s="165" t="s">
        <v>172</v>
      </c>
      <c r="C131" s="166" t="s">
        <v>522</v>
      </c>
    </row>
    <row r="132" spans="1:3">
      <c r="A132" s="276" t="s">
        <v>1616</v>
      </c>
      <c r="B132" s="165" t="s">
        <v>172</v>
      </c>
      <c r="C132" s="166" t="s">
        <v>714</v>
      </c>
    </row>
    <row r="133" spans="1:3">
      <c r="A133" s="276" t="s">
        <v>1617</v>
      </c>
      <c r="B133" s="165" t="s">
        <v>172</v>
      </c>
      <c r="C133" s="166" t="s">
        <v>529</v>
      </c>
    </row>
    <row r="134" spans="1:3">
      <c r="A134" s="276" t="s">
        <v>1783</v>
      </c>
      <c r="B134" s="165" t="s">
        <v>172</v>
      </c>
      <c r="C134" s="166" t="s">
        <v>412</v>
      </c>
    </row>
    <row r="135" spans="1:3">
      <c r="A135" s="276" t="s">
        <v>1784</v>
      </c>
      <c r="B135" s="165" t="s">
        <v>172</v>
      </c>
      <c r="C135" s="166" t="s">
        <v>412</v>
      </c>
    </row>
    <row r="136" spans="1:3">
      <c r="A136" s="275"/>
      <c r="B136" s="165" t="s">
        <v>171</v>
      </c>
      <c r="C136" s="166" t="s">
        <v>715</v>
      </c>
    </row>
    <row r="137" spans="1:3">
      <c r="A137" s="276" t="s">
        <v>1785</v>
      </c>
      <c r="B137" s="165" t="s">
        <v>172</v>
      </c>
      <c r="C137" s="166" t="s">
        <v>522</v>
      </c>
    </row>
    <row r="138" spans="1:3">
      <c r="A138" s="276" t="s">
        <v>1618</v>
      </c>
      <c r="B138" s="165" t="s">
        <v>172</v>
      </c>
      <c r="C138" s="166" t="s">
        <v>522</v>
      </c>
    </row>
    <row r="139" spans="1:3">
      <c r="A139" s="276" t="s">
        <v>1619</v>
      </c>
      <c r="B139" s="165" t="s">
        <v>172</v>
      </c>
      <c r="C139" s="166" t="s">
        <v>714</v>
      </c>
    </row>
    <row r="140" spans="1:3">
      <c r="A140" s="276" t="s">
        <v>1620</v>
      </c>
      <c r="B140" s="165" t="s">
        <v>172</v>
      </c>
      <c r="C140" s="166" t="s">
        <v>529</v>
      </c>
    </row>
    <row r="141" spans="1:3">
      <c r="A141" s="276" t="s">
        <v>1786</v>
      </c>
      <c r="B141" s="165" t="s">
        <v>172</v>
      </c>
      <c r="C141" s="166" t="s">
        <v>412</v>
      </c>
    </row>
    <row r="142" spans="1:3">
      <c r="A142" s="276" t="s">
        <v>1787</v>
      </c>
      <c r="B142" s="165" t="s">
        <v>172</v>
      </c>
      <c r="C142" s="166" t="s">
        <v>412</v>
      </c>
    </row>
    <row r="143" spans="1:3">
      <c r="A143" s="275"/>
      <c r="B143" s="165" t="s">
        <v>171</v>
      </c>
      <c r="C143" s="166" t="s">
        <v>716</v>
      </c>
    </row>
    <row r="144" spans="1:3">
      <c r="A144" s="276" t="s">
        <v>1788</v>
      </c>
      <c r="B144" s="165" t="s">
        <v>172</v>
      </c>
      <c r="C144" s="166" t="s">
        <v>714</v>
      </c>
    </row>
    <row r="145" spans="1:3">
      <c r="A145" s="276" t="s">
        <v>1621</v>
      </c>
      <c r="B145" s="165" t="s">
        <v>172</v>
      </c>
      <c r="C145" s="166" t="s">
        <v>714</v>
      </c>
    </row>
    <row r="146" spans="1:3">
      <c r="A146" s="276" t="s">
        <v>1622</v>
      </c>
      <c r="B146" s="165" t="s">
        <v>172</v>
      </c>
      <c r="C146" s="166" t="s">
        <v>717</v>
      </c>
    </row>
    <row r="147" spans="1:3">
      <c r="A147" s="276" t="s">
        <v>1623</v>
      </c>
      <c r="B147" s="165" t="s">
        <v>172</v>
      </c>
      <c r="C147" s="166" t="s">
        <v>718</v>
      </c>
    </row>
    <row r="148" spans="1:3">
      <c r="A148" s="276" t="s">
        <v>1789</v>
      </c>
      <c r="B148" s="165" t="s">
        <v>172</v>
      </c>
      <c r="C148" s="166" t="s">
        <v>266</v>
      </c>
    </row>
    <row r="149" spans="1:3">
      <c r="A149" s="276" t="s">
        <v>1790</v>
      </c>
      <c r="B149" s="165" t="s">
        <v>172</v>
      </c>
      <c r="C149" s="166" t="s">
        <v>266</v>
      </c>
    </row>
    <row r="150" spans="1:3">
      <c r="A150" s="275"/>
      <c r="B150" s="165" t="s">
        <v>171</v>
      </c>
      <c r="C150" s="166" t="s">
        <v>719</v>
      </c>
    </row>
    <row r="151" spans="1:3">
      <c r="A151" s="276" t="s">
        <v>1791</v>
      </c>
      <c r="B151" s="165" t="s">
        <v>172</v>
      </c>
      <c r="C151" s="166" t="s">
        <v>720</v>
      </c>
    </row>
    <row r="152" spans="1:3">
      <c r="A152" s="276" t="s">
        <v>1624</v>
      </c>
      <c r="B152" s="165" t="s">
        <v>172</v>
      </c>
      <c r="C152" s="166" t="s">
        <v>720</v>
      </c>
    </row>
    <row r="153" spans="1:3">
      <c r="A153" s="276" t="s">
        <v>1625</v>
      </c>
      <c r="B153" s="165" t="s">
        <v>172</v>
      </c>
      <c r="C153" s="166" t="s">
        <v>686</v>
      </c>
    </row>
    <row r="154" spans="1:3">
      <c r="A154" s="276" t="s">
        <v>1626</v>
      </c>
      <c r="B154" s="165" t="s">
        <v>172</v>
      </c>
      <c r="C154" s="166" t="s">
        <v>382</v>
      </c>
    </row>
    <row r="155" spans="1:3">
      <c r="A155" s="276" t="s">
        <v>1627</v>
      </c>
      <c r="B155" s="165" t="s">
        <v>172</v>
      </c>
      <c r="C155" s="166" t="s">
        <v>680</v>
      </c>
    </row>
    <row r="156" spans="1:3">
      <c r="A156" s="276" t="s">
        <v>1628</v>
      </c>
      <c r="B156" s="165" t="s">
        <v>172</v>
      </c>
      <c r="C156" s="166" t="s">
        <v>680</v>
      </c>
    </row>
    <row r="157" spans="1:3">
      <c r="A157" s="275"/>
      <c r="B157" s="165" t="s">
        <v>171</v>
      </c>
      <c r="C157" s="166" t="s">
        <v>721</v>
      </c>
    </row>
    <row r="158" spans="1:3">
      <c r="A158" s="276" t="s">
        <v>1629</v>
      </c>
      <c r="B158" s="165" t="s">
        <v>172</v>
      </c>
      <c r="C158" s="166" t="s">
        <v>720</v>
      </c>
    </row>
    <row r="159" spans="1:3">
      <c r="A159" s="276" t="s">
        <v>1630</v>
      </c>
      <c r="B159" s="165" t="s">
        <v>172</v>
      </c>
      <c r="C159" s="166" t="s">
        <v>720</v>
      </c>
    </row>
    <row r="160" spans="1:3">
      <c r="A160" s="276" t="s">
        <v>1631</v>
      </c>
      <c r="B160" s="165" t="s">
        <v>172</v>
      </c>
      <c r="C160" s="166" t="s">
        <v>686</v>
      </c>
    </row>
    <row r="161" spans="1:3">
      <c r="A161" s="276" t="s">
        <v>1632</v>
      </c>
      <c r="B161" s="165" t="s">
        <v>172</v>
      </c>
      <c r="C161" s="166" t="s">
        <v>382</v>
      </c>
    </row>
    <row r="162" spans="1:3">
      <c r="A162" s="276" t="s">
        <v>1633</v>
      </c>
      <c r="B162" s="165" t="s">
        <v>172</v>
      </c>
      <c r="C162" s="166" t="s">
        <v>680</v>
      </c>
    </row>
    <row r="163" spans="1:3">
      <c r="A163" s="276" t="s">
        <v>1634</v>
      </c>
      <c r="B163" s="165" t="s">
        <v>172</v>
      </c>
      <c r="C163" s="166" t="s">
        <v>680</v>
      </c>
    </row>
    <row r="164" spans="1:3">
      <c r="A164" s="275"/>
      <c r="B164" s="165" t="s">
        <v>171</v>
      </c>
      <c r="C164" s="166" t="s">
        <v>722</v>
      </c>
    </row>
    <row r="165" spans="1:3">
      <c r="A165" s="276" t="s">
        <v>1635</v>
      </c>
      <c r="B165" s="165" t="s">
        <v>172</v>
      </c>
      <c r="C165" s="166" t="s">
        <v>569</v>
      </c>
    </row>
    <row r="166" spans="1:3">
      <c r="A166" s="275"/>
      <c r="B166" s="165" t="s">
        <v>171</v>
      </c>
      <c r="C166" s="166" t="s">
        <v>723</v>
      </c>
    </row>
    <row r="167" spans="1:3">
      <c r="A167" s="276" t="s">
        <v>1636</v>
      </c>
      <c r="B167" s="165" t="s">
        <v>172</v>
      </c>
      <c r="C167" s="166" t="s">
        <v>569</v>
      </c>
    </row>
    <row r="168" spans="1:3">
      <c r="A168" s="275"/>
      <c r="B168" s="165" t="s">
        <v>171</v>
      </c>
      <c r="C168" s="166" t="s">
        <v>724</v>
      </c>
    </row>
    <row r="169" spans="1:3">
      <c r="A169" s="276" t="s">
        <v>1637</v>
      </c>
      <c r="B169" s="165" t="s">
        <v>172</v>
      </c>
      <c r="C169" s="166" t="s">
        <v>569</v>
      </c>
    </row>
    <row r="170" spans="1:3">
      <c r="A170" s="275"/>
      <c r="B170" s="165" t="s">
        <v>171</v>
      </c>
      <c r="C170" s="166" t="s">
        <v>725</v>
      </c>
    </row>
    <row r="171" spans="1:3">
      <c r="A171" s="276" t="s">
        <v>1638</v>
      </c>
      <c r="B171" s="165" t="s">
        <v>172</v>
      </c>
      <c r="C171" s="166" t="s">
        <v>720</v>
      </c>
    </row>
    <row r="172" spans="1:3">
      <c r="A172" s="275"/>
      <c r="B172" s="165" t="s">
        <v>171</v>
      </c>
      <c r="C172" s="166" t="s">
        <v>726</v>
      </c>
    </row>
    <row r="173" spans="1:3">
      <c r="A173" s="276" t="s">
        <v>1639</v>
      </c>
      <c r="B173" s="165" t="s">
        <v>172</v>
      </c>
      <c r="C173" s="166" t="s">
        <v>720</v>
      </c>
    </row>
    <row r="174" spans="1:3">
      <c r="A174" s="275"/>
      <c r="B174" s="165" t="s">
        <v>171</v>
      </c>
      <c r="C174" s="166" t="s">
        <v>644</v>
      </c>
    </row>
    <row r="175" spans="1:3">
      <c r="A175" s="276" t="s">
        <v>1792</v>
      </c>
      <c r="B175" s="165" t="s">
        <v>172</v>
      </c>
      <c r="C175" s="166" t="s">
        <v>720</v>
      </c>
    </row>
    <row r="176" spans="1:3">
      <c r="A176" s="275"/>
      <c r="B176" s="165" t="s">
        <v>171</v>
      </c>
      <c r="C176" s="166" t="s">
        <v>727</v>
      </c>
    </row>
    <row r="177" spans="1:3">
      <c r="A177" s="276" t="s">
        <v>1640</v>
      </c>
      <c r="B177" s="165" t="s">
        <v>172</v>
      </c>
      <c r="C177" s="166" t="s">
        <v>569</v>
      </c>
    </row>
    <row r="178" spans="1:3">
      <c r="A178" s="275"/>
      <c r="B178" s="165" t="s">
        <v>171</v>
      </c>
      <c r="C178" s="166" t="s">
        <v>728</v>
      </c>
    </row>
    <row r="179" spans="1:3">
      <c r="A179" s="276" t="s">
        <v>1793</v>
      </c>
      <c r="B179" s="165" t="s">
        <v>172</v>
      </c>
      <c r="C179" s="166" t="s">
        <v>569</v>
      </c>
    </row>
    <row r="180" spans="1:3">
      <c r="A180" s="275"/>
      <c r="B180" s="165" t="s">
        <v>171</v>
      </c>
      <c r="C180" s="166" t="s">
        <v>729</v>
      </c>
    </row>
    <row r="181" spans="1:3">
      <c r="A181" s="276" t="s">
        <v>1794</v>
      </c>
      <c r="B181" s="165" t="s">
        <v>172</v>
      </c>
      <c r="C181" s="166" t="s">
        <v>569</v>
      </c>
    </row>
    <row r="182" spans="1:3">
      <c r="A182" s="275"/>
      <c r="B182" s="165" t="s">
        <v>171</v>
      </c>
      <c r="C182" s="166" t="s">
        <v>730</v>
      </c>
    </row>
    <row r="183" spans="1:3">
      <c r="A183" s="276" t="s">
        <v>1641</v>
      </c>
      <c r="B183" s="165" t="s">
        <v>172</v>
      </c>
      <c r="C183" s="166" t="s">
        <v>720</v>
      </c>
    </row>
    <row r="184" spans="1:3">
      <c r="A184" s="275"/>
      <c r="B184" s="165" t="s">
        <v>171</v>
      </c>
      <c r="C184" s="166" t="s">
        <v>731</v>
      </c>
    </row>
    <row r="185" spans="1:3">
      <c r="A185" s="276" t="s">
        <v>1795</v>
      </c>
      <c r="B185" s="165" t="s">
        <v>172</v>
      </c>
      <c r="C185" s="166" t="s">
        <v>720</v>
      </c>
    </row>
    <row r="186" spans="1:3">
      <c r="A186" s="275"/>
      <c r="B186" s="165" t="s">
        <v>171</v>
      </c>
      <c r="C186" s="166" t="s">
        <v>171</v>
      </c>
    </row>
    <row r="187" spans="1:3">
      <c r="A187" s="276" t="s">
        <v>1642</v>
      </c>
      <c r="B187" s="165" t="s">
        <v>172</v>
      </c>
      <c r="C187" s="166" t="s">
        <v>720</v>
      </c>
    </row>
    <row r="188" spans="1:3">
      <c r="A188" s="275"/>
      <c r="B188" s="165" t="s">
        <v>171</v>
      </c>
      <c r="C188" s="166" t="s">
        <v>732</v>
      </c>
    </row>
    <row r="189" spans="1:3">
      <c r="A189" s="276" t="s">
        <v>1796</v>
      </c>
      <c r="B189" s="165" t="s">
        <v>172</v>
      </c>
      <c r="C189" s="166" t="s">
        <v>569</v>
      </c>
    </row>
    <row r="190" spans="1:3">
      <c r="A190" s="275"/>
      <c r="B190" s="165" t="s">
        <v>171</v>
      </c>
      <c r="C190" s="166" t="s">
        <v>733</v>
      </c>
    </row>
    <row r="191" spans="1:3">
      <c r="A191" s="276" t="s">
        <v>1643</v>
      </c>
      <c r="B191" s="165" t="s">
        <v>172</v>
      </c>
      <c r="C191" s="166" t="s">
        <v>569</v>
      </c>
    </row>
    <row r="192" spans="1:3">
      <c r="A192" s="275"/>
      <c r="B192" s="165" t="s">
        <v>171</v>
      </c>
      <c r="C192" s="166" t="s">
        <v>734</v>
      </c>
    </row>
    <row r="193" spans="1:3">
      <c r="A193" s="276" t="s">
        <v>1797</v>
      </c>
      <c r="B193" s="165" t="s">
        <v>172</v>
      </c>
      <c r="C193" s="166" t="s">
        <v>569</v>
      </c>
    </row>
    <row r="194" spans="1:3">
      <c r="A194" s="275"/>
      <c r="B194" s="165" t="s">
        <v>171</v>
      </c>
      <c r="C194" s="166" t="s">
        <v>679</v>
      </c>
    </row>
    <row r="195" spans="1:3">
      <c r="A195" s="276" t="s">
        <v>1798</v>
      </c>
      <c r="B195" s="165" t="s">
        <v>172</v>
      </c>
      <c r="C195" s="166" t="s">
        <v>720</v>
      </c>
    </row>
    <row r="196" spans="1:3">
      <c r="A196" s="275"/>
      <c r="B196" s="165" t="s">
        <v>171</v>
      </c>
      <c r="C196" s="166" t="s">
        <v>735</v>
      </c>
    </row>
    <row r="197" spans="1:3">
      <c r="A197" s="276" t="s">
        <v>1644</v>
      </c>
      <c r="B197" s="165" t="s">
        <v>172</v>
      </c>
      <c r="C197" s="166" t="s">
        <v>720</v>
      </c>
    </row>
    <row r="198" spans="1:3">
      <c r="A198" s="275"/>
      <c r="B198" s="165" t="s">
        <v>171</v>
      </c>
      <c r="C198" s="166" t="s">
        <v>736</v>
      </c>
    </row>
    <row r="199" spans="1:3">
      <c r="A199" s="276" t="s">
        <v>1799</v>
      </c>
      <c r="B199" s="165" t="s">
        <v>172</v>
      </c>
      <c r="C199" s="166" t="s">
        <v>720</v>
      </c>
    </row>
    <row r="200" spans="1:3">
      <c r="A200" s="275"/>
      <c r="B200" s="165" t="s">
        <v>171</v>
      </c>
      <c r="C200" s="166" t="s">
        <v>737</v>
      </c>
    </row>
    <row r="201" spans="1:3">
      <c r="A201" s="276" t="s">
        <v>1800</v>
      </c>
      <c r="B201" s="165" t="s">
        <v>172</v>
      </c>
      <c r="C201" s="166" t="s">
        <v>569</v>
      </c>
    </row>
    <row r="202" spans="1:3">
      <c r="A202" s="275"/>
      <c r="B202" s="165" t="s">
        <v>171</v>
      </c>
      <c r="C202" s="166" t="s">
        <v>738</v>
      </c>
    </row>
    <row r="203" spans="1:3">
      <c r="A203" s="276" t="s">
        <v>1645</v>
      </c>
      <c r="B203" s="165" t="s">
        <v>172</v>
      </c>
      <c r="C203" s="166" t="s">
        <v>569</v>
      </c>
    </row>
    <row r="204" spans="1:3">
      <c r="A204" s="275"/>
      <c r="B204" s="165" t="s">
        <v>171</v>
      </c>
      <c r="C204" s="166" t="s">
        <v>739</v>
      </c>
    </row>
    <row r="205" spans="1:3">
      <c r="A205" s="276" t="s">
        <v>1801</v>
      </c>
      <c r="B205" s="165" t="s">
        <v>172</v>
      </c>
      <c r="C205" s="166" t="s">
        <v>569</v>
      </c>
    </row>
    <row r="206" spans="1:3">
      <c r="A206" s="275"/>
      <c r="B206" s="165" t="s">
        <v>171</v>
      </c>
      <c r="C206" s="166" t="s">
        <v>740</v>
      </c>
    </row>
    <row r="207" spans="1:3">
      <c r="A207" s="276" t="s">
        <v>1802</v>
      </c>
      <c r="B207" s="165" t="s">
        <v>172</v>
      </c>
      <c r="C207" s="166" t="s">
        <v>720</v>
      </c>
    </row>
    <row r="208" spans="1:3">
      <c r="A208" s="275"/>
      <c r="B208" s="165" t="s">
        <v>171</v>
      </c>
      <c r="C208" s="166" t="s">
        <v>741</v>
      </c>
    </row>
    <row r="209" spans="1:3">
      <c r="A209" s="276" t="s">
        <v>1646</v>
      </c>
      <c r="B209" s="165" t="s">
        <v>172</v>
      </c>
      <c r="C209" s="166" t="s">
        <v>720</v>
      </c>
    </row>
    <row r="210" spans="1:3">
      <c r="A210" s="275"/>
      <c r="B210" s="165" t="s">
        <v>171</v>
      </c>
      <c r="C210" s="166" t="s">
        <v>742</v>
      </c>
    </row>
    <row r="211" spans="1:3">
      <c r="A211" s="276" t="s">
        <v>1803</v>
      </c>
      <c r="B211" s="165" t="s">
        <v>172</v>
      </c>
      <c r="C211" s="166" t="s">
        <v>720</v>
      </c>
    </row>
    <row r="212" spans="1:3">
      <c r="A212" s="275"/>
      <c r="B212" s="165" t="s">
        <v>171</v>
      </c>
      <c r="C212" s="166" t="s">
        <v>743</v>
      </c>
    </row>
    <row r="213" spans="1:3">
      <c r="A213" s="276" t="s">
        <v>1647</v>
      </c>
      <c r="B213" s="165" t="s">
        <v>172</v>
      </c>
      <c r="C213" s="166" t="s">
        <v>1157</v>
      </c>
    </row>
    <row r="214" spans="1:3">
      <c r="A214" s="275"/>
      <c r="B214" s="165" t="s">
        <v>171</v>
      </c>
      <c r="C214" s="166" t="s">
        <v>744</v>
      </c>
    </row>
    <row r="215" spans="1:3">
      <c r="A215" s="276" t="s">
        <v>1804</v>
      </c>
      <c r="B215" s="165" t="s">
        <v>172</v>
      </c>
      <c r="C215" s="166" t="s">
        <v>356</v>
      </c>
    </row>
    <row r="216" spans="1:3">
      <c r="A216" s="275"/>
      <c r="B216" s="165" t="s">
        <v>171</v>
      </c>
      <c r="C216" s="166" t="s">
        <v>745</v>
      </c>
    </row>
    <row r="217" spans="1:3">
      <c r="A217" s="276" t="s">
        <v>1805</v>
      </c>
      <c r="B217" s="165" t="s">
        <v>172</v>
      </c>
      <c r="C217" s="166" t="s">
        <v>746</v>
      </c>
    </row>
    <row r="218" spans="1:3">
      <c r="A218" s="275"/>
      <c r="B218" s="165" t="s">
        <v>171</v>
      </c>
      <c r="C218" s="166" t="s">
        <v>747</v>
      </c>
    </row>
    <row r="219" spans="1:3">
      <c r="A219" s="276" t="s">
        <v>1648</v>
      </c>
      <c r="B219" s="165" t="s">
        <v>172</v>
      </c>
      <c r="C219" s="166" t="s">
        <v>693</v>
      </c>
    </row>
    <row r="220" spans="1:3">
      <c r="A220" s="275"/>
      <c r="B220" s="165" t="s">
        <v>171</v>
      </c>
      <c r="C220" s="166" t="s">
        <v>748</v>
      </c>
    </row>
    <row r="221" spans="1:3">
      <c r="A221" s="276" t="s">
        <v>1649</v>
      </c>
      <c r="B221" s="165" t="s">
        <v>172</v>
      </c>
      <c r="C221" s="166" t="s">
        <v>693</v>
      </c>
    </row>
    <row r="222" spans="1:3">
      <c r="A222" s="275"/>
      <c r="B222" s="165" t="s">
        <v>171</v>
      </c>
      <c r="C222" s="166" t="s">
        <v>749</v>
      </c>
    </row>
    <row r="223" spans="1:3">
      <c r="A223" s="276" t="s">
        <v>1650</v>
      </c>
      <c r="B223" s="165" t="s">
        <v>172</v>
      </c>
      <c r="C223" s="166" t="s">
        <v>693</v>
      </c>
    </row>
    <row r="224" spans="1:3">
      <c r="A224" s="275"/>
      <c r="B224" s="165" t="s">
        <v>171</v>
      </c>
      <c r="C224" s="166" t="s">
        <v>750</v>
      </c>
    </row>
    <row r="225" spans="1:3">
      <c r="A225" s="276" t="s">
        <v>1651</v>
      </c>
      <c r="B225" s="165" t="s">
        <v>172</v>
      </c>
      <c r="C225" s="166" t="s">
        <v>7</v>
      </c>
    </row>
    <row r="226" spans="1:3">
      <c r="A226" s="275"/>
      <c r="B226" s="165" t="s">
        <v>171</v>
      </c>
      <c r="C226" s="166" t="s">
        <v>751</v>
      </c>
    </row>
    <row r="227" spans="1:3">
      <c r="A227" s="276" t="s">
        <v>1652</v>
      </c>
      <c r="B227" s="165" t="s">
        <v>172</v>
      </c>
      <c r="C227" s="166" t="s">
        <v>7</v>
      </c>
    </row>
    <row r="228" spans="1:3">
      <c r="A228" s="275"/>
      <c r="B228" s="165" t="s">
        <v>171</v>
      </c>
      <c r="C228" s="166" t="s">
        <v>752</v>
      </c>
    </row>
    <row r="229" spans="1:3">
      <c r="A229" s="276" t="s">
        <v>1653</v>
      </c>
      <c r="B229" s="165" t="s">
        <v>172</v>
      </c>
      <c r="C229" s="166" t="s">
        <v>7</v>
      </c>
    </row>
    <row r="230" spans="1:3">
      <c r="A230" s="275"/>
      <c r="B230" s="165" t="s">
        <v>171</v>
      </c>
      <c r="C230" s="166" t="s">
        <v>753</v>
      </c>
    </row>
    <row r="231" spans="1:3">
      <c r="A231" s="276" t="s">
        <v>1654</v>
      </c>
      <c r="B231" s="165" t="s">
        <v>172</v>
      </c>
      <c r="C231" s="166" t="s">
        <v>754</v>
      </c>
    </row>
    <row r="232" spans="1:3">
      <c r="A232" s="275"/>
      <c r="B232" s="165" t="s">
        <v>171</v>
      </c>
      <c r="C232" s="166" t="s">
        <v>755</v>
      </c>
    </row>
    <row r="233" spans="1:3">
      <c r="A233" s="276" t="s">
        <v>1655</v>
      </c>
      <c r="B233" s="165" t="s">
        <v>172</v>
      </c>
      <c r="C233" s="166" t="s">
        <v>83</v>
      </c>
    </row>
    <row r="234" spans="1:3">
      <c r="A234" s="275"/>
      <c r="B234" s="165" t="s">
        <v>171</v>
      </c>
      <c r="C234" s="166" t="s">
        <v>756</v>
      </c>
    </row>
    <row r="235" spans="1:3">
      <c r="A235" s="276" t="s">
        <v>1656</v>
      </c>
      <c r="B235" s="165" t="s">
        <v>172</v>
      </c>
      <c r="C235" s="166" t="s">
        <v>757</v>
      </c>
    </row>
    <row r="236" spans="1:3">
      <c r="A236" s="275"/>
      <c r="B236" s="165" t="s">
        <v>171</v>
      </c>
      <c r="C236" s="166" t="s">
        <v>758</v>
      </c>
    </row>
    <row r="237" spans="1:3">
      <c r="A237" s="276" t="s">
        <v>1806</v>
      </c>
      <c r="B237" s="165" t="s">
        <v>172</v>
      </c>
      <c r="C237" s="166" t="s">
        <v>458</v>
      </c>
    </row>
    <row r="238" spans="1:3">
      <c r="A238" s="275"/>
      <c r="B238" s="165" t="s">
        <v>171</v>
      </c>
      <c r="C238" s="166" t="s">
        <v>759</v>
      </c>
    </row>
    <row r="239" spans="1:3">
      <c r="A239" s="276" t="s">
        <v>1807</v>
      </c>
      <c r="B239" s="165" t="s">
        <v>172</v>
      </c>
      <c r="C239" s="166" t="s">
        <v>760</v>
      </c>
    </row>
    <row r="240" spans="1:3">
      <c r="A240" s="275"/>
      <c r="B240" s="165" t="s">
        <v>171</v>
      </c>
      <c r="C240" s="166" t="s">
        <v>761</v>
      </c>
    </row>
    <row r="241" spans="1:3">
      <c r="A241" s="276" t="s">
        <v>1808</v>
      </c>
      <c r="B241" s="165" t="s">
        <v>172</v>
      </c>
      <c r="C241" s="166" t="s">
        <v>762</v>
      </c>
    </row>
    <row r="242" spans="1:3">
      <c r="A242" s="276" t="s">
        <v>1657</v>
      </c>
      <c r="B242" s="165" t="s">
        <v>172</v>
      </c>
      <c r="C242" s="166" t="s">
        <v>762</v>
      </c>
    </row>
    <row r="243" spans="1:3">
      <c r="A243" s="276" t="s">
        <v>1658</v>
      </c>
      <c r="B243" s="165" t="s">
        <v>172</v>
      </c>
      <c r="C243" s="166" t="s">
        <v>762</v>
      </c>
    </row>
    <row r="244" spans="1:3">
      <c r="A244" s="276" t="s">
        <v>1659</v>
      </c>
      <c r="B244" s="165" t="s">
        <v>172</v>
      </c>
      <c r="C244" s="166" t="s">
        <v>762</v>
      </c>
    </row>
    <row r="245" spans="1:3">
      <c r="A245" s="276" t="s">
        <v>1809</v>
      </c>
      <c r="B245" s="165" t="s">
        <v>172</v>
      </c>
      <c r="C245" s="166" t="s">
        <v>762</v>
      </c>
    </row>
    <row r="246" spans="1:3">
      <c r="A246" s="276" t="s">
        <v>1810</v>
      </c>
      <c r="B246" s="165" t="s">
        <v>172</v>
      </c>
      <c r="C246" s="166" t="s">
        <v>762</v>
      </c>
    </row>
    <row r="247" spans="1:3">
      <c r="A247" s="275"/>
      <c r="B247" s="165" t="s">
        <v>171</v>
      </c>
      <c r="C247" s="166" t="s">
        <v>763</v>
      </c>
    </row>
    <row r="248" spans="1:3">
      <c r="A248" s="276" t="s">
        <v>1811</v>
      </c>
      <c r="B248" s="165" t="s">
        <v>172</v>
      </c>
      <c r="C248" s="166" t="s">
        <v>764</v>
      </c>
    </row>
    <row r="249" spans="1:3">
      <c r="A249" s="276" t="s">
        <v>1660</v>
      </c>
      <c r="B249" s="165" t="s">
        <v>172</v>
      </c>
      <c r="C249" s="166" t="s">
        <v>764</v>
      </c>
    </row>
    <row r="250" spans="1:3">
      <c r="A250" s="276" t="s">
        <v>1661</v>
      </c>
      <c r="B250" s="165" t="s">
        <v>172</v>
      </c>
      <c r="C250" s="166" t="s">
        <v>764</v>
      </c>
    </row>
    <row r="251" spans="1:3">
      <c r="A251" s="276" t="s">
        <v>1662</v>
      </c>
      <c r="B251" s="165" t="s">
        <v>172</v>
      </c>
      <c r="C251" s="166" t="s">
        <v>764</v>
      </c>
    </row>
    <row r="252" spans="1:3">
      <c r="A252" s="276" t="s">
        <v>1663</v>
      </c>
      <c r="B252" s="165" t="s">
        <v>172</v>
      </c>
      <c r="C252" s="166" t="s">
        <v>764</v>
      </c>
    </row>
    <row r="253" spans="1:3">
      <c r="A253" s="276" t="s">
        <v>1664</v>
      </c>
      <c r="B253" s="165" t="s">
        <v>172</v>
      </c>
      <c r="C253" s="166" t="s">
        <v>764</v>
      </c>
    </row>
    <row r="254" spans="1:3">
      <c r="A254" s="275"/>
      <c r="B254" s="165" t="s">
        <v>171</v>
      </c>
      <c r="C254" s="166" t="s">
        <v>765</v>
      </c>
    </row>
    <row r="255" spans="1:3">
      <c r="A255" s="276" t="s">
        <v>1665</v>
      </c>
      <c r="B255" s="165" t="s">
        <v>172</v>
      </c>
      <c r="C255" s="166" t="s">
        <v>717</v>
      </c>
    </row>
    <row r="256" spans="1:3">
      <c r="A256" s="276" t="s">
        <v>1666</v>
      </c>
      <c r="B256" s="165" t="s">
        <v>172</v>
      </c>
      <c r="C256" s="166" t="s">
        <v>717</v>
      </c>
    </row>
    <row r="257" spans="1:3">
      <c r="A257" s="276" t="s">
        <v>1667</v>
      </c>
      <c r="B257" s="165" t="s">
        <v>172</v>
      </c>
      <c r="C257" s="166" t="s">
        <v>717</v>
      </c>
    </row>
    <row r="258" spans="1:3">
      <c r="A258" s="276" t="s">
        <v>1668</v>
      </c>
      <c r="B258" s="165" t="s">
        <v>172</v>
      </c>
      <c r="C258" s="166" t="s">
        <v>717</v>
      </c>
    </row>
    <row r="259" spans="1:3">
      <c r="A259" s="276" t="s">
        <v>1669</v>
      </c>
      <c r="B259" s="165" t="s">
        <v>172</v>
      </c>
      <c r="C259" s="166" t="s">
        <v>717</v>
      </c>
    </row>
    <row r="260" spans="1:3">
      <c r="A260" s="276" t="s">
        <v>1670</v>
      </c>
      <c r="B260" s="165" t="s">
        <v>172</v>
      </c>
      <c r="C260" s="166" t="s">
        <v>717</v>
      </c>
    </row>
    <row r="261" spans="1:3">
      <c r="A261" s="275"/>
      <c r="B261" s="165" t="s">
        <v>171</v>
      </c>
      <c r="C261" s="166" t="s">
        <v>766</v>
      </c>
    </row>
    <row r="262" spans="1:3">
      <c r="A262" s="276" t="s">
        <v>1671</v>
      </c>
      <c r="B262" s="165" t="s">
        <v>172</v>
      </c>
      <c r="C262" s="166" t="s">
        <v>522</v>
      </c>
    </row>
    <row r="263" spans="1:3">
      <c r="A263" s="276" t="s">
        <v>1672</v>
      </c>
      <c r="B263" s="165" t="s">
        <v>172</v>
      </c>
      <c r="C263" s="166" t="s">
        <v>522</v>
      </c>
    </row>
    <row r="264" spans="1:3">
      <c r="A264" s="276" t="s">
        <v>1673</v>
      </c>
      <c r="B264" s="165" t="s">
        <v>172</v>
      </c>
      <c r="C264" s="166" t="s">
        <v>522</v>
      </c>
    </row>
    <row r="265" spans="1:3">
      <c r="A265" s="276" t="s">
        <v>1674</v>
      </c>
      <c r="B265" s="165" t="s">
        <v>172</v>
      </c>
      <c r="C265" s="166" t="s">
        <v>522</v>
      </c>
    </row>
    <row r="266" spans="1:3">
      <c r="A266" s="276" t="s">
        <v>1675</v>
      </c>
      <c r="B266" s="165" t="s">
        <v>172</v>
      </c>
      <c r="C266" s="166" t="s">
        <v>522</v>
      </c>
    </row>
    <row r="267" spans="1:3">
      <c r="A267" s="276" t="s">
        <v>1676</v>
      </c>
      <c r="B267" s="165" t="s">
        <v>172</v>
      </c>
      <c r="C267" s="166" t="s">
        <v>522</v>
      </c>
    </row>
    <row r="268" spans="1:3">
      <c r="A268" s="275"/>
      <c r="B268" s="165" t="s">
        <v>171</v>
      </c>
      <c r="C268" s="166" t="s">
        <v>767</v>
      </c>
    </row>
    <row r="269" spans="1:3">
      <c r="A269" s="276" t="s">
        <v>1677</v>
      </c>
      <c r="B269" s="165" t="s">
        <v>172</v>
      </c>
      <c r="C269" s="166" t="s">
        <v>522</v>
      </c>
    </row>
    <row r="270" spans="1:3">
      <c r="A270" s="276" t="s">
        <v>1678</v>
      </c>
      <c r="B270" s="165" t="s">
        <v>172</v>
      </c>
      <c r="C270" s="166" t="s">
        <v>522</v>
      </c>
    </row>
    <row r="271" spans="1:3">
      <c r="A271" s="276" t="s">
        <v>1679</v>
      </c>
      <c r="B271" s="165" t="s">
        <v>172</v>
      </c>
      <c r="C271" s="166" t="s">
        <v>522</v>
      </c>
    </row>
    <row r="272" spans="1:3">
      <c r="A272" s="276" t="s">
        <v>1680</v>
      </c>
      <c r="B272" s="165" t="s">
        <v>172</v>
      </c>
      <c r="C272" s="166" t="s">
        <v>522</v>
      </c>
    </row>
    <row r="273" spans="1:3">
      <c r="A273" s="276" t="s">
        <v>1812</v>
      </c>
      <c r="B273" s="165" t="s">
        <v>172</v>
      </c>
      <c r="C273" s="166" t="s">
        <v>522</v>
      </c>
    </row>
    <row r="274" spans="1:3">
      <c r="A274" s="276" t="s">
        <v>1813</v>
      </c>
      <c r="B274" s="165" t="s">
        <v>172</v>
      </c>
      <c r="C274" s="166" t="s">
        <v>522</v>
      </c>
    </row>
    <row r="275" spans="1:3">
      <c r="A275" s="275"/>
      <c r="B275" s="165" t="s">
        <v>171</v>
      </c>
      <c r="C275" s="166" t="s">
        <v>768</v>
      </c>
    </row>
    <row r="276" spans="1:3">
      <c r="A276" s="276" t="s">
        <v>1814</v>
      </c>
      <c r="B276" s="165" t="s">
        <v>172</v>
      </c>
      <c r="C276" s="166" t="s">
        <v>657</v>
      </c>
    </row>
    <row r="277" spans="1:3">
      <c r="A277" s="276" t="s">
        <v>1681</v>
      </c>
      <c r="B277" s="165" t="s">
        <v>172</v>
      </c>
      <c r="C277" s="166" t="s">
        <v>657</v>
      </c>
    </row>
    <row r="278" spans="1:3">
      <c r="A278" s="276" t="s">
        <v>1682</v>
      </c>
      <c r="B278" s="165" t="s">
        <v>172</v>
      </c>
      <c r="C278" s="166" t="s">
        <v>657</v>
      </c>
    </row>
    <row r="279" spans="1:3">
      <c r="A279" s="276" t="s">
        <v>1683</v>
      </c>
      <c r="B279" s="165" t="s">
        <v>172</v>
      </c>
      <c r="C279" s="166" t="s">
        <v>657</v>
      </c>
    </row>
    <row r="280" spans="1:3">
      <c r="A280" s="276" t="s">
        <v>1684</v>
      </c>
      <c r="B280" s="165" t="s">
        <v>172</v>
      </c>
      <c r="C280" s="166" t="s">
        <v>657</v>
      </c>
    </row>
    <row r="281" spans="1:3">
      <c r="A281" s="276" t="s">
        <v>1685</v>
      </c>
      <c r="B281" s="165" t="s">
        <v>172</v>
      </c>
      <c r="C281" s="166" t="s">
        <v>657</v>
      </c>
    </row>
    <row r="282" spans="1:3">
      <c r="A282" s="275"/>
      <c r="B282" s="165" t="s">
        <v>171</v>
      </c>
      <c r="C282" s="166" t="s">
        <v>769</v>
      </c>
    </row>
    <row r="283" spans="1:3">
      <c r="A283" s="276" t="s">
        <v>1815</v>
      </c>
      <c r="B283" s="165" t="s">
        <v>172</v>
      </c>
      <c r="C283" s="166" t="s">
        <v>459</v>
      </c>
    </row>
    <row r="284" spans="1:3">
      <c r="A284" s="276" t="s">
        <v>1686</v>
      </c>
      <c r="B284" s="165" t="s">
        <v>172</v>
      </c>
      <c r="C284" s="166" t="s">
        <v>459</v>
      </c>
    </row>
    <row r="285" spans="1:3">
      <c r="A285" s="276" t="s">
        <v>1687</v>
      </c>
      <c r="B285" s="165" t="s">
        <v>172</v>
      </c>
      <c r="C285" s="166" t="s">
        <v>459</v>
      </c>
    </row>
    <row r="286" spans="1:3">
      <c r="A286" s="276" t="s">
        <v>1688</v>
      </c>
      <c r="B286" s="165" t="s">
        <v>172</v>
      </c>
      <c r="C286" s="166" t="s">
        <v>459</v>
      </c>
    </row>
    <row r="287" spans="1:3">
      <c r="A287" s="276" t="s">
        <v>1816</v>
      </c>
      <c r="B287" s="165" t="s">
        <v>172</v>
      </c>
      <c r="C287" s="166" t="s">
        <v>459</v>
      </c>
    </row>
    <row r="288" spans="1:3">
      <c r="A288" s="276" t="s">
        <v>1817</v>
      </c>
      <c r="B288" s="165" t="s">
        <v>172</v>
      </c>
      <c r="C288" s="166" t="s">
        <v>459</v>
      </c>
    </row>
    <row r="289" spans="1:3">
      <c r="A289" s="275"/>
      <c r="B289" s="165" t="s">
        <v>171</v>
      </c>
      <c r="C289" s="166" t="s">
        <v>770</v>
      </c>
    </row>
    <row r="290" spans="1:3">
      <c r="A290" s="276" t="s">
        <v>1818</v>
      </c>
      <c r="B290" s="165" t="s">
        <v>172</v>
      </c>
      <c r="C290" s="166" t="s">
        <v>771</v>
      </c>
    </row>
    <row r="291" spans="1:3">
      <c r="A291" s="276" t="s">
        <v>1689</v>
      </c>
      <c r="B291" s="165" t="s">
        <v>172</v>
      </c>
      <c r="C291" s="166" t="s">
        <v>771</v>
      </c>
    </row>
    <row r="292" spans="1:3">
      <c r="A292" s="276" t="s">
        <v>1690</v>
      </c>
      <c r="B292" s="165" t="s">
        <v>172</v>
      </c>
      <c r="C292" s="166" t="s">
        <v>771</v>
      </c>
    </row>
    <row r="293" spans="1:3">
      <c r="A293" s="276" t="s">
        <v>1691</v>
      </c>
      <c r="B293" s="165" t="s">
        <v>172</v>
      </c>
      <c r="C293" s="166" t="s">
        <v>771</v>
      </c>
    </row>
    <row r="294" spans="1:3">
      <c r="A294" s="276" t="s">
        <v>1819</v>
      </c>
      <c r="B294" s="165" t="s">
        <v>172</v>
      </c>
      <c r="C294" s="166" t="s">
        <v>771</v>
      </c>
    </row>
    <row r="295" spans="1:3">
      <c r="A295" s="276" t="s">
        <v>1820</v>
      </c>
      <c r="B295" s="165" t="s">
        <v>172</v>
      </c>
      <c r="C295" s="166" t="s">
        <v>771</v>
      </c>
    </row>
    <row r="296" spans="1:3">
      <c r="A296" s="275"/>
      <c r="B296" s="165" t="s">
        <v>171</v>
      </c>
      <c r="C296" s="166" t="s">
        <v>772</v>
      </c>
    </row>
    <row r="297" spans="1:3">
      <c r="A297" s="276" t="s">
        <v>1821</v>
      </c>
      <c r="B297" s="165" t="s">
        <v>172</v>
      </c>
      <c r="C297" s="166" t="s">
        <v>764</v>
      </c>
    </row>
    <row r="298" spans="1:3">
      <c r="A298" s="276" t="s">
        <v>1692</v>
      </c>
      <c r="B298" s="165" t="s">
        <v>172</v>
      </c>
      <c r="C298" s="166" t="s">
        <v>764</v>
      </c>
    </row>
    <row r="299" spans="1:3">
      <c r="A299" s="276" t="s">
        <v>1693</v>
      </c>
      <c r="B299" s="165" t="s">
        <v>172</v>
      </c>
      <c r="C299" s="166" t="s">
        <v>764</v>
      </c>
    </row>
    <row r="300" spans="1:3">
      <c r="A300" s="276" t="s">
        <v>1694</v>
      </c>
      <c r="B300" s="165" t="s">
        <v>172</v>
      </c>
      <c r="C300" s="166" t="s">
        <v>764</v>
      </c>
    </row>
    <row r="301" spans="1:3">
      <c r="A301" s="276" t="s">
        <v>1822</v>
      </c>
      <c r="B301" s="165" t="s">
        <v>172</v>
      </c>
      <c r="C301" s="166" t="s">
        <v>764</v>
      </c>
    </row>
    <row r="302" spans="1:3">
      <c r="A302" s="276" t="s">
        <v>1823</v>
      </c>
      <c r="B302" s="165" t="s">
        <v>172</v>
      </c>
      <c r="C302" s="166" t="s">
        <v>764</v>
      </c>
    </row>
    <row r="303" spans="1:3">
      <c r="A303" s="275"/>
      <c r="B303" s="165" t="s">
        <v>171</v>
      </c>
      <c r="C303" s="166" t="s">
        <v>773</v>
      </c>
    </row>
    <row r="304" spans="1:3">
      <c r="A304" s="276" t="s">
        <v>1824</v>
      </c>
      <c r="B304" s="165" t="s">
        <v>172</v>
      </c>
      <c r="C304" s="166" t="s">
        <v>522</v>
      </c>
    </row>
    <row r="305" spans="1:3">
      <c r="A305" s="276" t="s">
        <v>1695</v>
      </c>
      <c r="B305" s="165" t="s">
        <v>172</v>
      </c>
      <c r="C305" s="166" t="s">
        <v>522</v>
      </c>
    </row>
    <row r="306" spans="1:3">
      <c r="A306" s="276" t="s">
        <v>1696</v>
      </c>
      <c r="B306" s="165" t="s">
        <v>172</v>
      </c>
      <c r="C306" s="166" t="s">
        <v>522</v>
      </c>
    </row>
    <row r="307" spans="1:3">
      <c r="A307" s="276" t="s">
        <v>1697</v>
      </c>
      <c r="B307" s="165" t="s">
        <v>172</v>
      </c>
      <c r="C307" s="166" t="s">
        <v>522</v>
      </c>
    </row>
    <row r="308" spans="1:3">
      <c r="A308" s="276" t="s">
        <v>1825</v>
      </c>
      <c r="B308" s="165" t="s">
        <v>172</v>
      </c>
      <c r="C308" s="166" t="s">
        <v>522</v>
      </c>
    </row>
    <row r="309" spans="1:3">
      <c r="A309" s="276" t="s">
        <v>1826</v>
      </c>
      <c r="B309" s="165" t="s">
        <v>172</v>
      </c>
      <c r="C309" s="166" t="s">
        <v>522</v>
      </c>
    </row>
    <row r="310" spans="1:3">
      <c r="A310" s="275"/>
      <c r="B310" s="165" t="s">
        <v>171</v>
      </c>
      <c r="C310" s="166" t="s">
        <v>774</v>
      </c>
    </row>
    <row r="311" spans="1:3">
      <c r="A311" s="276" t="s">
        <v>1827</v>
      </c>
      <c r="B311" s="165" t="s">
        <v>172</v>
      </c>
      <c r="C311" s="166" t="s">
        <v>522</v>
      </c>
    </row>
    <row r="312" spans="1:3">
      <c r="A312" s="276" t="s">
        <v>1698</v>
      </c>
      <c r="B312" s="165" t="s">
        <v>172</v>
      </c>
      <c r="C312" s="166" t="s">
        <v>522</v>
      </c>
    </row>
    <row r="313" spans="1:3">
      <c r="A313" s="276" t="s">
        <v>1699</v>
      </c>
      <c r="B313" s="165" t="s">
        <v>172</v>
      </c>
      <c r="C313" s="166" t="s">
        <v>522</v>
      </c>
    </row>
    <row r="314" spans="1:3">
      <c r="A314" s="276" t="s">
        <v>1700</v>
      </c>
      <c r="B314" s="165" t="s">
        <v>172</v>
      </c>
      <c r="C314" s="166" t="s">
        <v>522</v>
      </c>
    </row>
    <row r="315" spans="1:3">
      <c r="A315" s="276" t="s">
        <v>1828</v>
      </c>
      <c r="B315" s="165" t="s">
        <v>172</v>
      </c>
      <c r="C315" s="166" t="s">
        <v>522</v>
      </c>
    </row>
    <row r="316" spans="1:3">
      <c r="A316" s="276" t="s">
        <v>1829</v>
      </c>
      <c r="B316" s="165" t="s">
        <v>172</v>
      </c>
      <c r="C316" s="166" t="s">
        <v>522</v>
      </c>
    </row>
    <row r="317" spans="1:3">
      <c r="A317" s="275"/>
      <c r="B317" s="165" t="s">
        <v>171</v>
      </c>
      <c r="C317" s="166" t="s">
        <v>775</v>
      </c>
    </row>
    <row r="318" spans="1:3">
      <c r="A318" s="276" t="s">
        <v>1701</v>
      </c>
      <c r="B318" s="165" t="s">
        <v>172</v>
      </c>
      <c r="C318" s="166" t="s">
        <v>779</v>
      </c>
    </row>
    <row r="319" spans="1:3">
      <c r="A319" s="276" t="s">
        <v>1702</v>
      </c>
      <c r="B319" s="165" t="s">
        <v>172</v>
      </c>
      <c r="C319" s="166" t="s">
        <v>779</v>
      </c>
    </row>
    <row r="320" spans="1:3">
      <c r="A320" s="276" t="s">
        <v>1703</v>
      </c>
      <c r="B320" s="165" t="s">
        <v>172</v>
      </c>
      <c r="C320" s="166" t="s">
        <v>779</v>
      </c>
    </row>
    <row r="321" spans="1:3">
      <c r="A321" s="276" t="s">
        <v>1704</v>
      </c>
      <c r="B321" s="165" t="s">
        <v>172</v>
      </c>
      <c r="C321" s="166" t="s">
        <v>779</v>
      </c>
    </row>
    <row r="322" spans="1:3">
      <c r="A322" s="276" t="s">
        <v>1705</v>
      </c>
      <c r="B322" s="165" t="s">
        <v>172</v>
      </c>
      <c r="C322" s="166" t="s">
        <v>779</v>
      </c>
    </row>
    <row r="323" spans="1:3">
      <c r="A323" s="276" t="s">
        <v>1706</v>
      </c>
      <c r="B323" s="165" t="s">
        <v>172</v>
      </c>
      <c r="C323" s="166" t="s">
        <v>779</v>
      </c>
    </row>
    <row r="324" spans="1:3">
      <c r="A324" s="275"/>
      <c r="B324" s="165" t="s">
        <v>171</v>
      </c>
      <c r="C324" s="166" t="s">
        <v>777</v>
      </c>
    </row>
    <row r="325" spans="1:3">
      <c r="A325" s="276" t="s">
        <v>1707</v>
      </c>
      <c r="B325" s="165" t="s">
        <v>172</v>
      </c>
      <c r="C325" s="166" t="s">
        <v>776</v>
      </c>
    </row>
    <row r="326" spans="1:3">
      <c r="A326" s="276" t="s">
        <v>1708</v>
      </c>
      <c r="B326" s="165" t="s">
        <v>172</v>
      </c>
      <c r="C326" s="166" t="s">
        <v>776</v>
      </c>
    </row>
    <row r="327" spans="1:3">
      <c r="A327" s="276" t="s">
        <v>1709</v>
      </c>
      <c r="B327" s="165" t="s">
        <v>172</v>
      </c>
      <c r="C327" s="166" t="s">
        <v>776</v>
      </c>
    </row>
    <row r="328" spans="1:3">
      <c r="A328" s="276" t="s">
        <v>1710</v>
      </c>
      <c r="B328" s="165" t="s">
        <v>172</v>
      </c>
      <c r="C328" s="166" t="s">
        <v>776</v>
      </c>
    </row>
    <row r="329" spans="1:3">
      <c r="A329" s="276" t="s">
        <v>1711</v>
      </c>
      <c r="B329" s="165" t="s">
        <v>172</v>
      </c>
      <c r="C329" s="166" t="s">
        <v>776</v>
      </c>
    </row>
    <row r="330" spans="1:3">
      <c r="A330" s="276" t="s">
        <v>1712</v>
      </c>
      <c r="B330" s="165" t="s">
        <v>172</v>
      </c>
      <c r="C330" s="166" t="s">
        <v>776</v>
      </c>
    </row>
    <row r="331" spans="1:3">
      <c r="A331" s="275"/>
      <c r="B331" s="165" t="s">
        <v>171</v>
      </c>
      <c r="C331" s="166" t="s">
        <v>778</v>
      </c>
    </row>
    <row r="332" spans="1:3">
      <c r="A332" s="276" t="s">
        <v>1713</v>
      </c>
      <c r="B332" s="165" t="s">
        <v>172</v>
      </c>
      <c r="C332" s="166" t="s">
        <v>779</v>
      </c>
    </row>
    <row r="333" spans="1:3">
      <c r="A333" s="276" t="s">
        <v>1714</v>
      </c>
      <c r="B333" s="165" t="s">
        <v>172</v>
      </c>
      <c r="C333" s="166" t="s">
        <v>779</v>
      </c>
    </row>
    <row r="334" spans="1:3">
      <c r="A334" s="276" t="s">
        <v>1715</v>
      </c>
      <c r="B334" s="165" t="s">
        <v>172</v>
      </c>
      <c r="C334" s="166" t="s">
        <v>779</v>
      </c>
    </row>
    <row r="335" spans="1:3">
      <c r="A335" s="276" t="s">
        <v>1716</v>
      </c>
      <c r="B335" s="165" t="s">
        <v>172</v>
      </c>
      <c r="C335" s="166" t="s">
        <v>779</v>
      </c>
    </row>
    <row r="336" spans="1:3">
      <c r="A336" s="276" t="s">
        <v>1717</v>
      </c>
      <c r="B336" s="165" t="s">
        <v>172</v>
      </c>
      <c r="C336" s="166" t="s">
        <v>779</v>
      </c>
    </row>
    <row r="337" spans="1:3">
      <c r="A337" s="276" t="s">
        <v>1718</v>
      </c>
      <c r="B337" s="165" t="s">
        <v>172</v>
      </c>
      <c r="C337" s="166" t="s">
        <v>779</v>
      </c>
    </row>
    <row r="338" spans="1:3">
      <c r="A338" s="275"/>
      <c r="B338" s="165" t="s">
        <v>171</v>
      </c>
      <c r="C338" s="166" t="s">
        <v>780</v>
      </c>
    </row>
    <row r="339" spans="1:3">
      <c r="A339" s="276" t="s">
        <v>1719</v>
      </c>
      <c r="B339" s="165" t="s">
        <v>172</v>
      </c>
      <c r="C339" s="166" t="s">
        <v>680</v>
      </c>
    </row>
    <row r="340" spans="1:3">
      <c r="A340" s="276" t="s">
        <v>1720</v>
      </c>
      <c r="B340" s="165" t="s">
        <v>172</v>
      </c>
      <c r="C340" s="166" t="s">
        <v>680</v>
      </c>
    </row>
    <row r="341" spans="1:3">
      <c r="A341" s="276" t="s">
        <v>1721</v>
      </c>
      <c r="B341" s="165" t="s">
        <v>172</v>
      </c>
      <c r="C341" s="166" t="s">
        <v>680</v>
      </c>
    </row>
    <row r="342" spans="1:3">
      <c r="A342" s="276" t="s">
        <v>1722</v>
      </c>
      <c r="B342" s="165" t="s">
        <v>172</v>
      </c>
      <c r="C342" s="166" t="s">
        <v>680</v>
      </c>
    </row>
    <row r="343" spans="1:3">
      <c r="A343" s="276" t="s">
        <v>1830</v>
      </c>
      <c r="B343" s="165" t="s">
        <v>172</v>
      </c>
      <c r="C343" s="166" t="s">
        <v>680</v>
      </c>
    </row>
    <row r="344" spans="1:3">
      <c r="A344" s="276" t="s">
        <v>1831</v>
      </c>
      <c r="B344" s="165" t="s">
        <v>172</v>
      </c>
      <c r="C344" s="166" t="s">
        <v>680</v>
      </c>
    </row>
    <row r="345" spans="1:3">
      <c r="A345" s="275"/>
      <c r="B345" s="165" t="s">
        <v>171</v>
      </c>
      <c r="C345" s="166" t="s">
        <v>781</v>
      </c>
    </row>
    <row r="346" spans="1:3">
      <c r="A346" s="276" t="s">
        <v>1832</v>
      </c>
      <c r="B346" s="165" t="s">
        <v>172</v>
      </c>
      <c r="C346" s="166" t="s">
        <v>680</v>
      </c>
    </row>
    <row r="347" spans="1:3">
      <c r="A347" s="276" t="s">
        <v>1723</v>
      </c>
      <c r="B347" s="165" t="s">
        <v>172</v>
      </c>
      <c r="C347" s="166" t="s">
        <v>680</v>
      </c>
    </row>
    <row r="348" spans="1:3">
      <c r="A348" s="276" t="s">
        <v>1724</v>
      </c>
      <c r="B348" s="165" t="s">
        <v>172</v>
      </c>
      <c r="C348" s="166" t="s">
        <v>680</v>
      </c>
    </row>
    <row r="349" spans="1:3">
      <c r="A349" s="276" t="s">
        <v>1725</v>
      </c>
      <c r="B349" s="165" t="s">
        <v>172</v>
      </c>
      <c r="C349" s="166" t="s">
        <v>680</v>
      </c>
    </row>
    <row r="350" spans="1:3">
      <c r="A350" s="276" t="s">
        <v>1726</v>
      </c>
      <c r="B350" s="165" t="s">
        <v>172</v>
      </c>
      <c r="C350" s="166" t="s">
        <v>680</v>
      </c>
    </row>
    <row r="351" spans="1:3">
      <c r="A351" s="276" t="s">
        <v>1727</v>
      </c>
      <c r="B351" s="165" t="s">
        <v>172</v>
      </c>
      <c r="C351" s="166" t="s">
        <v>680</v>
      </c>
    </row>
    <row r="352" spans="1:3">
      <c r="A352" s="275"/>
      <c r="B352" s="165" t="s">
        <v>171</v>
      </c>
      <c r="C352" s="166" t="s">
        <v>782</v>
      </c>
    </row>
    <row r="353" spans="1:3">
      <c r="A353" s="276" t="s">
        <v>1728</v>
      </c>
      <c r="B353" s="165" t="s">
        <v>172</v>
      </c>
      <c r="C353" s="166" t="s">
        <v>701</v>
      </c>
    </row>
    <row r="354" spans="1:3">
      <c r="A354" s="276" t="s">
        <v>1729</v>
      </c>
      <c r="B354" s="165" t="s">
        <v>172</v>
      </c>
      <c r="C354" s="166" t="s">
        <v>701</v>
      </c>
    </row>
    <row r="355" spans="1:3">
      <c r="A355" s="276" t="s">
        <v>1730</v>
      </c>
      <c r="B355" s="165" t="s">
        <v>172</v>
      </c>
      <c r="C355" s="166" t="s">
        <v>701</v>
      </c>
    </row>
    <row r="356" spans="1:3">
      <c r="A356" s="276" t="s">
        <v>1731</v>
      </c>
      <c r="B356" s="165" t="s">
        <v>172</v>
      </c>
      <c r="C356" s="166" t="s">
        <v>701</v>
      </c>
    </row>
    <row r="357" spans="1:3">
      <c r="A357" s="276" t="s">
        <v>1833</v>
      </c>
      <c r="B357" s="165" t="s">
        <v>172</v>
      </c>
      <c r="C357" s="166" t="s">
        <v>701</v>
      </c>
    </row>
    <row r="358" spans="1:3">
      <c r="A358" s="276" t="s">
        <v>1834</v>
      </c>
      <c r="B358" s="165" t="s">
        <v>172</v>
      </c>
      <c r="C358" s="166" t="s">
        <v>701</v>
      </c>
    </row>
    <row r="359" spans="1:3">
      <c r="A359" s="275"/>
      <c r="B359" s="165" t="s">
        <v>171</v>
      </c>
      <c r="C359" s="166" t="s">
        <v>783</v>
      </c>
    </row>
    <row r="360" spans="1:3">
      <c r="A360" s="276" t="s">
        <v>1835</v>
      </c>
      <c r="B360" s="165" t="s">
        <v>172</v>
      </c>
      <c r="C360" s="166" t="s">
        <v>784</v>
      </c>
    </row>
    <row r="361" spans="1:3">
      <c r="A361" s="276" t="s">
        <v>1732</v>
      </c>
      <c r="B361" s="165" t="s">
        <v>172</v>
      </c>
      <c r="C361" s="166" t="s">
        <v>784</v>
      </c>
    </row>
    <row r="362" spans="1:3">
      <c r="A362" s="276" t="s">
        <v>1733</v>
      </c>
      <c r="B362" s="165" t="s">
        <v>172</v>
      </c>
      <c r="C362" s="166" t="s">
        <v>784</v>
      </c>
    </row>
    <row r="363" spans="1:3">
      <c r="A363" s="276" t="s">
        <v>1734</v>
      </c>
      <c r="B363" s="165" t="s">
        <v>172</v>
      </c>
      <c r="C363" s="166" t="s">
        <v>784</v>
      </c>
    </row>
    <row r="364" spans="1:3">
      <c r="A364" s="276" t="s">
        <v>1836</v>
      </c>
      <c r="B364" s="165" t="s">
        <v>172</v>
      </c>
      <c r="C364" s="166" t="s">
        <v>784</v>
      </c>
    </row>
    <row r="365" spans="1:3">
      <c r="A365" s="276" t="s">
        <v>1837</v>
      </c>
      <c r="B365" s="165" t="s">
        <v>172</v>
      </c>
      <c r="C365" s="166" t="s">
        <v>784</v>
      </c>
    </row>
    <row r="366" spans="1:3">
      <c r="A366" s="275"/>
      <c r="B366" s="165" t="s">
        <v>171</v>
      </c>
      <c r="C366" s="166" t="s">
        <v>785</v>
      </c>
    </row>
    <row r="367" spans="1:3">
      <c r="A367" s="276" t="s">
        <v>1838</v>
      </c>
      <c r="B367" s="165" t="s">
        <v>172</v>
      </c>
      <c r="C367" s="166" t="s">
        <v>786</v>
      </c>
    </row>
    <row r="368" spans="1:3">
      <c r="A368" s="276" t="s">
        <v>1735</v>
      </c>
      <c r="B368" s="165" t="s">
        <v>172</v>
      </c>
      <c r="C368" s="166" t="s">
        <v>786</v>
      </c>
    </row>
    <row r="369" spans="1:3">
      <c r="A369" s="276" t="s">
        <v>1736</v>
      </c>
      <c r="B369" s="165" t="s">
        <v>172</v>
      </c>
      <c r="C369" s="166" t="s">
        <v>786</v>
      </c>
    </row>
    <row r="370" spans="1:3">
      <c r="A370" s="276" t="s">
        <v>1737</v>
      </c>
      <c r="B370" s="165" t="s">
        <v>172</v>
      </c>
      <c r="C370" s="166" t="s">
        <v>786</v>
      </c>
    </row>
    <row r="371" spans="1:3">
      <c r="A371" s="276" t="s">
        <v>1839</v>
      </c>
      <c r="B371" s="165" t="s">
        <v>172</v>
      </c>
      <c r="C371" s="166" t="s">
        <v>786</v>
      </c>
    </row>
    <row r="372" spans="1:3">
      <c r="A372" s="276" t="s">
        <v>1840</v>
      </c>
      <c r="B372" s="165" t="s">
        <v>172</v>
      </c>
      <c r="C372" s="166" t="s">
        <v>786</v>
      </c>
    </row>
    <row r="373" spans="1:3">
      <c r="A373" s="275"/>
      <c r="B373" s="165" t="s">
        <v>171</v>
      </c>
      <c r="C373" s="166" t="s">
        <v>787</v>
      </c>
    </row>
    <row r="374" spans="1:3">
      <c r="A374" s="276" t="s">
        <v>1841</v>
      </c>
      <c r="B374" s="165" t="s">
        <v>172</v>
      </c>
      <c r="C374" s="166" t="s">
        <v>776</v>
      </c>
    </row>
    <row r="375" spans="1:3">
      <c r="A375" s="276" t="s">
        <v>1738</v>
      </c>
      <c r="B375" s="165" t="s">
        <v>172</v>
      </c>
      <c r="C375" s="166" t="s">
        <v>776</v>
      </c>
    </row>
    <row r="376" spans="1:3">
      <c r="A376" s="276" t="s">
        <v>1739</v>
      </c>
      <c r="B376" s="165" t="s">
        <v>172</v>
      </c>
      <c r="C376" s="166" t="s">
        <v>776</v>
      </c>
    </row>
    <row r="377" spans="1:3">
      <c r="A377" s="276" t="s">
        <v>1740</v>
      </c>
      <c r="B377" s="165" t="s">
        <v>172</v>
      </c>
      <c r="C377" s="166" t="s">
        <v>776</v>
      </c>
    </row>
    <row r="378" spans="1:3">
      <c r="A378" s="276" t="s">
        <v>1842</v>
      </c>
      <c r="B378" s="165" t="s">
        <v>172</v>
      </c>
      <c r="C378" s="166" t="s">
        <v>776</v>
      </c>
    </row>
    <row r="379" spans="1:3">
      <c r="A379" s="276" t="s">
        <v>1843</v>
      </c>
      <c r="B379" s="165" t="s">
        <v>172</v>
      </c>
      <c r="C379" s="166" t="s">
        <v>776</v>
      </c>
    </row>
    <row r="380" spans="1:3">
      <c r="A380" s="275"/>
      <c r="B380" s="165" t="s">
        <v>171</v>
      </c>
      <c r="C380" s="166" t="s">
        <v>788</v>
      </c>
    </row>
    <row r="381" spans="1:3">
      <c r="A381" s="276" t="s">
        <v>1844</v>
      </c>
      <c r="B381" s="165" t="s">
        <v>172</v>
      </c>
      <c r="C381" s="166" t="s">
        <v>789</v>
      </c>
    </row>
    <row r="382" spans="1:3">
      <c r="A382" s="276" t="s">
        <v>1741</v>
      </c>
      <c r="B382" s="165" t="s">
        <v>172</v>
      </c>
      <c r="C382" s="166" t="s">
        <v>789</v>
      </c>
    </row>
    <row r="383" spans="1:3">
      <c r="A383" s="276" t="s">
        <v>1742</v>
      </c>
      <c r="B383" s="165" t="s">
        <v>172</v>
      </c>
      <c r="C383" s="166" t="s">
        <v>789</v>
      </c>
    </row>
    <row r="384" spans="1:3">
      <c r="A384" s="276" t="s">
        <v>1743</v>
      </c>
      <c r="B384" s="165" t="s">
        <v>172</v>
      </c>
      <c r="C384" s="166" t="s">
        <v>789</v>
      </c>
    </row>
    <row r="385" spans="1:3">
      <c r="A385" s="276" t="s">
        <v>1845</v>
      </c>
      <c r="B385" s="165" t="s">
        <v>172</v>
      </c>
      <c r="C385" s="166" t="s">
        <v>789</v>
      </c>
    </row>
    <row r="386" spans="1:3">
      <c r="A386" s="276" t="s">
        <v>1846</v>
      </c>
      <c r="B386" s="165" t="s">
        <v>172</v>
      </c>
      <c r="C386" s="166" t="s">
        <v>789</v>
      </c>
    </row>
    <row r="387" spans="1:3">
      <c r="A387" s="275"/>
      <c r="B387" s="165" t="s">
        <v>171</v>
      </c>
      <c r="C387" s="166" t="s">
        <v>790</v>
      </c>
    </row>
    <row r="388" spans="1:3">
      <c r="A388" s="276" t="s">
        <v>1847</v>
      </c>
      <c r="B388" s="165" t="s">
        <v>172</v>
      </c>
      <c r="C388" s="166" t="s">
        <v>701</v>
      </c>
    </row>
    <row r="389" spans="1:3">
      <c r="A389" s="276" t="s">
        <v>1744</v>
      </c>
      <c r="B389" s="165" t="s">
        <v>172</v>
      </c>
      <c r="C389" s="166" t="s">
        <v>701</v>
      </c>
    </row>
    <row r="390" spans="1:3">
      <c r="A390" s="276" t="s">
        <v>1745</v>
      </c>
      <c r="B390" s="165" t="s">
        <v>172</v>
      </c>
      <c r="C390" s="166" t="s">
        <v>701</v>
      </c>
    </row>
    <row r="391" spans="1:3">
      <c r="A391" s="276" t="s">
        <v>1746</v>
      </c>
      <c r="B391" s="165" t="s">
        <v>172</v>
      </c>
      <c r="C391" s="166" t="s">
        <v>701</v>
      </c>
    </row>
    <row r="392" spans="1:3">
      <c r="A392" s="276" t="s">
        <v>1848</v>
      </c>
      <c r="B392" s="165" t="s">
        <v>172</v>
      </c>
      <c r="C392" s="166" t="s">
        <v>701</v>
      </c>
    </row>
    <row r="393" spans="1:3" ht="13.5" thickBot="1">
      <c r="A393" s="276" t="s">
        <v>1849</v>
      </c>
      <c r="B393" s="167" t="s">
        <v>172</v>
      </c>
      <c r="C393" s="168" t="s">
        <v>701</v>
      </c>
    </row>
  </sheetData>
  <mergeCells count="1"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3"/>
  <sheetViews>
    <sheetView workbookViewId="0">
      <pane xSplit="2" ySplit="9" topLeftCell="C148" activePane="bottomRight" state="frozen"/>
      <selection pane="topRight" activeCell="E1" sqref="E1"/>
      <selection pane="bottomLeft" activeCell="A10" sqref="A10"/>
      <selection pane="bottomRight" activeCell="AG181" sqref="AG181"/>
    </sheetView>
  </sheetViews>
  <sheetFormatPr defaultColWidth="9" defaultRowHeight="15"/>
  <cols>
    <col min="1" max="1" width="14.5703125" style="40" customWidth="1"/>
    <col min="2" max="2" width="32.42578125" style="150" customWidth="1"/>
    <col min="3" max="3" width="8.5703125" style="126" customWidth="1"/>
    <col min="4" max="4" width="11.7109375" style="126" customWidth="1"/>
    <col min="5" max="5" width="9.7109375" style="40" customWidth="1"/>
    <col min="6" max="6" width="8.5703125" style="127" customWidth="1"/>
    <col min="7" max="7" width="9.7109375" style="40" customWidth="1"/>
    <col min="8" max="8" width="8.5703125" style="127" customWidth="1"/>
    <col min="9" max="9" width="9" style="40" customWidth="1"/>
    <col min="10" max="10" width="9.7109375" style="40" customWidth="1"/>
    <col min="11" max="11" width="8.5703125" style="127" customWidth="1"/>
    <col min="12" max="12" width="9.7109375" style="40" customWidth="1"/>
    <col min="13" max="13" width="8.5703125" style="127" customWidth="1"/>
    <col min="14" max="14" width="9.7109375" style="40" customWidth="1"/>
    <col min="15" max="15" width="8.5703125" style="127" customWidth="1"/>
    <col min="16" max="16" width="9.7109375" style="40" customWidth="1"/>
    <col min="17" max="17" width="8.5703125" style="127" customWidth="1"/>
    <col min="18" max="18" width="9.7109375" style="40" customWidth="1"/>
    <col min="19" max="19" width="8.5703125" style="127" customWidth="1"/>
    <col min="20" max="20" width="9.7109375" style="40" customWidth="1"/>
    <col min="21" max="21" width="8.5703125" style="127" customWidth="1"/>
    <col min="22" max="22" width="9" style="40" customWidth="1"/>
    <col min="23" max="23" width="9.7109375" style="40" customWidth="1"/>
    <col min="24" max="24" width="8.5703125" style="127" customWidth="1"/>
    <col min="25" max="25" width="9.7109375" style="40" customWidth="1"/>
    <col min="26" max="26" width="8.5703125" style="127" customWidth="1"/>
    <col min="27" max="27" width="9.7109375" style="40" customWidth="1"/>
    <col min="28" max="28" width="8.5703125" style="127" customWidth="1"/>
    <col min="29" max="16384" width="9" style="40"/>
  </cols>
  <sheetData>
    <row r="1" spans="2:28" ht="15.75" thickBot="1">
      <c r="E1" s="147" t="s">
        <v>1852</v>
      </c>
      <c r="F1" s="148"/>
      <c r="G1" s="147" t="s">
        <v>1349</v>
      </c>
      <c r="H1" s="148"/>
      <c r="I1" s="245"/>
      <c r="J1" s="147" t="s">
        <v>1855</v>
      </c>
      <c r="K1" s="148"/>
      <c r="L1" s="293" t="s">
        <v>1898</v>
      </c>
      <c r="M1" s="148"/>
      <c r="N1" s="293" t="s">
        <v>1899</v>
      </c>
      <c r="O1" s="148"/>
      <c r="P1" s="147" t="s">
        <v>1853</v>
      </c>
      <c r="Q1" s="148"/>
      <c r="R1" s="147" t="s">
        <v>1350</v>
      </c>
      <c r="S1" s="148"/>
      <c r="T1" s="147" t="s">
        <v>1856</v>
      </c>
      <c r="U1" s="148"/>
      <c r="W1" s="147" t="s">
        <v>1890</v>
      </c>
      <c r="X1" s="148" t="s">
        <v>1891</v>
      </c>
      <c r="Y1" s="293" t="s">
        <v>1903</v>
      </c>
      <c r="Z1" s="148" t="s">
        <v>1891</v>
      </c>
      <c r="AA1" s="147" t="s">
        <v>1892</v>
      </c>
      <c r="AB1" s="148" t="s">
        <v>1891</v>
      </c>
    </row>
    <row r="2" spans="2:28" ht="15.75" hidden="1" customHeight="1">
      <c r="E2" s="147" t="s">
        <v>1351</v>
      </c>
      <c r="F2" s="148"/>
      <c r="G2" s="147" t="s">
        <v>1351</v>
      </c>
      <c r="H2" s="148"/>
      <c r="I2" s="245"/>
      <c r="J2" s="147" t="s">
        <v>1352</v>
      </c>
      <c r="K2" s="148"/>
      <c r="L2" s="147" t="s">
        <v>1352</v>
      </c>
      <c r="M2" s="148"/>
      <c r="N2" s="147" t="s">
        <v>1352</v>
      </c>
      <c r="O2" s="148"/>
      <c r="P2" s="147" t="s">
        <v>1352</v>
      </c>
      <c r="Q2" s="148"/>
      <c r="R2" s="147" t="s">
        <v>1352</v>
      </c>
      <c r="S2" s="148"/>
      <c r="T2" s="147" t="s">
        <v>1353</v>
      </c>
      <c r="U2" s="148"/>
      <c r="W2" s="147" t="s">
        <v>1352</v>
      </c>
      <c r="X2" s="148"/>
      <c r="Y2" s="147" t="s">
        <v>1352</v>
      </c>
      <c r="Z2" s="148"/>
      <c r="AA2" s="147" t="s">
        <v>1352</v>
      </c>
      <c r="AB2" s="148"/>
    </row>
    <row r="3" spans="2:28" ht="15.75" hidden="1" customHeight="1" thickBot="1">
      <c r="E3" s="147" t="str">
        <f>E2&amp;"_"&amp;E1&amp;"_"&amp;E4</f>
        <v xml:space="preserve">Full_M01_6560 x 4920 15fps 2496Mbps </v>
      </c>
      <c r="F3" s="148"/>
      <c r="G3" s="147" t="str">
        <f>G2&amp;"_"&amp;G1&amp;"_"&amp;G4</f>
        <v xml:space="preserve">Full_M02_6560 x 3688 30.4fps 2496Mbps </v>
      </c>
      <c r="H3" s="148"/>
      <c r="I3" s="245"/>
      <c r="J3" s="147" t="str">
        <f>J2&amp;"_"&amp;J1&amp;"_"&amp;J4</f>
        <v>4sum_M03_3280 x 2460 30fps 2496Mbps (2-bin)</v>
      </c>
      <c r="K3" s="148"/>
      <c r="L3" s="147" t="str">
        <f t="shared" ref="L3" si="0">L2&amp;"_"&amp;L1&amp;"_"&amp;L4</f>
        <v>4sum_M07_3280 x 1848 120fps 2496Mbps (2-bin)</v>
      </c>
      <c r="M3" s="148"/>
      <c r="N3" s="147" t="str">
        <f t="shared" ref="N3" si="1">N2&amp;"_"&amp;N1&amp;"_"&amp;N4</f>
        <v>4sum_M08_3280 x 1848 60fps 2496Mbps (2-bin)</v>
      </c>
      <c r="O3" s="148"/>
      <c r="P3" s="147" t="str">
        <f t="shared" ref="P3" si="2">P2&amp;"_"&amp;P1&amp;"_"&amp;P4</f>
        <v>4sum_M05_3280 x 1844 60fps 2496Mbps (2-bin)</v>
      </c>
      <c r="Q3" s="148"/>
      <c r="R3" s="147" t="str">
        <f t="shared" ref="R3" si="3">R2&amp;"_"&amp;R1&amp;"_"&amp;R4</f>
        <v>4sum_M04_3280 x 1844 30fps 2496Mbps (2-bin)</v>
      </c>
      <c r="S3" s="148"/>
      <c r="T3" s="147" t="str">
        <f>T2&amp;"_"&amp;T1&amp;"_"&amp;T4</f>
        <v>4sum2bin_M06_1632 x 920 30fps 2496Mbps (4-bin)</v>
      </c>
      <c r="U3" s="148"/>
      <c r="W3" s="147" t="str">
        <f>W2&amp;"_"&amp;W1&amp;"_"&amp;W4</f>
        <v>4sum_M03a_3280 x 2460 30fps 2496Mbps (2-bin)</v>
      </c>
      <c r="X3" s="148"/>
      <c r="Y3" s="147" t="str">
        <f t="shared" ref="Y3:AA3" si="4">Y2&amp;"_"&amp;Y1&amp;"_"&amp;Y4</f>
        <v>4sum_M09_3280 x 1848 30fps 2496Mbps (2-bin)</v>
      </c>
      <c r="Z3" s="148"/>
      <c r="AA3" s="147" t="str">
        <f t="shared" si="4"/>
        <v>4sum_M04a_3280 x 1844 30fps 2496Mbps (2-bin)</v>
      </c>
      <c r="AB3" s="148"/>
    </row>
    <row r="4" spans="2:28" ht="15" customHeight="1">
      <c r="B4" s="352"/>
      <c r="C4" s="325" t="s">
        <v>815</v>
      </c>
      <c r="D4" s="326"/>
      <c r="E4" s="314" t="str">
        <f>E12&amp;" x "&amp;E13&amp;" "&amp;ROUND(E14,1)&amp;"fps"&amp;" "&amp;E9&amp;"Mbps"&amp;" "&amp;IF(RIGHT(F47,1)="2","(2-bin)",IF(RIGHT(F47,1)="4","(4-bin)",""))</f>
        <v xml:space="preserve">6560 x 4920 15fps 2496Mbps </v>
      </c>
      <c r="F4" s="324"/>
      <c r="G4" s="314" t="str">
        <f>G12&amp;" x "&amp;G13&amp;" "&amp;ROUND(G14,1)&amp;"fps"&amp;" "&amp;G9&amp;"Mbps"&amp;" "&amp;IF(RIGHT(H47,1)="2","(2-bin)",IF(RIGHT(H47,1)="4","(4-bin)",""))</f>
        <v xml:space="preserve">6560 x 3688 30.4fps 2496Mbps </v>
      </c>
      <c r="H4" s="315"/>
      <c r="I4" s="245"/>
      <c r="J4" s="314" t="str">
        <f>J12&amp;" x "&amp;J13&amp;" "&amp;ROUND(J14,1)&amp;"fps"&amp;" "&amp;J9&amp;"Mbps"&amp;" "&amp;IF(RIGHT(K47,1)="2","(2-bin)",IF(RIGHT(K47,1)="4","(4-bin)",""))</f>
        <v>3280 x 2460 30fps 2496Mbps (2-bin)</v>
      </c>
      <c r="K4" s="315"/>
      <c r="L4" s="314" t="str">
        <f t="shared" ref="L4" si="5">L12&amp;" x "&amp;L13&amp;" "&amp;ROUND(L14,1)&amp;"fps"&amp;" "&amp;L9&amp;"Mbps"&amp;" "&amp;IF(RIGHT(M47,1)="2","(2-bin)",IF(RIGHT(M47,1)="4","(4-bin)",""))</f>
        <v>3280 x 1848 120fps 2496Mbps (2-bin)</v>
      </c>
      <c r="M4" s="324"/>
      <c r="N4" s="314" t="str">
        <f t="shared" ref="N4" si="6">N12&amp;" x "&amp;N13&amp;" "&amp;ROUND(N14,1)&amp;"fps"&amp;" "&amp;N9&amp;"Mbps"&amp;" "&amp;IF(RIGHT(O47,1)="2","(2-bin)",IF(RIGHT(O47,1)="4","(4-bin)",""))</f>
        <v>3280 x 1848 60fps 2496Mbps (2-bin)</v>
      </c>
      <c r="O4" s="324"/>
      <c r="P4" s="314" t="str">
        <f t="shared" ref="P4" si="7">P12&amp;" x "&amp;P13&amp;" "&amp;ROUND(P14,1)&amp;"fps"&amp;" "&amp;P9&amp;"Mbps"&amp;" "&amp;IF(RIGHT(Q47,1)="2","(2-bin)",IF(RIGHT(Q47,1)="4","(4-bin)",""))</f>
        <v>3280 x 1844 60fps 2496Mbps (2-bin)</v>
      </c>
      <c r="Q4" s="324"/>
      <c r="R4" s="314" t="str">
        <f t="shared" ref="R4" si="8">R12&amp;" x "&amp;R13&amp;" "&amp;ROUND(R14,1)&amp;"fps"&amp;" "&amp;R9&amp;"Mbps"&amp;" "&amp;IF(RIGHT(S47,1)="2","(2-bin)",IF(RIGHT(S47,1)="4","(4-bin)",""))</f>
        <v>3280 x 1844 30fps 2496Mbps (2-bin)</v>
      </c>
      <c r="S4" s="324"/>
      <c r="T4" s="314" t="str">
        <f>T12&amp;" x "&amp;T13&amp;" "&amp;ROUND(T14,1)&amp;"fps"&amp;" "&amp;T9&amp;"Mbps"&amp;" "&amp;IF(RIGHT(U47,1)="2","(2-bin)",IF(RIGHT(U47,1)="4","(4-bin)",""))</f>
        <v>1632 x 920 30fps 2496Mbps (4-bin)</v>
      </c>
      <c r="U4" s="315"/>
      <c r="W4" s="314" t="str">
        <f>W12&amp;" x "&amp;W13&amp;" "&amp;ROUND(W14,1)&amp;"fps"&amp;" "&amp;W9&amp;"Mbps"&amp;" "&amp;IF(RIGHT(X47,1)="2","(2-bin)",IF(RIGHT(X47,1)="4","(4-bin)",""))</f>
        <v>3280 x 2460 30fps 2496Mbps (2-bin)</v>
      </c>
      <c r="X4" s="315"/>
      <c r="Y4" s="314" t="str">
        <f t="shared" ref="Y4" si="9">Y12&amp;" x "&amp;Y13&amp;" "&amp;ROUND(Y14,1)&amp;"fps"&amp;" "&amp;Y9&amp;"Mbps"&amp;" "&amp;IF(RIGHT(Z47,1)="2","(2-bin)",IF(RIGHT(Z47,1)="4","(4-bin)",""))</f>
        <v>3280 x 1848 30fps 2496Mbps (2-bin)</v>
      </c>
      <c r="Z4" s="315"/>
      <c r="AA4" s="314" t="str">
        <f t="shared" ref="AA4" si="10">AA12&amp;" x "&amp;AA13&amp;" "&amp;ROUND(AA14,1)&amp;"fps"&amp;" "&amp;AA9&amp;"Mbps"&amp;" "&amp;IF(RIGHT(AB47,1)="2","(2-bin)",IF(RIGHT(AB47,1)="4","(4-bin)",""))</f>
        <v>3280 x 1844 30fps 2496Mbps (2-bin)</v>
      </c>
      <c r="AB4" s="315"/>
    </row>
    <row r="5" spans="2:28" s="183" customFormat="1" ht="30" customHeight="1" thickBot="1">
      <c r="B5" s="353"/>
      <c r="C5" s="327"/>
      <c r="D5" s="328"/>
      <c r="E5" s="329" t="s">
        <v>1152</v>
      </c>
      <c r="F5" s="330"/>
      <c r="G5" s="329" t="s">
        <v>1152</v>
      </c>
      <c r="H5" s="331"/>
      <c r="I5" s="354"/>
      <c r="J5" s="316" t="str">
        <f>IF(LEFT(K47,1)="2","(4sum"&amp;IF(VALUE(LEFT(K50, 2))&gt;1, " "&amp;VALUE(LEFT(K50, 2))&amp;"-bin", "")&amp;IF(LEFT(K86, 2)="03", " st-HDR", "")&amp;")", "")</f>
        <v>(4sum)</v>
      </c>
      <c r="K5" s="317"/>
      <c r="L5" s="318" t="str">
        <f t="shared" ref="L5" si="11">IF(LEFT(M47,1)="2","(4sum"&amp;IF(VALUE(LEFT(M50, 2))&gt;1, " "&amp;VALUE(LEFT(M50, 2))&amp;"-bin", "")&amp;IF(LEFT(M86, 2)="03", " st-HDR", "")&amp;")", "")</f>
        <v>(4sum)</v>
      </c>
      <c r="M5" s="332"/>
      <c r="N5" s="318" t="str">
        <f t="shared" ref="N5" si="12">IF(LEFT(O47,1)="2","(4sum"&amp;IF(VALUE(LEFT(O50, 2))&gt;1, " "&amp;VALUE(LEFT(O50, 2))&amp;"-bin", "")&amp;IF(LEFT(O86, 2)="03", " st-HDR", "")&amp;")", "")</f>
        <v>(4sum)</v>
      </c>
      <c r="O5" s="332"/>
      <c r="P5" s="318" t="str">
        <f t="shared" ref="P5" si="13">IF(LEFT(Q47,1)="2","(4sum"&amp;IF(VALUE(LEFT(Q50, 2))&gt;1, " "&amp;VALUE(LEFT(Q50, 2))&amp;"-bin", "")&amp;IF(LEFT(Q86, 2)="03", " st-HDR", "")&amp;")", "")</f>
        <v>(4sum)</v>
      </c>
      <c r="Q5" s="332"/>
      <c r="R5" s="318" t="str">
        <f t="shared" ref="R5" si="14">IF(LEFT(S47,1)="2","(4sum"&amp;IF(VALUE(LEFT(S50, 2))&gt;1, " "&amp;VALUE(LEFT(S50, 2))&amp;"-bin", "")&amp;IF(LEFT(S86, 2)="03", " st-HDR", "")&amp;")", "")</f>
        <v>(4sum)</v>
      </c>
      <c r="S5" s="332"/>
      <c r="T5" s="318" t="str">
        <f>IF(LEFT(U47,1)="2","(4sum"&amp;IF(VALUE(LEFT(U50, 2))&gt;1, " "&amp;VALUE(LEFT(U50, 2))&amp;"-bin", "")&amp;IF(LEFT(U86, 2)="03", " st-HDR", "")&amp;")", "")</f>
        <v>(4sum 2-bin)</v>
      </c>
      <c r="U5" s="319"/>
      <c r="W5" s="316" t="str">
        <f>IF(LEFT(X47,1)="2","(4sum"&amp;IF(VALUE(LEFT(X50, 2))&gt;1, " "&amp;VALUE(LEFT(X50, 2))&amp;"-bin", "")&amp;IF(LEFT(X86, 2)="03", " st-HDR", "")&amp;")", "")</f>
        <v>(4sum)</v>
      </c>
      <c r="X5" s="317"/>
      <c r="Y5" s="318" t="str">
        <f t="shared" ref="Y5" si="15">IF(LEFT(Z47,1)="2","(4sum"&amp;IF(VALUE(LEFT(Z50, 2))&gt;1, " "&amp;VALUE(LEFT(Z50, 2))&amp;"-bin", "")&amp;IF(LEFT(Z86, 2)="03", " st-HDR", "")&amp;")", "")</f>
        <v>(4sum)</v>
      </c>
      <c r="Z5" s="319"/>
      <c r="AA5" s="318" t="str">
        <f t="shared" ref="AA5" si="16">IF(LEFT(AB47,1)="2","(4sum"&amp;IF(VALUE(LEFT(AB50, 2))&gt;1, " "&amp;VALUE(LEFT(AB50, 2))&amp;"-bin", "")&amp;IF(LEFT(AB86, 2)="03", " st-HDR", "")&amp;")", "")</f>
        <v>(4sum)</v>
      </c>
      <c r="AB5" s="319"/>
    </row>
    <row r="6" spans="2:28">
      <c r="C6" s="338" t="s">
        <v>816</v>
      </c>
      <c r="D6" s="339"/>
      <c r="E6" s="149">
        <f>(HEX2DEC(F25)/256) + HEX2DEC(F26)/1000</f>
        <v>24</v>
      </c>
      <c r="F6" s="128" t="s">
        <v>817</v>
      </c>
      <c r="G6" s="149">
        <f>(HEX2DEC(H25)/256) + HEX2DEC(H26)/1000</f>
        <v>24</v>
      </c>
      <c r="H6" s="35" t="s">
        <v>817</v>
      </c>
      <c r="I6" s="245"/>
      <c r="J6" s="149">
        <f>(HEX2DEC(K25)/256) + HEX2DEC(K26)/1000</f>
        <v>24</v>
      </c>
      <c r="K6" s="128" t="s">
        <v>817</v>
      </c>
      <c r="L6" s="149">
        <f t="shared" ref="L6" si="17">(HEX2DEC(M25)/256) + HEX2DEC(M26)/1000</f>
        <v>24</v>
      </c>
      <c r="M6" s="128" t="s">
        <v>817</v>
      </c>
      <c r="N6" s="149">
        <f t="shared" ref="N6" si="18">(HEX2DEC(O25)/256) + HEX2DEC(O26)/1000</f>
        <v>24</v>
      </c>
      <c r="O6" s="128" t="s">
        <v>817</v>
      </c>
      <c r="P6" s="149">
        <f t="shared" ref="P6" si="19">(HEX2DEC(Q25)/256) + HEX2DEC(Q26)/1000</f>
        <v>24</v>
      </c>
      <c r="Q6" s="128" t="s">
        <v>817</v>
      </c>
      <c r="R6" s="149">
        <f t="shared" ref="R6" si="20">(HEX2DEC(S25)/256) + HEX2DEC(S26)/1000</f>
        <v>24</v>
      </c>
      <c r="S6" s="128" t="s">
        <v>817</v>
      </c>
      <c r="T6" s="149">
        <f>(HEX2DEC(U25)/256) + HEX2DEC(U26)/1000</f>
        <v>24</v>
      </c>
      <c r="U6" s="35" t="s">
        <v>817</v>
      </c>
      <c r="W6" s="149">
        <f>(HEX2DEC(X25)/256) + HEX2DEC(X26)/1000</f>
        <v>24</v>
      </c>
      <c r="X6" s="128" t="s">
        <v>817</v>
      </c>
      <c r="Y6" s="149">
        <f t="shared" ref="Y6" si="21">(HEX2DEC(Z25)/256) + HEX2DEC(Z26)/1000</f>
        <v>24</v>
      </c>
      <c r="Z6" s="35" t="s">
        <v>817</v>
      </c>
      <c r="AA6" s="149">
        <f t="shared" ref="AA6" si="22">(HEX2DEC(AB25)/256) + HEX2DEC(AB26)/1000</f>
        <v>24</v>
      </c>
      <c r="AB6" s="35" t="s">
        <v>817</v>
      </c>
    </row>
    <row r="7" spans="2:28">
      <c r="C7" s="322" t="s">
        <v>818</v>
      </c>
      <c r="D7" s="323"/>
      <c r="E7" s="146">
        <f>E6/HEX2DEC(F27)*(HEX2DEC(F28))/(2^(HEX2DEC(F29)))/DEC2HEX(F30)/DEC2HEX(F31)*4</f>
        <v>1056</v>
      </c>
      <c r="F7" s="129" t="s">
        <v>817</v>
      </c>
      <c r="G7" s="146">
        <f>G6/HEX2DEC(H27)*(HEX2DEC(H28))/(2^(HEX2DEC(H29)))/DEC2HEX(H30)/DEC2HEX(H31)*4</f>
        <v>1056</v>
      </c>
      <c r="H7" s="26" t="s">
        <v>817</v>
      </c>
      <c r="I7" s="245"/>
      <c r="J7" s="146">
        <f>J6/HEX2DEC(K27)*(HEX2DEC(K28))/(2^(HEX2DEC(K29)))/DEC2HEX(K30)/DEC2HEX(K31)*4</f>
        <v>1056</v>
      </c>
      <c r="K7" s="129" t="s">
        <v>817</v>
      </c>
      <c r="L7" s="146">
        <f t="shared" ref="L7" si="23">L6/HEX2DEC(M27)*(HEX2DEC(M28))/(2^(HEX2DEC(M29)))/DEC2HEX(M30)/DEC2HEX(M31)*4</f>
        <v>1056</v>
      </c>
      <c r="M7" s="129" t="s">
        <v>817</v>
      </c>
      <c r="N7" s="146">
        <f t="shared" ref="N7" si="24">N6/HEX2DEC(O27)*(HEX2DEC(O28))/(2^(HEX2DEC(O29)))/DEC2HEX(O30)/DEC2HEX(O31)*4</f>
        <v>1056</v>
      </c>
      <c r="O7" s="129" t="s">
        <v>817</v>
      </c>
      <c r="P7" s="146">
        <f t="shared" ref="P7" si="25">P6/HEX2DEC(Q27)*(HEX2DEC(Q28))/(2^(HEX2DEC(Q29)))/DEC2HEX(Q30)/DEC2HEX(Q31)*4</f>
        <v>1056</v>
      </c>
      <c r="Q7" s="129" t="s">
        <v>817</v>
      </c>
      <c r="R7" s="146">
        <f t="shared" ref="R7" si="26">R6/HEX2DEC(S27)*(HEX2DEC(S28))/(2^(HEX2DEC(S29)))/DEC2HEX(S30)/DEC2HEX(S31)*4</f>
        <v>1056</v>
      </c>
      <c r="S7" s="129" t="s">
        <v>817</v>
      </c>
      <c r="T7" s="146">
        <f>T6/HEX2DEC(U27)*(HEX2DEC(U28))/(2^(HEX2DEC(U29)))/DEC2HEX(U30)/DEC2HEX(U31)*4</f>
        <v>1056</v>
      </c>
      <c r="U7" s="26" t="s">
        <v>817</v>
      </c>
      <c r="W7" s="146">
        <f>W6/HEX2DEC(X27)*(HEX2DEC(X28))/(2^(HEX2DEC(X29)))/DEC2HEX(X30)/DEC2HEX(X31)*4</f>
        <v>1056</v>
      </c>
      <c r="X7" s="129" t="s">
        <v>817</v>
      </c>
      <c r="Y7" s="146">
        <f t="shared" ref="Y7" si="27">Y6/HEX2DEC(Z27)*(HEX2DEC(Z28))/(2^(HEX2DEC(Z29)))/DEC2HEX(Z30)/DEC2HEX(Z31)*4</f>
        <v>1056</v>
      </c>
      <c r="Z7" s="26" t="s">
        <v>817</v>
      </c>
      <c r="AA7" s="146">
        <f t="shared" ref="AA7" si="28">AA6/HEX2DEC(AB27)*(HEX2DEC(AB28))/(2^(HEX2DEC(AB29)))/DEC2HEX(AB30)/DEC2HEX(AB31)*4</f>
        <v>1056</v>
      </c>
      <c r="AB7" s="26" t="s">
        <v>817</v>
      </c>
    </row>
    <row r="8" spans="2:28">
      <c r="C8" s="322" t="s">
        <v>1365</v>
      </c>
      <c r="D8" s="335"/>
      <c r="E8" s="153">
        <f>E6/HEX2DEC(F32)*HEX2DEC(F33) *2 / ROUND( E6/HEX2DEC(F32)*HEX2DEC(F33)*2 / HEX2DEC(F38) / 4, 0) / 4</f>
        <v>156</v>
      </c>
      <c r="F8" s="129" t="s">
        <v>817</v>
      </c>
      <c r="G8" s="153">
        <f>G6/HEX2DEC(H32)*HEX2DEC(H33) *2 / ROUND( G6/HEX2DEC(H32)*HEX2DEC(H33)*2 / HEX2DEC(H38) / 4, 0) / 4</f>
        <v>156</v>
      </c>
      <c r="H8" s="26" t="s">
        <v>817</v>
      </c>
      <c r="I8" s="245"/>
      <c r="J8" s="153">
        <f>J6/HEX2DEC(K32)*HEX2DEC(K33) *2 / ROUND( J6/HEX2DEC(K32)*HEX2DEC(K33)*2 / HEX2DEC(K38) / 4, 0) / 4</f>
        <v>156</v>
      </c>
      <c r="K8" s="129" t="s">
        <v>817</v>
      </c>
      <c r="L8" s="153">
        <f t="shared" ref="L8" si="29">L6/HEX2DEC(M32)*HEX2DEC(M33) *2 / ROUND( L6/HEX2DEC(M32)*HEX2DEC(M33)*2 / HEX2DEC(M38) / 4, 0) / 4</f>
        <v>156</v>
      </c>
      <c r="M8" s="129" t="s">
        <v>817</v>
      </c>
      <c r="N8" s="153">
        <f t="shared" ref="N8" si="30">N6/HEX2DEC(O32)*HEX2DEC(O33) *2 / ROUND( N6/HEX2DEC(O32)*HEX2DEC(O33)*2 / HEX2DEC(O38) / 4, 0) / 4</f>
        <v>156</v>
      </c>
      <c r="O8" s="129" t="s">
        <v>817</v>
      </c>
      <c r="P8" s="153">
        <f t="shared" ref="P8" si="31">P6/HEX2DEC(Q32)*HEX2DEC(Q33) *2 / ROUND( P6/HEX2DEC(Q32)*HEX2DEC(Q33)*2 / HEX2DEC(Q38) / 4, 0) / 4</f>
        <v>156</v>
      </c>
      <c r="Q8" s="129" t="s">
        <v>817</v>
      </c>
      <c r="R8" s="153">
        <f t="shared" ref="R8" si="32">R6/HEX2DEC(S32)*HEX2DEC(S33) *2 / ROUND( R6/HEX2DEC(S32)*HEX2DEC(S33)*2 / HEX2DEC(S38) / 4, 0) / 4</f>
        <v>156</v>
      </c>
      <c r="S8" s="129" t="s">
        <v>817</v>
      </c>
      <c r="T8" s="153">
        <f>T6/HEX2DEC(U32)*HEX2DEC(U33) *2 / ROUND( T6/HEX2DEC(U32)*HEX2DEC(U33)*2 / HEX2DEC(U38) / 4, 0) / 4</f>
        <v>156</v>
      </c>
      <c r="U8" s="26" t="s">
        <v>817</v>
      </c>
      <c r="W8" s="153">
        <f>W6/HEX2DEC(X32)*HEX2DEC(X33) *2 / ROUND( W6/HEX2DEC(X32)*HEX2DEC(X33)*2 / HEX2DEC(X38) / 4, 0) / 4</f>
        <v>156</v>
      </c>
      <c r="X8" s="129" t="s">
        <v>817</v>
      </c>
      <c r="Y8" s="153">
        <f t="shared" ref="Y8" si="33">Y6/HEX2DEC(Z32)*HEX2DEC(Z33) *2 / ROUND( Y6/HEX2DEC(Z32)*HEX2DEC(Z33)*2 / HEX2DEC(Z38) / 4, 0) / 4</f>
        <v>156</v>
      </c>
      <c r="Z8" s="26" t="s">
        <v>817</v>
      </c>
      <c r="AA8" s="153">
        <f t="shared" ref="AA8" si="34">AA6/HEX2DEC(AB32)*HEX2DEC(AB33) *2 / ROUND( AA6/HEX2DEC(AB32)*HEX2DEC(AB33)*2 / HEX2DEC(AB38) / 4, 0) / 4</f>
        <v>156</v>
      </c>
      <c r="AB8" s="26" t="s">
        <v>817</v>
      </c>
    </row>
    <row r="9" spans="2:28" s="150" customFormat="1">
      <c r="C9" s="340" t="s">
        <v>1363</v>
      </c>
      <c r="D9" s="341"/>
      <c r="E9" s="151">
        <f>E6/HEX2DEC(F32)*HEX2DEC(F33)/(2^(HEX2DEC(F34))) * 2</f>
        <v>2496</v>
      </c>
      <c r="F9" s="152" t="str">
        <f>IF(LEFT(E16, 1)="C", "Msps/lane", "Mbps/lane")</f>
        <v>Mbps/lane</v>
      </c>
      <c r="G9" s="151">
        <f>G6/HEX2DEC(H32)*HEX2DEC(H33)/(2^(HEX2DEC(H34))) * 2</f>
        <v>2496</v>
      </c>
      <c r="H9" s="189" t="str">
        <f>IF(LEFT(G16, 1)="C", "Msps/lane", "Mbps/lane")</f>
        <v>Mbps/lane</v>
      </c>
      <c r="I9" s="355"/>
      <c r="J9" s="151">
        <f>J6/HEX2DEC(K32)*HEX2DEC(K33)/(2^(HEX2DEC(K34))) * 2</f>
        <v>2496</v>
      </c>
      <c r="K9" s="152" t="str">
        <f>IF(LEFT(J16, 1)="C", "Msps/lane", "Mbps/lane")</f>
        <v>Mbps/lane</v>
      </c>
      <c r="L9" s="151">
        <f t="shared" ref="L9" si="35">L6/HEX2DEC(M32)*HEX2DEC(M33)/(2^(HEX2DEC(M34))) * 2</f>
        <v>2496</v>
      </c>
      <c r="M9" s="152" t="str">
        <f t="shared" ref="M9" si="36">IF(LEFT(L16, 1)="C", "Msps/lane", "Mbps/lane")</f>
        <v>Mbps/lane</v>
      </c>
      <c r="N9" s="151">
        <f t="shared" ref="N9" si="37">N6/HEX2DEC(O32)*HEX2DEC(O33)/(2^(HEX2DEC(O34))) * 2</f>
        <v>2496</v>
      </c>
      <c r="O9" s="152" t="str">
        <f t="shared" ref="O9" si="38">IF(LEFT(N16, 1)="C", "Msps/lane", "Mbps/lane")</f>
        <v>Mbps/lane</v>
      </c>
      <c r="P9" s="151">
        <f t="shared" ref="P9" si="39">P6/HEX2DEC(Q32)*HEX2DEC(Q33)/(2^(HEX2DEC(Q34))) * 2</f>
        <v>2496</v>
      </c>
      <c r="Q9" s="152" t="str">
        <f t="shared" ref="Q9" si="40">IF(LEFT(P16, 1)="C", "Msps/lane", "Mbps/lane")</f>
        <v>Mbps/lane</v>
      </c>
      <c r="R9" s="151">
        <f t="shared" ref="R9" si="41">R6/HEX2DEC(S32)*HEX2DEC(S33)/(2^(HEX2DEC(S34))) * 2</f>
        <v>2496</v>
      </c>
      <c r="S9" s="152" t="str">
        <f t="shared" ref="S9" si="42">IF(LEFT(R16, 1)="C", "Msps/lane", "Mbps/lane")</f>
        <v>Mbps/lane</v>
      </c>
      <c r="T9" s="151">
        <f>T6/HEX2DEC(U32)*HEX2DEC(U33)/(2^(HEX2DEC(U34))) * 2</f>
        <v>2496</v>
      </c>
      <c r="U9" s="189" t="str">
        <f>IF(LEFT(T16, 1)="C", "Msps/lane", "Mbps/lane")</f>
        <v>Mbps/lane</v>
      </c>
      <c r="W9" s="151">
        <f>W6/HEX2DEC(X32)*HEX2DEC(X33)/(2^(HEX2DEC(X34))) * 2</f>
        <v>2496</v>
      </c>
      <c r="X9" s="152" t="str">
        <f>IF(LEFT(W16, 1)="C", "Msps/lane", "Mbps/lane")</f>
        <v>Mbps/lane</v>
      </c>
      <c r="Y9" s="151">
        <f t="shared" ref="Y9" si="43">Y6/HEX2DEC(Z32)*HEX2DEC(Z33)/(2^(HEX2DEC(Z34))) * 2</f>
        <v>2496</v>
      </c>
      <c r="Z9" s="189" t="str">
        <f t="shared" ref="Z9" si="44">IF(LEFT(Y16, 1)="C", "Msps/lane", "Mbps/lane")</f>
        <v>Mbps/lane</v>
      </c>
      <c r="AA9" s="151">
        <f t="shared" ref="AA9" si="45">AA6/HEX2DEC(AB32)*HEX2DEC(AB33)/(2^(HEX2DEC(AB34))) * 2</f>
        <v>2496</v>
      </c>
      <c r="AB9" s="189" t="str">
        <f t="shared" ref="AB9" si="46">IF(LEFT(AA16, 1)="C", "Msps/lane", "Mbps/lane")</f>
        <v>Mbps/lane</v>
      </c>
    </row>
    <row r="10" spans="2:28">
      <c r="C10" s="322" t="s">
        <v>819</v>
      </c>
      <c r="D10" s="323"/>
      <c r="E10" s="130">
        <f>HEX2DEC(F41)-HEX2DEC(F39)+1</f>
        <v>6560</v>
      </c>
      <c r="F10" s="129" t="s">
        <v>342</v>
      </c>
      <c r="G10" s="130">
        <f>HEX2DEC(H41)-HEX2DEC(H39)+1</f>
        <v>6560</v>
      </c>
      <c r="H10" s="26" t="s">
        <v>342</v>
      </c>
      <c r="I10" s="245"/>
      <c r="J10" s="130">
        <f>HEX2DEC(K41)-HEX2DEC(K39)+1</f>
        <v>6560</v>
      </c>
      <c r="K10" s="129" t="s">
        <v>342</v>
      </c>
      <c r="L10" s="130">
        <f t="shared" ref="L10:L11" si="47">HEX2DEC(M41)-HEX2DEC(M39)+1</f>
        <v>6560</v>
      </c>
      <c r="M10" s="129" t="s">
        <v>342</v>
      </c>
      <c r="N10" s="130">
        <f t="shared" ref="N10:N11" si="48">HEX2DEC(O41)-HEX2DEC(O39)+1</f>
        <v>6560</v>
      </c>
      <c r="O10" s="129" t="s">
        <v>342</v>
      </c>
      <c r="P10" s="130">
        <f t="shared" ref="P10:P11" si="49">HEX2DEC(Q41)-HEX2DEC(Q39)+1</f>
        <v>6560</v>
      </c>
      <c r="Q10" s="129" t="s">
        <v>342</v>
      </c>
      <c r="R10" s="130">
        <f t="shared" ref="R10:R11" si="50">HEX2DEC(S41)-HEX2DEC(S39)+1</f>
        <v>6560</v>
      </c>
      <c r="S10" s="129" t="s">
        <v>342</v>
      </c>
      <c r="T10" s="130">
        <f>HEX2DEC(U41)-HEX2DEC(U39)+1</f>
        <v>6528</v>
      </c>
      <c r="U10" s="26" t="s">
        <v>342</v>
      </c>
      <c r="W10" s="130">
        <f>HEX2DEC(X41)-HEX2DEC(X39)+1</f>
        <v>6560</v>
      </c>
      <c r="X10" s="129" t="s">
        <v>342</v>
      </c>
      <c r="Y10" s="130">
        <f t="shared" ref="Y10:Y11" si="51">HEX2DEC(Z41)-HEX2DEC(Z39)+1</f>
        <v>6560</v>
      </c>
      <c r="Z10" s="26" t="s">
        <v>342</v>
      </c>
      <c r="AA10" s="130">
        <f t="shared" ref="AA10:AA11" si="52">HEX2DEC(AB41)-HEX2DEC(AB39)+1</f>
        <v>6560</v>
      </c>
      <c r="AB10" s="26" t="s">
        <v>342</v>
      </c>
    </row>
    <row r="11" spans="2:28">
      <c r="C11" s="322" t="s">
        <v>820</v>
      </c>
      <c r="D11" s="335"/>
      <c r="E11" s="130">
        <f>HEX2DEC(F42)-HEX2DEC(F40)+1</f>
        <v>4936</v>
      </c>
      <c r="F11" s="129" t="s">
        <v>342</v>
      </c>
      <c r="G11" s="130">
        <f>HEX2DEC(H42)-HEX2DEC(H40)+1</f>
        <v>3704</v>
      </c>
      <c r="H11" s="26" t="s">
        <v>342</v>
      </c>
      <c r="I11" s="245"/>
      <c r="J11" s="130">
        <f>HEX2DEC(K42)-HEX2DEC(K40)+1</f>
        <v>4936</v>
      </c>
      <c r="K11" s="129" t="s">
        <v>342</v>
      </c>
      <c r="L11" s="130">
        <f t="shared" si="47"/>
        <v>3704</v>
      </c>
      <c r="M11" s="129" t="s">
        <v>342</v>
      </c>
      <c r="N11" s="130">
        <f t="shared" si="48"/>
        <v>3704</v>
      </c>
      <c r="O11" s="129" t="s">
        <v>342</v>
      </c>
      <c r="P11" s="130">
        <f t="shared" si="49"/>
        <v>3704</v>
      </c>
      <c r="Q11" s="129" t="s">
        <v>342</v>
      </c>
      <c r="R11" s="130">
        <f t="shared" si="50"/>
        <v>3704</v>
      </c>
      <c r="S11" s="129" t="s">
        <v>342</v>
      </c>
      <c r="T11" s="130">
        <f>HEX2DEC(U42)-HEX2DEC(U40)+1</f>
        <v>3680</v>
      </c>
      <c r="U11" s="26" t="s">
        <v>342</v>
      </c>
      <c r="W11" s="130">
        <f>HEX2DEC(X42)-HEX2DEC(X40)+1</f>
        <v>4936</v>
      </c>
      <c r="X11" s="129" t="s">
        <v>342</v>
      </c>
      <c r="Y11" s="130">
        <f t="shared" si="51"/>
        <v>3704</v>
      </c>
      <c r="Z11" s="26" t="s">
        <v>342</v>
      </c>
      <c r="AA11" s="130">
        <f t="shared" si="52"/>
        <v>3704</v>
      </c>
      <c r="AB11" s="26" t="s">
        <v>342</v>
      </c>
    </row>
    <row r="12" spans="2:28">
      <c r="C12" s="322" t="s">
        <v>821</v>
      </c>
      <c r="D12" s="335"/>
      <c r="E12" s="69">
        <f>HEX2DEC(F45)</f>
        <v>6560</v>
      </c>
      <c r="F12" s="129" t="s">
        <v>342</v>
      </c>
      <c r="G12" s="69">
        <f>HEX2DEC(H45)</f>
        <v>6560</v>
      </c>
      <c r="H12" s="26" t="s">
        <v>342</v>
      </c>
      <c r="I12" s="245"/>
      <c r="J12" s="69">
        <f>HEX2DEC(K45)</f>
        <v>3280</v>
      </c>
      <c r="K12" s="129" t="s">
        <v>342</v>
      </c>
      <c r="L12" s="69">
        <f t="shared" ref="L12:L13" si="53">HEX2DEC(M45)</f>
        <v>3280</v>
      </c>
      <c r="M12" s="129" t="s">
        <v>342</v>
      </c>
      <c r="N12" s="69">
        <f t="shared" ref="N12:N13" si="54">HEX2DEC(O45)</f>
        <v>3280</v>
      </c>
      <c r="O12" s="129" t="s">
        <v>342</v>
      </c>
      <c r="P12" s="69">
        <f t="shared" ref="P12:P13" si="55">HEX2DEC(Q45)</f>
        <v>3280</v>
      </c>
      <c r="Q12" s="129" t="s">
        <v>342</v>
      </c>
      <c r="R12" s="69">
        <f t="shared" ref="R12:R13" si="56">HEX2DEC(S45)</f>
        <v>3280</v>
      </c>
      <c r="S12" s="129" t="s">
        <v>342</v>
      </c>
      <c r="T12" s="69">
        <f>HEX2DEC(U45)</f>
        <v>1632</v>
      </c>
      <c r="U12" s="26" t="s">
        <v>342</v>
      </c>
      <c r="W12" s="69">
        <f>HEX2DEC(X45)</f>
        <v>3280</v>
      </c>
      <c r="X12" s="129" t="s">
        <v>342</v>
      </c>
      <c r="Y12" s="69">
        <f t="shared" ref="Y12:Y13" si="57">HEX2DEC(Z45)</f>
        <v>3280</v>
      </c>
      <c r="Z12" s="26" t="s">
        <v>342</v>
      </c>
      <c r="AA12" s="69">
        <f t="shared" ref="AA12:AA13" si="58">HEX2DEC(AB45)</f>
        <v>3280</v>
      </c>
      <c r="AB12" s="26" t="s">
        <v>342</v>
      </c>
    </row>
    <row r="13" spans="2:28">
      <c r="C13" s="322" t="s">
        <v>822</v>
      </c>
      <c r="D13" s="335"/>
      <c r="E13" s="69">
        <f>HEX2DEC(F46)</f>
        <v>4920</v>
      </c>
      <c r="F13" s="129" t="s">
        <v>342</v>
      </c>
      <c r="G13" s="69">
        <f>HEX2DEC(H46)</f>
        <v>3688</v>
      </c>
      <c r="H13" s="26" t="s">
        <v>342</v>
      </c>
      <c r="I13" s="245"/>
      <c r="J13" s="69">
        <f>HEX2DEC(K46)</f>
        <v>2460</v>
      </c>
      <c r="K13" s="129" t="s">
        <v>342</v>
      </c>
      <c r="L13" s="69">
        <f t="shared" si="53"/>
        <v>1848</v>
      </c>
      <c r="M13" s="129" t="s">
        <v>342</v>
      </c>
      <c r="N13" s="69">
        <f t="shared" si="54"/>
        <v>1848</v>
      </c>
      <c r="O13" s="129" t="s">
        <v>342</v>
      </c>
      <c r="P13" s="69">
        <f t="shared" si="55"/>
        <v>1844</v>
      </c>
      <c r="Q13" s="129" t="s">
        <v>342</v>
      </c>
      <c r="R13" s="69">
        <f t="shared" si="56"/>
        <v>1844</v>
      </c>
      <c r="S13" s="129" t="s">
        <v>342</v>
      </c>
      <c r="T13" s="69">
        <f>HEX2DEC(U46)</f>
        <v>920</v>
      </c>
      <c r="U13" s="26" t="s">
        <v>342</v>
      </c>
      <c r="W13" s="69">
        <f>HEX2DEC(X46)</f>
        <v>2460</v>
      </c>
      <c r="X13" s="129" t="s">
        <v>342</v>
      </c>
      <c r="Y13" s="69">
        <f t="shared" si="57"/>
        <v>1848</v>
      </c>
      <c r="Z13" s="26" t="s">
        <v>342</v>
      </c>
      <c r="AA13" s="69">
        <f t="shared" si="58"/>
        <v>1844</v>
      </c>
      <c r="AB13" s="26" t="s">
        <v>342</v>
      </c>
    </row>
    <row r="14" spans="2:28">
      <c r="C14" s="322" t="s">
        <v>823</v>
      </c>
      <c r="D14" s="335"/>
      <c r="E14" s="131">
        <f>ROUND(E7/E17/E19*1000000,2)</f>
        <v>15.04</v>
      </c>
      <c r="F14" s="129" t="s">
        <v>824</v>
      </c>
      <c r="G14" s="131">
        <f>ROUND(G7/G17/G19*1000000,2)</f>
        <v>30.39</v>
      </c>
      <c r="H14" s="26" t="s">
        <v>824</v>
      </c>
      <c r="I14" s="245"/>
      <c r="J14" s="131">
        <f>ROUND(J7/J17/J19*1000000,2)</f>
        <v>30.01</v>
      </c>
      <c r="K14" s="129" t="s">
        <v>824</v>
      </c>
      <c r="L14" s="131">
        <f t="shared" ref="L14" si="59">ROUND(L7/L17/L19*1000000,2)</f>
        <v>120.02</v>
      </c>
      <c r="M14" s="129" t="s">
        <v>824</v>
      </c>
      <c r="N14" s="131">
        <f t="shared" ref="N14" si="60">ROUND(N7/N17/N19*1000000,2)</f>
        <v>60.01</v>
      </c>
      <c r="O14" s="129" t="s">
        <v>824</v>
      </c>
      <c r="P14" s="131">
        <f t="shared" ref="P14" si="61">ROUND(P7/P17/P19*1000000,2)</f>
        <v>60.01</v>
      </c>
      <c r="Q14" s="129" t="s">
        <v>824</v>
      </c>
      <c r="R14" s="131">
        <f t="shared" ref="R14" si="62">ROUND(R7/R17/R19*1000000,2)</f>
        <v>30.01</v>
      </c>
      <c r="S14" s="129" t="s">
        <v>824</v>
      </c>
      <c r="T14" s="131">
        <f>ROUND(T7/T17/T19*1000000,2)</f>
        <v>30.01</v>
      </c>
      <c r="U14" s="26" t="s">
        <v>824</v>
      </c>
      <c r="W14" s="131">
        <f>ROUND(W7/W17/W19*1000000,2)</f>
        <v>30.01</v>
      </c>
      <c r="X14" s="129" t="s">
        <v>824</v>
      </c>
      <c r="Y14" s="131">
        <f t="shared" ref="Y14:AA14" si="63">ROUND(Y7/Y17/Y19*1000000,2)</f>
        <v>30.01</v>
      </c>
      <c r="Z14" s="26" t="s">
        <v>824</v>
      </c>
      <c r="AA14" s="131">
        <f t="shared" si="63"/>
        <v>30.01</v>
      </c>
      <c r="AB14" s="26" t="s">
        <v>824</v>
      </c>
    </row>
    <row r="15" spans="2:28">
      <c r="C15" s="322" t="s">
        <v>825</v>
      </c>
      <c r="D15" s="335"/>
      <c r="E15" s="69" t="s">
        <v>826</v>
      </c>
      <c r="F15" s="129"/>
      <c r="G15" s="69" t="s">
        <v>826</v>
      </c>
      <c r="H15" s="26"/>
      <c r="I15" s="245"/>
      <c r="J15" s="69" t="s">
        <v>826</v>
      </c>
      <c r="K15" s="129"/>
      <c r="L15" s="69" t="s">
        <v>826</v>
      </c>
      <c r="M15" s="129"/>
      <c r="N15" s="69" t="s">
        <v>826</v>
      </c>
      <c r="O15" s="129"/>
      <c r="P15" s="69" t="s">
        <v>826</v>
      </c>
      <c r="Q15" s="129"/>
      <c r="R15" s="69" t="s">
        <v>826</v>
      </c>
      <c r="S15" s="129"/>
      <c r="T15" s="69" t="s">
        <v>826</v>
      </c>
      <c r="U15" s="26"/>
      <c r="W15" s="69" t="s">
        <v>826</v>
      </c>
      <c r="X15" s="129"/>
      <c r="Y15" s="69" t="s">
        <v>826</v>
      </c>
      <c r="Z15" s="26"/>
      <c r="AA15" s="69" t="s">
        <v>826</v>
      </c>
      <c r="AB15" s="26"/>
    </row>
    <row r="16" spans="2:28">
      <c r="C16" s="322" t="s">
        <v>827</v>
      </c>
      <c r="D16" s="335"/>
      <c r="E16" s="157" t="str">
        <f>IF(RIGHT(F61, 2)="01", "Cphy, ", "Dphy, ")&amp;HEX2DEC(LEFT(F60, 2))+1</f>
        <v>Dphy, 4</v>
      </c>
      <c r="F16" s="129" t="s">
        <v>828</v>
      </c>
      <c r="G16" s="157" t="str">
        <f>IF(RIGHT(H61, 2)="01", "Cphy, ", "Dphy, ")&amp;HEX2DEC(LEFT(H60, 2))+1</f>
        <v>Dphy, 4</v>
      </c>
      <c r="H16" s="26" t="s">
        <v>828</v>
      </c>
      <c r="I16" s="245"/>
      <c r="J16" s="157" t="str">
        <f>IF(RIGHT(K61, 2)="01", "Cphy, ", "Dphy, ")&amp;HEX2DEC(LEFT(K60, 2))+1</f>
        <v>Dphy, 4</v>
      </c>
      <c r="K16" s="129" t="s">
        <v>828</v>
      </c>
      <c r="L16" s="157" t="str">
        <f t="shared" ref="L16" si="64">IF(RIGHT(M61, 2)="01", "Cphy, ", "Dphy, ")&amp;HEX2DEC(LEFT(M60, 2))+1</f>
        <v>Dphy, 4</v>
      </c>
      <c r="M16" s="129" t="s">
        <v>828</v>
      </c>
      <c r="N16" s="157" t="str">
        <f t="shared" ref="N16" si="65">IF(RIGHT(O61, 2)="01", "Cphy, ", "Dphy, ")&amp;HEX2DEC(LEFT(O60, 2))+1</f>
        <v>Dphy, 4</v>
      </c>
      <c r="O16" s="129" t="s">
        <v>828</v>
      </c>
      <c r="P16" s="157" t="str">
        <f t="shared" ref="P16" si="66">IF(RIGHT(Q61, 2)="01", "Cphy, ", "Dphy, ")&amp;HEX2DEC(LEFT(Q60, 2))+1</f>
        <v>Dphy, 4</v>
      </c>
      <c r="Q16" s="129" t="s">
        <v>828</v>
      </c>
      <c r="R16" s="157" t="str">
        <f t="shared" ref="R16" si="67">IF(RIGHT(S61, 2)="01", "Cphy, ", "Dphy, ")&amp;HEX2DEC(LEFT(S60, 2))+1</f>
        <v>Dphy, 4</v>
      </c>
      <c r="S16" s="129" t="s">
        <v>828</v>
      </c>
      <c r="T16" s="157" t="str">
        <f>IF(RIGHT(U61, 2)="01", "Cphy, ", "Dphy, ")&amp;HEX2DEC(LEFT(U60, 2))+1</f>
        <v>Dphy, 4</v>
      </c>
      <c r="U16" s="26" t="s">
        <v>828</v>
      </c>
      <c r="W16" s="157" t="str">
        <f>IF(RIGHT(X61, 2)="01", "Cphy, ", "Dphy, ")&amp;HEX2DEC(LEFT(X60, 2))+1</f>
        <v>Dphy, 4</v>
      </c>
      <c r="X16" s="129" t="s">
        <v>828</v>
      </c>
      <c r="Y16" s="157" t="str">
        <f t="shared" ref="Y16" si="68">IF(RIGHT(Z61, 2)="01", "Cphy, ", "Dphy, ")&amp;HEX2DEC(LEFT(Z60, 2))+1</f>
        <v>Dphy, 4</v>
      </c>
      <c r="Z16" s="26" t="s">
        <v>828</v>
      </c>
      <c r="AA16" s="157" t="str">
        <f t="shared" ref="AA16" si="69">IF(RIGHT(AB61, 2)="01", "Cphy, ", "Dphy, ")&amp;HEX2DEC(LEFT(AB60, 2))+1</f>
        <v>Dphy, 4</v>
      </c>
      <c r="AB16" s="26" t="s">
        <v>828</v>
      </c>
    </row>
    <row r="17" spans="1:28">
      <c r="C17" s="322" t="s">
        <v>1364</v>
      </c>
      <c r="D17" s="335"/>
      <c r="E17" s="69">
        <f>HEX2DEC(F58)</f>
        <v>7488</v>
      </c>
      <c r="F17" s="129" t="s">
        <v>342</v>
      </c>
      <c r="G17" s="69">
        <f>HEX2DEC(H58)</f>
        <v>7488</v>
      </c>
      <c r="H17" s="26" t="s">
        <v>342</v>
      </c>
      <c r="I17" s="245"/>
      <c r="J17" s="69">
        <f>HEX2DEC(K58)</f>
        <v>4036</v>
      </c>
      <c r="K17" s="129" t="s">
        <v>342</v>
      </c>
      <c r="L17" s="69">
        <f t="shared" ref="L17" si="70">HEX2DEC(M58)</f>
        <v>4036</v>
      </c>
      <c r="M17" s="129" t="s">
        <v>342</v>
      </c>
      <c r="N17" s="69">
        <f t="shared" ref="N17" si="71">HEX2DEC(O58)</f>
        <v>4036</v>
      </c>
      <c r="O17" s="129" t="s">
        <v>342</v>
      </c>
      <c r="P17" s="69">
        <f t="shared" ref="P17" si="72">HEX2DEC(Q58)</f>
        <v>4036</v>
      </c>
      <c r="Q17" s="129" t="s">
        <v>342</v>
      </c>
      <c r="R17" s="69">
        <f t="shared" ref="R17" si="73">HEX2DEC(S58)</f>
        <v>4036</v>
      </c>
      <c r="S17" s="129" t="s">
        <v>342</v>
      </c>
      <c r="T17" s="69">
        <f>HEX2DEC(U58)</f>
        <v>4036</v>
      </c>
      <c r="U17" s="26" t="s">
        <v>342</v>
      </c>
      <c r="W17" s="69">
        <f>HEX2DEC(X58)</f>
        <v>8176</v>
      </c>
      <c r="X17" s="129" t="s">
        <v>342</v>
      </c>
      <c r="Y17" s="69">
        <f t="shared" ref="Y17" si="74">HEX2DEC(Z58)</f>
        <v>8176</v>
      </c>
      <c r="Z17" s="26" t="s">
        <v>342</v>
      </c>
      <c r="AA17" s="69">
        <f t="shared" ref="AA17" si="75">HEX2DEC(AB58)</f>
        <v>8176</v>
      </c>
      <c r="AB17" s="26" t="s">
        <v>342</v>
      </c>
    </row>
    <row r="18" spans="1:28">
      <c r="A18" s="85"/>
      <c r="C18" s="322" t="s">
        <v>829</v>
      </c>
      <c r="D18" s="323"/>
      <c r="E18" s="69">
        <f>E17-E12</f>
        <v>928</v>
      </c>
      <c r="F18" s="129" t="s">
        <v>342</v>
      </c>
      <c r="G18" s="69">
        <f>G17-G12</f>
        <v>928</v>
      </c>
      <c r="H18" s="26" t="s">
        <v>342</v>
      </c>
      <c r="I18" s="245"/>
      <c r="J18" s="69">
        <f>J17-J12</f>
        <v>756</v>
      </c>
      <c r="K18" s="129" t="s">
        <v>342</v>
      </c>
      <c r="L18" s="69">
        <f t="shared" ref="L18" si="76">L17-L12</f>
        <v>756</v>
      </c>
      <c r="M18" s="129" t="s">
        <v>342</v>
      </c>
      <c r="N18" s="69">
        <f t="shared" ref="N18" si="77">N17-N12</f>
        <v>756</v>
      </c>
      <c r="O18" s="129" t="s">
        <v>342</v>
      </c>
      <c r="P18" s="69">
        <f t="shared" ref="P18" si="78">P17-P12</f>
        <v>756</v>
      </c>
      <c r="Q18" s="129" t="s">
        <v>342</v>
      </c>
      <c r="R18" s="69">
        <f t="shared" ref="R18" si="79">R17-R12</f>
        <v>756</v>
      </c>
      <c r="S18" s="129" t="s">
        <v>342</v>
      </c>
      <c r="T18" s="69">
        <f>T17-T12</f>
        <v>2404</v>
      </c>
      <c r="U18" s="26" t="s">
        <v>342</v>
      </c>
      <c r="W18" s="69">
        <f>W17-W12</f>
        <v>4896</v>
      </c>
      <c r="X18" s="129" t="s">
        <v>342</v>
      </c>
      <c r="Y18" s="69">
        <f t="shared" ref="Y18:AA18" si="80">Y17-Y12</f>
        <v>4896</v>
      </c>
      <c r="Z18" s="26" t="s">
        <v>342</v>
      </c>
      <c r="AA18" s="69">
        <f t="shared" si="80"/>
        <v>4896</v>
      </c>
      <c r="AB18" s="26" t="s">
        <v>342</v>
      </c>
    </row>
    <row r="19" spans="1:28">
      <c r="A19" s="85"/>
      <c r="C19" s="322" t="s">
        <v>1361</v>
      </c>
      <c r="D19" s="323"/>
      <c r="E19" s="69">
        <f>HEX2DEC(F59)</f>
        <v>9376</v>
      </c>
      <c r="F19" s="129" t="s">
        <v>343</v>
      </c>
      <c r="G19" s="69">
        <f>HEX2DEC(H59)</f>
        <v>4640</v>
      </c>
      <c r="H19" s="26" t="s">
        <v>343</v>
      </c>
      <c r="I19" s="245"/>
      <c r="J19" s="69">
        <f>HEX2DEC(K59)</f>
        <v>8720</v>
      </c>
      <c r="K19" s="129" t="s">
        <v>343</v>
      </c>
      <c r="L19" s="69">
        <f t="shared" ref="L19" si="81">HEX2DEC(M59)</f>
        <v>2180</v>
      </c>
      <c r="M19" s="129" t="s">
        <v>343</v>
      </c>
      <c r="N19" s="69">
        <f t="shared" ref="N19" si="82">HEX2DEC(O59)</f>
        <v>4360</v>
      </c>
      <c r="O19" s="129" t="s">
        <v>343</v>
      </c>
      <c r="P19" s="69">
        <f t="shared" ref="P19" si="83">HEX2DEC(Q59)</f>
        <v>4360</v>
      </c>
      <c r="Q19" s="129" t="s">
        <v>343</v>
      </c>
      <c r="R19" s="69">
        <f t="shared" ref="R19" si="84">HEX2DEC(S59)</f>
        <v>8720</v>
      </c>
      <c r="S19" s="129" t="s">
        <v>343</v>
      </c>
      <c r="T19" s="69">
        <f>HEX2DEC(U59)</f>
        <v>8720</v>
      </c>
      <c r="U19" s="26" t="s">
        <v>343</v>
      </c>
      <c r="W19" s="69">
        <f>HEX2DEC(X59)</f>
        <v>4304</v>
      </c>
      <c r="X19" s="129" t="s">
        <v>343</v>
      </c>
      <c r="Y19" s="69">
        <f t="shared" ref="Y19" si="85">HEX2DEC(Z59)</f>
        <v>4304</v>
      </c>
      <c r="Z19" s="26" t="s">
        <v>343</v>
      </c>
      <c r="AA19" s="69">
        <f t="shared" ref="AA19" si="86">HEX2DEC(AB59)</f>
        <v>4304</v>
      </c>
      <c r="AB19" s="26" t="s">
        <v>343</v>
      </c>
    </row>
    <row r="20" spans="1:28">
      <c r="A20" s="85"/>
      <c r="C20" s="322" t="s">
        <v>830</v>
      </c>
      <c r="D20" s="323"/>
      <c r="E20" s="69">
        <f>IF(LEFT(F86, 2)="03", "≒ " &amp; ROUND(E19-E13*3-264*2, 2), E19-E13)</f>
        <v>4456</v>
      </c>
      <c r="F20" s="129" t="s">
        <v>343</v>
      </c>
      <c r="G20" s="69">
        <f>IF(LEFT(H86, 2)="03", "≒ " &amp; ROUND(G19-G13*3-264*2, 2), G19-G13)</f>
        <v>952</v>
      </c>
      <c r="H20" s="26" t="s">
        <v>343</v>
      </c>
      <c r="I20" s="245"/>
      <c r="J20" s="69">
        <f>IF(LEFT(K86, 2)="03", "≒ " &amp; ROUND(J19-J13*3-264*2, 2), J19-J13)</f>
        <v>6260</v>
      </c>
      <c r="K20" s="129" t="s">
        <v>343</v>
      </c>
      <c r="L20" s="69">
        <f t="shared" ref="L20" si="87">IF(LEFT(M86, 2)="03", "≒ " &amp; ROUND(L19-L13*3-264*2, 2), L19-L13)</f>
        <v>332</v>
      </c>
      <c r="M20" s="129" t="s">
        <v>343</v>
      </c>
      <c r="N20" s="69">
        <f t="shared" ref="N20" si="88">IF(LEFT(O86, 2)="03", "≒ " &amp; ROUND(N19-N13*3-264*2, 2), N19-N13)</f>
        <v>2512</v>
      </c>
      <c r="O20" s="129" t="s">
        <v>343</v>
      </c>
      <c r="P20" s="69">
        <f t="shared" ref="P20" si="89">IF(LEFT(Q86, 2)="03", "≒ " &amp; ROUND(P19-P13*3-264*2, 2), P19-P13)</f>
        <v>2516</v>
      </c>
      <c r="Q20" s="129" t="s">
        <v>343</v>
      </c>
      <c r="R20" s="69">
        <f t="shared" ref="R20" si="90">IF(LEFT(S86, 2)="03", "≒ " &amp; ROUND(R19-R13*3-264*2, 2), R19-R13)</f>
        <v>6876</v>
      </c>
      <c r="S20" s="129" t="s">
        <v>343</v>
      </c>
      <c r="T20" s="69">
        <f>IF(LEFT(U86, 2)="03", "≒ " &amp; ROUND(T19-T13*3-264*2, 2), T19-T13)</f>
        <v>7800</v>
      </c>
      <c r="U20" s="26" t="s">
        <v>343</v>
      </c>
      <c r="W20" s="69">
        <f>IF(LEFT(X86, 2)="03", "≒ " &amp; ROUND(W19-W13*3-264*2, 2), W19-W13)</f>
        <v>1844</v>
      </c>
      <c r="X20" s="129" t="s">
        <v>343</v>
      </c>
      <c r="Y20" s="69">
        <f t="shared" ref="Y20" si="91">IF(LEFT(Z86, 2)="03", "≒ " &amp; ROUND(Y19-Y13*3-264*2, 2), Y19-Y13)</f>
        <v>2456</v>
      </c>
      <c r="Z20" s="26" t="s">
        <v>343</v>
      </c>
      <c r="AA20" s="69">
        <f t="shared" ref="AA20" si="92">IF(LEFT(AB86, 2)="03", "≒ " &amp; ROUND(AA19-AA13*3-264*2, 2), AA19-AA13)</f>
        <v>2460</v>
      </c>
      <c r="AB20" s="26" t="s">
        <v>343</v>
      </c>
    </row>
    <row r="21" spans="1:28">
      <c r="A21" s="85"/>
      <c r="C21" s="322" t="s">
        <v>1362</v>
      </c>
      <c r="D21" s="335"/>
      <c r="E21" s="174">
        <f>IF(LEFT(F86,2)="03", "≒ " &amp; ROUND((E19-E13*3-264*2)*E17/E7/1000, 2), E20*E17/E7/1000)</f>
        <v>31.597090909090909</v>
      </c>
      <c r="F21" s="129" t="s">
        <v>364</v>
      </c>
      <c r="G21" s="174">
        <f>IF(LEFT(H86,2)="03", "≒ " &amp; ROUND((G19-G13*3-264*2)*G17/G7/1000, 2), G20*G17/G7/1000)</f>
        <v>6.7505454545454553</v>
      </c>
      <c r="H21" s="26" t="s">
        <v>364</v>
      </c>
      <c r="I21" s="245"/>
      <c r="J21" s="174">
        <f>IF(LEFT(K86,2)="03", "≒ " &amp; ROUND((J19-J13*3-264*2)*J17/J7/1000, 2), J20*J17/J7/1000)</f>
        <v>23.925530303030303</v>
      </c>
      <c r="K21" s="129" t="s">
        <v>364</v>
      </c>
      <c r="L21" s="174">
        <f t="shared" ref="L21" si="93">IF(LEFT(M86,2)="03", "≒ " &amp; ROUND((L19-L13*3-264*2)*L17/L7/1000, 2), L20*L17/L7/1000)</f>
        <v>1.2688939393939396</v>
      </c>
      <c r="M21" s="129" t="s">
        <v>364</v>
      </c>
      <c r="N21" s="174">
        <f t="shared" ref="N21" si="94">IF(LEFT(O86,2)="03", "≒ " &amp; ROUND((N19-N13*3-264*2)*N17/N7/1000, 2), N20*N17/N7/1000)</f>
        <v>9.6007878787878784</v>
      </c>
      <c r="O21" s="129" t="s">
        <v>364</v>
      </c>
      <c r="P21" s="174">
        <f t="shared" ref="P21" si="95">IF(LEFT(Q86,2)="03", "≒ " &amp; ROUND((P19-P13*3-264*2)*P17/P7/1000, 2), P20*P17/P7/1000)</f>
        <v>9.6160757575757572</v>
      </c>
      <c r="Q21" s="129" t="s">
        <v>364</v>
      </c>
      <c r="R21" s="174">
        <f t="shared" ref="R21" si="96">IF(LEFT(S86,2)="03", "≒ " &amp; ROUND((R19-R13*3-264*2)*R17/R7/1000, 2), R20*R17/R7/1000)</f>
        <v>26.279863636363636</v>
      </c>
      <c r="S21" s="129" t="s">
        <v>364</v>
      </c>
      <c r="T21" s="174">
        <f>IF(LEFT(U86,2)="03", "≒ " &amp; ROUND((T19-T13*3-264*2)*T17/T7/1000, 2), T20*T17/T7/1000)</f>
        <v>29.811363636363637</v>
      </c>
      <c r="U21" s="26" t="s">
        <v>364</v>
      </c>
      <c r="W21" s="174">
        <f>IF(LEFT(X86,2)="03", "≒ " &amp; ROUND((W19-W13*3-264*2)*W17/W7/1000, 2), W20*W17/W7/1000)</f>
        <v>14.277030303030305</v>
      </c>
      <c r="X21" s="129" t="s">
        <v>364</v>
      </c>
      <c r="Y21" s="174">
        <f t="shared" ref="Y21" si="97">IF(LEFT(Z86,2)="03", "≒ " &amp; ROUND((Y19-Y13*3-264*2)*Y17/Y7/1000, 2), Y20*Y17/Y7/1000)</f>
        <v>19.015393939393938</v>
      </c>
      <c r="Z21" s="26" t="s">
        <v>364</v>
      </c>
      <c r="AA21" s="174">
        <f t="shared" ref="AA21" si="98">IF(LEFT(AB86,2)="03", "≒ " &amp; ROUND((AA19-AA13*3-264*2)*AA17/AA7/1000, 2), AA20*AA17/AA7/1000)</f>
        <v>19.046363636363637</v>
      </c>
      <c r="AB21" s="26" t="s">
        <v>364</v>
      </c>
    </row>
    <row r="22" spans="1:28" ht="15.75" thickBot="1">
      <c r="A22" s="85"/>
      <c r="C22" s="336" t="s">
        <v>344</v>
      </c>
      <c r="D22" s="337"/>
      <c r="E22" s="132" t="s">
        <v>76</v>
      </c>
      <c r="F22" s="154" t="s">
        <v>345</v>
      </c>
      <c r="G22" s="132" t="s">
        <v>76</v>
      </c>
      <c r="H22" s="190" t="s">
        <v>345</v>
      </c>
      <c r="I22" s="245"/>
      <c r="J22" s="132" t="s">
        <v>76</v>
      </c>
      <c r="K22" s="154" t="s">
        <v>345</v>
      </c>
      <c r="L22" s="132" t="s">
        <v>76</v>
      </c>
      <c r="M22" s="154" t="s">
        <v>345</v>
      </c>
      <c r="N22" s="132" t="s">
        <v>76</v>
      </c>
      <c r="O22" s="154" t="s">
        <v>345</v>
      </c>
      <c r="P22" s="132" t="s">
        <v>76</v>
      </c>
      <c r="Q22" s="154" t="s">
        <v>345</v>
      </c>
      <c r="R22" s="132" t="s">
        <v>76</v>
      </c>
      <c r="S22" s="154" t="s">
        <v>345</v>
      </c>
      <c r="T22" s="132" t="s">
        <v>76</v>
      </c>
      <c r="U22" s="190" t="s">
        <v>345</v>
      </c>
      <c r="W22" s="132" t="s">
        <v>76</v>
      </c>
      <c r="X22" s="154" t="s">
        <v>345</v>
      </c>
      <c r="Y22" s="132" t="s">
        <v>76</v>
      </c>
      <c r="Z22" s="190" t="s">
        <v>345</v>
      </c>
      <c r="AA22" s="132" t="s">
        <v>76</v>
      </c>
      <c r="AB22" s="190" t="s">
        <v>345</v>
      </c>
    </row>
    <row r="23" spans="1:28">
      <c r="A23" s="85"/>
      <c r="B23" s="356"/>
      <c r="C23" s="134" t="s">
        <v>346</v>
      </c>
      <c r="D23" s="134" t="s">
        <v>347</v>
      </c>
      <c r="E23" s="136" t="s">
        <v>348</v>
      </c>
      <c r="F23" s="135" t="s">
        <v>349</v>
      </c>
      <c r="G23" s="136" t="s">
        <v>348</v>
      </c>
      <c r="H23" s="191" t="s">
        <v>349</v>
      </c>
      <c r="I23" s="245"/>
      <c r="J23" s="136" t="s">
        <v>348</v>
      </c>
      <c r="K23" s="135" t="s">
        <v>349</v>
      </c>
      <c r="L23" s="136" t="s">
        <v>348</v>
      </c>
      <c r="M23" s="135" t="s">
        <v>349</v>
      </c>
      <c r="N23" s="136" t="s">
        <v>348</v>
      </c>
      <c r="O23" s="135" t="s">
        <v>349</v>
      </c>
      <c r="P23" s="136" t="s">
        <v>348</v>
      </c>
      <c r="Q23" s="135" t="s">
        <v>349</v>
      </c>
      <c r="R23" s="136" t="s">
        <v>348</v>
      </c>
      <c r="S23" s="135" t="s">
        <v>349</v>
      </c>
      <c r="T23" s="136" t="s">
        <v>348</v>
      </c>
      <c r="U23" s="191" t="s">
        <v>349</v>
      </c>
      <c r="W23" s="136" t="s">
        <v>348</v>
      </c>
      <c r="X23" s="135" t="s">
        <v>349</v>
      </c>
      <c r="Y23" s="136" t="s">
        <v>348</v>
      </c>
      <c r="Z23" s="191" t="s">
        <v>349</v>
      </c>
      <c r="AA23" s="136" t="s">
        <v>348</v>
      </c>
      <c r="AB23" s="191" t="s">
        <v>349</v>
      </c>
    </row>
    <row r="24" spans="1:28" ht="15.75" thickBot="1">
      <c r="A24" s="85"/>
      <c r="B24" s="357"/>
      <c r="C24" s="144"/>
      <c r="D24" s="192"/>
      <c r="E24" s="193" t="s">
        <v>1</v>
      </c>
      <c r="F24" s="194" t="s">
        <v>331</v>
      </c>
      <c r="G24" s="193" t="s">
        <v>1</v>
      </c>
      <c r="H24" s="195" t="s">
        <v>331</v>
      </c>
      <c r="I24" s="245"/>
      <c r="J24" s="193" t="s">
        <v>1</v>
      </c>
      <c r="K24" s="194" t="s">
        <v>331</v>
      </c>
      <c r="L24" s="193" t="s">
        <v>1</v>
      </c>
      <c r="M24" s="194" t="s">
        <v>331</v>
      </c>
      <c r="N24" s="193" t="s">
        <v>1</v>
      </c>
      <c r="O24" s="194" t="s">
        <v>331</v>
      </c>
      <c r="P24" s="193" t="s">
        <v>1</v>
      </c>
      <c r="Q24" s="194" t="s">
        <v>331</v>
      </c>
      <c r="R24" s="193" t="s">
        <v>1</v>
      </c>
      <c r="S24" s="194" t="s">
        <v>331</v>
      </c>
      <c r="T24" s="193" t="s">
        <v>368</v>
      </c>
      <c r="U24" s="195" t="s">
        <v>331</v>
      </c>
      <c r="W24" s="193" t="s">
        <v>1</v>
      </c>
      <c r="X24" s="194" t="s">
        <v>331</v>
      </c>
      <c r="Y24" s="193" t="s">
        <v>1</v>
      </c>
      <c r="Z24" s="195" t="s">
        <v>331</v>
      </c>
      <c r="AA24" s="193" t="s">
        <v>1</v>
      </c>
      <c r="AB24" s="195" t="s">
        <v>331</v>
      </c>
    </row>
    <row r="25" spans="1:28">
      <c r="A25" s="358"/>
      <c r="B25" s="359"/>
      <c r="C25" s="155"/>
      <c r="D25" s="246" t="s">
        <v>49</v>
      </c>
      <c r="E25" s="196" t="s">
        <v>332</v>
      </c>
      <c r="F25" s="197" t="s">
        <v>50</v>
      </c>
      <c r="G25" s="196" t="s">
        <v>332</v>
      </c>
      <c r="H25" s="198" t="s">
        <v>50</v>
      </c>
      <c r="I25" s="245"/>
      <c r="J25" s="196" t="s">
        <v>332</v>
      </c>
      <c r="K25" s="197" t="s">
        <v>50</v>
      </c>
      <c r="L25" s="196" t="s">
        <v>332</v>
      </c>
      <c r="M25" s="197" t="s">
        <v>50</v>
      </c>
      <c r="N25" s="196" t="s">
        <v>332</v>
      </c>
      <c r="O25" s="197" t="s">
        <v>50</v>
      </c>
      <c r="P25" s="196" t="s">
        <v>332</v>
      </c>
      <c r="Q25" s="197" t="s">
        <v>50</v>
      </c>
      <c r="R25" s="196" t="s">
        <v>332</v>
      </c>
      <c r="S25" s="197" t="s">
        <v>50</v>
      </c>
      <c r="T25" s="196" t="s">
        <v>332</v>
      </c>
      <c r="U25" s="198" t="s">
        <v>50</v>
      </c>
      <c r="W25" s="196" t="s">
        <v>332</v>
      </c>
      <c r="X25" s="197" t="s">
        <v>50</v>
      </c>
      <c r="Y25" s="196" t="s">
        <v>332</v>
      </c>
      <c r="Z25" s="198" t="s">
        <v>50</v>
      </c>
      <c r="AA25" s="196" t="s">
        <v>332</v>
      </c>
      <c r="AB25" s="198" t="s">
        <v>50</v>
      </c>
    </row>
    <row r="26" spans="1:28">
      <c r="A26" s="360"/>
      <c r="B26" s="361"/>
      <c r="C26" s="137"/>
      <c r="D26" s="233" t="s">
        <v>1378</v>
      </c>
      <c r="E26" s="199" t="s">
        <v>377</v>
      </c>
      <c r="F26" s="200" t="s">
        <v>7</v>
      </c>
      <c r="G26" s="199" t="s">
        <v>377</v>
      </c>
      <c r="H26" s="201" t="s">
        <v>7</v>
      </c>
      <c r="I26" s="245"/>
      <c r="J26" s="199" t="s">
        <v>377</v>
      </c>
      <c r="K26" s="200" t="s">
        <v>7</v>
      </c>
      <c r="L26" s="199" t="s">
        <v>377</v>
      </c>
      <c r="M26" s="200" t="s">
        <v>7</v>
      </c>
      <c r="N26" s="199" t="s">
        <v>377</v>
      </c>
      <c r="O26" s="200" t="s">
        <v>7</v>
      </c>
      <c r="P26" s="199" t="s">
        <v>377</v>
      </c>
      <c r="Q26" s="200" t="s">
        <v>7</v>
      </c>
      <c r="R26" s="199" t="s">
        <v>377</v>
      </c>
      <c r="S26" s="200" t="s">
        <v>7</v>
      </c>
      <c r="T26" s="199" t="s">
        <v>377</v>
      </c>
      <c r="U26" s="201" t="s">
        <v>7</v>
      </c>
      <c r="W26" s="199" t="s">
        <v>377</v>
      </c>
      <c r="X26" s="200" t="s">
        <v>7</v>
      </c>
      <c r="Y26" s="199" t="s">
        <v>377</v>
      </c>
      <c r="Z26" s="201" t="s">
        <v>7</v>
      </c>
      <c r="AA26" s="199" t="s">
        <v>377</v>
      </c>
      <c r="AB26" s="201" t="s">
        <v>7</v>
      </c>
    </row>
    <row r="27" spans="1:28">
      <c r="A27" s="360"/>
      <c r="B27" s="361"/>
      <c r="C27" s="137"/>
      <c r="D27" s="232" t="s">
        <v>52</v>
      </c>
      <c r="E27" s="202" t="s">
        <v>334</v>
      </c>
      <c r="F27" s="200" t="s">
        <v>111</v>
      </c>
      <c r="G27" s="202" t="s">
        <v>334</v>
      </c>
      <c r="H27" s="201" t="s">
        <v>111</v>
      </c>
      <c r="I27" s="245"/>
      <c r="J27" s="202" t="s">
        <v>334</v>
      </c>
      <c r="K27" s="200" t="s">
        <v>111</v>
      </c>
      <c r="L27" s="202" t="s">
        <v>334</v>
      </c>
      <c r="M27" s="200" t="s">
        <v>111</v>
      </c>
      <c r="N27" s="202" t="s">
        <v>334</v>
      </c>
      <c r="O27" s="200" t="s">
        <v>111</v>
      </c>
      <c r="P27" s="202" t="s">
        <v>334</v>
      </c>
      <c r="Q27" s="200" t="s">
        <v>111</v>
      </c>
      <c r="R27" s="202" t="s">
        <v>334</v>
      </c>
      <c r="S27" s="200" t="s">
        <v>111</v>
      </c>
      <c r="T27" s="202" t="s">
        <v>334</v>
      </c>
      <c r="U27" s="201" t="s">
        <v>111</v>
      </c>
      <c r="W27" s="202" t="s">
        <v>334</v>
      </c>
      <c r="X27" s="200" t="s">
        <v>111</v>
      </c>
      <c r="Y27" s="202" t="s">
        <v>334</v>
      </c>
      <c r="Z27" s="201" t="s">
        <v>111</v>
      </c>
      <c r="AA27" s="202" t="s">
        <v>334</v>
      </c>
      <c r="AB27" s="201" t="s">
        <v>111</v>
      </c>
    </row>
    <row r="28" spans="1:28">
      <c r="A28" s="360"/>
      <c r="B28" s="361"/>
      <c r="C28" s="137"/>
      <c r="D28" s="232" t="s">
        <v>54</v>
      </c>
      <c r="E28" s="202" t="s">
        <v>335</v>
      </c>
      <c r="F28" s="200" t="s">
        <v>378</v>
      </c>
      <c r="G28" s="202" t="s">
        <v>335</v>
      </c>
      <c r="H28" s="201" t="s">
        <v>378</v>
      </c>
      <c r="I28" s="245"/>
      <c r="J28" s="202" t="s">
        <v>335</v>
      </c>
      <c r="K28" s="200" t="s">
        <v>378</v>
      </c>
      <c r="L28" s="202" t="s">
        <v>335</v>
      </c>
      <c r="M28" s="200" t="s">
        <v>378</v>
      </c>
      <c r="N28" s="202" t="s">
        <v>335</v>
      </c>
      <c r="O28" s="200" t="s">
        <v>378</v>
      </c>
      <c r="P28" s="202" t="s">
        <v>335</v>
      </c>
      <c r="Q28" s="200" t="s">
        <v>378</v>
      </c>
      <c r="R28" s="202" t="s">
        <v>335</v>
      </c>
      <c r="S28" s="200" t="s">
        <v>378</v>
      </c>
      <c r="T28" s="202" t="s">
        <v>335</v>
      </c>
      <c r="U28" s="201" t="s">
        <v>378</v>
      </c>
      <c r="W28" s="202" t="s">
        <v>335</v>
      </c>
      <c r="X28" s="200" t="s">
        <v>378</v>
      </c>
      <c r="Y28" s="202" t="s">
        <v>335</v>
      </c>
      <c r="Z28" s="201" t="s">
        <v>378</v>
      </c>
      <c r="AA28" s="202" t="s">
        <v>335</v>
      </c>
      <c r="AB28" s="201" t="s">
        <v>378</v>
      </c>
    </row>
    <row r="29" spans="1:28">
      <c r="A29" s="360"/>
      <c r="B29" s="361"/>
      <c r="C29" s="137"/>
      <c r="D29" s="232" t="s">
        <v>57</v>
      </c>
      <c r="E29" s="202" t="s">
        <v>336</v>
      </c>
      <c r="F29" s="200" t="s">
        <v>7</v>
      </c>
      <c r="G29" s="202" t="s">
        <v>336</v>
      </c>
      <c r="H29" s="201" t="s">
        <v>7</v>
      </c>
      <c r="I29" s="245"/>
      <c r="J29" s="202" t="s">
        <v>336</v>
      </c>
      <c r="K29" s="200" t="s">
        <v>7</v>
      </c>
      <c r="L29" s="202" t="s">
        <v>336</v>
      </c>
      <c r="M29" s="200" t="s">
        <v>7</v>
      </c>
      <c r="N29" s="202" t="s">
        <v>336</v>
      </c>
      <c r="O29" s="200" t="s">
        <v>7</v>
      </c>
      <c r="P29" s="202" t="s">
        <v>336</v>
      </c>
      <c r="Q29" s="200" t="s">
        <v>7</v>
      </c>
      <c r="R29" s="202" t="s">
        <v>336</v>
      </c>
      <c r="S29" s="200" t="s">
        <v>7</v>
      </c>
      <c r="T29" s="202" t="s">
        <v>336</v>
      </c>
      <c r="U29" s="201" t="s">
        <v>7</v>
      </c>
      <c r="W29" s="202" t="s">
        <v>336</v>
      </c>
      <c r="X29" s="200" t="s">
        <v>7</v>
      </c>
      <c r="Y29" s="202" t="s">
        <v>336</v>
      </c>
      <c r="Z29" s="201" t="s">
        <v>7</v>
      </c>
      <c r="AA29" s="202" t="s">
        <v>336</v>
      </c>
      <c r="AB29" s="201" t="s">
        <v>7</v>
      </c>
    </row>
    <row r="30" spans="1:28">
      <c r="A30" s="360"/>
      <c r="B30" s="361"/>
      <c r="C30" s="137"/>
      <c r="D30" s="232" t="s">
        <v>1394</v>
      </c>
      <c r="E30" s="202" t="s">
        <v>333</v>
      </c>
      <c r="F30" s="200" t="s">
        <v>110</v>
      </c>
      <c r="G30" s="202" t="s">
        <v>333</v>
      </c>
      <c r="H30" s="201" t="s">
        <v>110</v>
      </c>
      <c r="I30" s="245"/>
      <c r="J30" s="202" t="s">
        <v>333</v>
      </c>
      <c r="K30" s="200" t="s">
        <v>110</v>
      </c>
      <c r="L30" s="202" t="s">
        <v>333</v>
      </c>
      <c r="M30" s="200" t="s">
        <v>110</v>
      </c>
      <c r="N30" s="202" t="s">
        <v>333</v>
      </c>
      <c r="O30" s="200" t="s">
        <v>110</v>
      </c>
      <c r="P30" s="202" t="s">
        <v>333</v>
      </c>
      <c r="Q30" s="200" t="s">
        <v>110</v>
      </c>
      <c r="R30" s="202" t="s">
        <v>333</v>
      </c>
      <c r="S30" s="200" t="s">
        <v>110</v>
      </c>
      <c r="T30" s="202" t="s">
        <v>333</v>
      </c>
      <c r="U30" s="201" t="s">
        <v>110</v>
      </c>
      <c r="W30" s="202" t="s">
        <v>333</v>
      </c>
      <c r="X30" s="200" t="s">
        <v>110</v>
      </c>
      <c r="Y30" s="202" t="s">
        <v>333</v>
      </c>
      <c r="Z30" s="201" t="s">
        <v>110</v>
      </c>
      <c r="AA30" s="202" t="s">
        <v>333</v>
      </c>
      <c r="AB30" s="201" t="s">
        <v>110</v>
      </c>
    </row>
    <row r="31" spans="1:28">
      <c r="A31" s="360"/>
      <c r="B31" s="361"/>
      <c r="C31" s="137"/>
      <c r="D31" s="232" t="s">
        <v>56</v>
      </c>
      <c r="E31" s="202" t="s">
        <v>44</v>
      </c>
      <c r="F31" s="200" t="s">
        <v>83</v>
      </c>
      <c r="G31" s="202" t="s">
        <v>44</v>
      </c>
      <c r="H31" s="201" t="s">
        <v>83</v>
      </c>
      <c r="I31" s="245"/>
      <c r="J31" s="202" t="s">
        <v>44</v>
      </c>
      <c r="K31" s="200" t="s">
        <v>83</v>
      </c>
      <c r="L31" s="202" t="s">
        <v>44</v>
      </c>
      <c r="M31" s="200" t="s">
        <v>83</v>
      </c>
      <c r="N31" s="202" t="s">
        <v>44</v>
      </c>
      <c r="O31" s="200" t="s">
        <v>83</v>
      </c>
      <c r="P31" s="202" t="s">
        <v>44</v>
      </c>
      <c r="Q31" s="200" t="s">
        <v>83</v>
      </c>
      <c r="R31" s="202" t="s">
        <v>44</v>
      </c>
      <c r="S31" s="200" t="s">
        <v>83</v>
      </c>
      <c r="T31" s="202" t="s">
        <v>44</v>
      </c>
      <c r="U31" s="201" t="s">
        <v>83</v>
      </c>
      <c r="W31" s="202" t="s">
        <v>44</v>
      </c>
      <c r="X31" s="200" t="s">
        <v>83</v>
      </c>
      <c r="Y31" s="202" t="s">
        <v>44</v>
      </c>
      <c r="Z31" s="201" t="s">
        <v>83</v>
      </c>
      <c r="AA31" s="202" t="s">
        <v>44</v>
      </c>
      <c r="AB31" s="201" t="s">
        <v>83</v>
      </c>
    </row>
    <row r="32" spans="1:28">
      <c r="A32" s="360"/>
      <c r="B32" s="361"/>
      <c r="C32" s="137"/>
      <c r="D32" s="232" t="s">
        <v>58</v>
      </c>
      <c r="E32" s="202" t="s">
        <v>337</v>
      </c>
      <c r="F32" s="200" t="s">
        <v>111</v>
      </c>
      <c r="G32" s="202" t="s">
        <v>337</v>
      </c>
      <c r="H32" s="201" t="s">
        <v>111</v>
      </c>
      <c r="I32" s="245"/>
      <c r="J32" s="202" t="s">
        <v>337</v>
      </c>
      <c r="K32" s="200" t="s">
        <v>111</v>
      </c>
      <c r="L32" s="202" t="s">
        <v>337</v>
      </c>
      <c r="M32" s="200" t="s">
        <v>111</v>
      </c>
      <c r="N32" s="202" t="s">
        <v>337</v>
      </c>
      <c r="O32" s="200" t="s">
        <v>111</v>
      </c>
      <c r="P32" s="202" t="s">
        <v>337</v>
      </c>
      <c r="Q32" s="200" t="s">
        <v>111</v>
      </c>
      <c r="R32" s="202" t="s">
        <v>337</v>
      </c>
      <c r="S32" s="200" t="s">
        <v>111</v>
      </c>
      <c r="T32" s="202" t="s">
        <v>337</v>
      </c>
      <c r="U32" s="201" t="s">
        <v>111</v>
      </c>
      <c r="W32" s="202" t="s">
        <v>337</v>
      </c>
      <c r="X32" s="200" t="s">
        <v>111</v>
      </c>
      <c r="Y32" s="202" t="s">
        <v>337</v>
      </c>
      <c r="Z32" s="201" t="s">
        <v>111</v>
      </c>
      <c r="AA32" s="202" t="s">
        <v>337</v>
      </c>
      <c r="AB32" s="201" t="s">
        <v>111</v>
      </c>
    </row>
    <row r="33" spans="1:28">
      <c r="A33" s="360"/>
      <c r="B33" s="361"/>
      <c r="C33" s="137"/>
      <c r="D33" s="232" t="s">
        <v>1395</v>
      </c>
      <c r="E33" s="202" t="s">
        <v>361</v>
      </c>
      <c r="F33" s="200" t="s">
        <v>1850</v>
      </c>
      <c r="G33" s="202" t="s">
        <v>361</v>
      </c>
      <c r="H33" s="201" t="s">
        <v>1850</v>
      </c>
      <c r="I33" s="245"/>
      <c r="J33" s="202" t="s">
        <v>361</v>
      </c>
      <c r="K33" s="200" t="s">
        <v>1850</v>
      </c>
      <c r="L33" s="202" t="s">
        <v>361</v>
      </c>
      <c r="M33" s="200" t="s">
        <v>1850</v>
      </c>
      <c r="N33" s="202" t="s">
        <v>361</v>
      </c>
      <c r="O33" s="200" t="s">
        <v>1850</v>
      </c>
      <c r="P33" s="202" t="s">
        <v>361</v>
      </c>
      <c r="Q33" s="200" t="s">
        <v>1850</v>
      </c>
      <c r="R33" s="202" t="s">
        <v>361</v>
      </c>
      <c r="S33" s="200" t="s">
        <v>1850</v>
      </c>
      <c r="T33" s="202" t="s">
        <v>361</v>
      </c>
      <c r="U33" s="201" t="s">
        <v>1850</v>
      </c>
      <c r="W33" s="202" t="s">
        <v>361</v>
      </c>
      <c r="X33" s="200" t="s">
        <v>1850</v>
      </c>
      <c r="Y33" s="202" t="s">
        <v>361</v>
      </c>
      <c r="Z33" s="201" t="s">
        <v>1850</v>
      </c>
      <c r="AA33" s="202" t="s">
        <v>361</v>
      </c>
      <c r="AB33" s="201" t="s">
        <v>1850</v>
      </c>
    </row>
    <row r="34" spans="1:28">
      <c r="A34" s="360"/>
      <c r="B34" s="361"/>
      <c r="C34" s="137"/>
      <c r="D34" s="232" t="s">
        <v>1396</v>
      </c>
      <c r="E34" s="202" t="s">
        <v>362</v>
      </c>
      <c r="F34" s="200" t="s">
        <v>69</v>
      </c>
      <c r="G34" s="202" t="s">
        <v>362</v>
      </c>
      <c r="H34" s="201" t="s">
        <v>69</v>
      </c>
      <c r="I34" s="245"/>
      <c r="J34" s="202" t="s">
        <v>362</v>
      </c>
      <c r="K34" s="200" t="s">
        <v>69</v>
      </c>
      <c r="L34" s="202" t="s">
        <v>362</v>
      </c>
      <c r="M34" s="200" t="s">
        <v>69</v>
      </c>
      <c r="N34" s="202" t="s">
        <v>362</v>
      </c>
      <c r="O34" s="200" t="s">
        <v>69</v>
      </c>
      <c r="P34" s="202" t="s">
        <v>362</v>
      </c>
      <c r="Q34" s="200" t="s">
        <v>69</v>
      </c>
      <c r="R34" s="202" t="s">
        <v>362</v>
      </c>
      <c r="S34" s="200" t="s">
        <v>69</v>
      </c>
      <c r="T34" s="202" t="s">
        <v>362</v>
      </c>
      <c r="U34" s="201" t="s">
        <v>69</v>
      </c>
      <c r="W34" s="202" t="s">
        <v>362</v>
      </c>
      <c r="X34" s="200" t="s">
        <v>69</v>
      </c>
      <c r="Y34" s="202" t="s">
        <v>362</v>
      </c>
      <c r="Z34" s="201" t="s">
        <v>69</v>
      </c>
      <c r="AA34" s="202" t="s">
        <v>362</v>
      </c>
      <c r="AB34" s="201" t="s">
        <v>69</v>
      </c>
    </row>
    <row r="35" spans="1:28">
      <c r="A35" s="360"/>
      <c r="B35" s="361"/>
      <c r="C35" s="137"/>
      <c r="D35" s="233" t="s">
        <v>60</v>
      </c>
      <c r="E35" s="199" t="s">
        <v>379</v>
      </c>
      <c r="F35" s="200" t="s">
        <v>83</v>
      </c>
      <c r="G35" s="199" t="s">
        <v>379</v>
      </c>
      <c r="H35" s="201" t="s">
        <v>83</v>
      </c>
      <c r="I35" s="245"/>
      <c r="J35" s="199" t="s">
        <v>379</v>
      </c>
      <c r="K35" s="200" t="s">
        <v>83</v>
      </c>
      <c r="L35" s="199" t="s">
        <v>379</v>
      </c>
      <c r="M35" s="200" t="s">
        <v>83</v>
      </c>
      <c r="N35" s="199" t="s">
        <v>379</v>
      </c>
      <c r="O35" s="200" t="s">
        <v>83</v>
      </c>
      <c r="P35" s="199" t="s">
        <v>379</v>
      </c>
      <c r="Q35" s="200" t="s">
        <v>83</v>
      </c>
      <c r="R35" s="199" t="s">
        <v>379</v>
      </c>
      <c r="S35" s="200" t="s">
        <v>83</v>
      </c>
      <c r="T35" s="199" t="s">
        <v>379</v>
      </c>
      <c r="U35" s="201" t="s">
        <v>83</v>
      </c>
      <c r="W35" s="199" t="s">
        <v>379</v>
      </c>
      <c r="X35" s="200" t="s">
        <v>83</v>
      </c>
      <c r="Y35" s="199" t="s">
        <v>379</v>
      </c>
      <c r="Z35" s="201" t="s">
        <v>83</v>
      </c>
      <c r="AA35" s="199" t="s">
        <v>379</v>
      </c>
      <c r="AB35" s="201" t="s">
        <v>83</v>
      </c>
    </row>
    <row r="36" spans="1:28">
      <c r="A36" s="360"/>
      <c r="B36" s="361"/>
      <c r="C36" s="137"/>
      <c r="D36" s="233" t="s">
        <v>62</v>
      </c>
      <c r="E36" s="199" t="s">
        <v>380</v>
      </c>
      <c r="F36" s="200" t="s">
        <v>10</v>
      </c>
      <c r="G36" s="199" t="s">
        <v>380</v>
      </c>
      <c r="H36" s="201" t="s">
        <v>10</v>
      </c>
      <c r="I36" s="245"/>
      <c r="J36" s="199" t="s">
        <v>380</v>
      </c>
      <c r="K36" s="200" t="s">
        <v>10</v>
      </c>
      <c r="L36" s="199" t="s">
        <v>380</v>
      </c>
      <c r="M36" s="200" t="s">
        <v>10</v>
      </c>
      <c r="N36" s="199" t="s">
        <v>380</v>
      </c>
      <c r="O36" s="200" t="s">
        <v>10</v>
      </c>
      <c r="P36" s="199" t="s">
        <v>380</v>
      </c>
      <c r="Q36" s="200" t="s">
        <v>10</v>
      </c>
      <c r="R36" s="199" t="s">
        <v>380</v>
      </c>
      <c r="S36" s="200" t="s">
        <v>10</v>
      </c>
      <c r="T36" s="199" t="s">
        <v>380</v>
      </c>
      <c r="U36" s="201" t="s">
        <v>10</v>
      </c>
      <c r="W36" s="199" t="s">
        <v>380</v>
      </c>
      <c r="X36" s="200" t="s">
        <v>10</v>
      </c>
      <c r="Y36" s="199" t="s">
        <v>380</v>
      </c>
      <c r="Z36" s="201" t="s">
        <v>10</v>
      </c>
      <c r="AA36" s="199" t="s">
        <v>380</v>
      </c>
      <c r="AB36" s="201" t="s">
        <v>10</v>
      </c>
    </row>
    <row r="37" spans="1:28">
      <c r="A37" s="360"/>
      <c r="B37" s="361"/>
      <c r="C37" s="133"/>
      <c r="D37" s="187"/>
      <c r="E37" s="199" t="s">
        <v>171</v>
      </c>
      <c r="F37" s="200" t="s">
        <v>381</v>
      </c>
      <c r="G37" s="199" t="s">
        <v>171</v>
      </c>
      <c r="H37" s="201" t="s">
        <v>381</v>
      </c>
      <c r="I37" s="245"/>
      <c r="J37" s="199" t="s">
        <v>171</v>
      </c>
      <c r="K37" s="200" t="s">
        <v>381</v>
      </c>
      <c r="L37" s="199" t="s">
        <v>171</v>
      </c>
      <c r="M37" s="200" t="s">
        <v>381</v>
      </c>
      <c r="N37" s="199" t="s">
        <v>171</v>
      </c>
      <c r="O37" s="200" t="s">
        <v>381</v>
      </c>
      <c r="P37" s="199" t="s">
        <v>171</v>
      </c>
      <c r="Q37" s="200" t="s">
        <v>381</v>
      </c>
      <c r="R37" s="199" t="s">
        <v>171</v>
      </c>
      <c r="S37" s="200" t="s">
        <v>381</v>
      </c>
      <c r="T37" s="199" t="s">
        <v>171</v>
      </c>
      <c r="U37" s="201" t="s">
        <v>381</v>
      </c>
      <c r="W37" s="199" t="s">
        <v>171</v>
      </c>
      <c r="X37" s="200" t="s">
        <v>381</v>
      </c>
      <c r="Y37" s="199" t="s">
        <v>171</v>
      </c>
      <c r="Z37" s="201" t="s">
        <v>381</v>
      </c>
      <c r="AA37" s="199" t="s">
        <v>171</v>
      </c>
      <c r="AB37" s="201" t="s">
        <v>381</v>
      </c>
    </row>
    <row r="38" spans="1:28" ht="15.75" thickBot="1">
      <c r="A38" s="362"/>
      <c r="B38" s="363"/>
      <c r="C38" s="171"/>
      <c r="D38" s="247" t="s">
        <v>383</v>
      </c>
      <c r="E38" s="203" t="s">
        <v>172</v>
      </c>
      <c r="F38" s="204" t="s">
        <v>701</v>
      </c>
      <c r="G38" s="203" t="s">
        <v>172</v>
      </c>
      <c r="H38" s="205" t="s">
        <v>701</v>
      </c>
      <c r="I38" s="245"/>
      <c r="J38" s="203" t="s">
        <v>172</v>
      </c>
      <c r="K38" s="204" t="s">
        <v>701</v>
      </c>
      <c r="L38" s="203" t="s">
        <v>172</v>
      </c>
      <c r="M38" s="204" t="s">
        <v>701</v>
      </c>
      <c r="N38" s="203" t="s">
        <v>172</v>
      </c>
      <c r="O38" s="204" t="s">
        <v>701</v>
      </c>
      <c r="P38" s="203" t="s">
        <v>172</v>
      </c>
      <c r="Q38" s="204" t="s">
        <v>701</v>
      </c>
      <c r="R38" s="203" t="s">
        <v>172</v>
      </c>
      <c r="S38" s="204" t="s">
        <v>701</v>
      </c>
      <c r="T38" s="203" t="s">
        <v>172</v>
      </c>
      <c r="U38" s="205" t="s">
        <v>701</v>
      </c>
      <c r="W38" s="203" t="s">
        <v>172</v>
      </c>
      <c r="X38" s="204" t="s">
        <v>701</v>
      </c>
      <c r="Y38" s="203" t="s">
        <v>172</v>
      </c>
      <c r="Z38" s="205" t="s">
        <v>701</v>
      </c>
      <c r="AA38" s="203" t="s">
        <v>172</v>
      </c>
      <c r="AB38" s="205" t="s">
        <v>701</v>
      </c>
    </row>
    <row r="39" spans="1:28">
      <c r="A39" s="360"/>
      <c r="B39" s="364"/>
      <c r="C39" s="143"/>
      <c r="D39" s="208" t="s">
        <v>38</v>
      </c>
      <c r="E39" s="207" t="s">
        <v>384</v>
      </c>
      <c r="F39" s="208" t="s">
        <v>10</v>
      </c>
      <c r="G39" s="207" t="s">
        <v>384</v>
      </c>
      <c r="H39" s="209" t="s">
        <v>10</v>
      </c>
      <c r="I39" s="245"/>
      <c r="J39" s="207" t="s">
        <v>384</v>
      </c>
      <c r="K39" s="208" t="s">
        <v>10</v>
      </c>
      <c r="L39" s="207" t="s">
        <v>384</v>
      </c>
      <c r="M39" s="208" t="s">
        <v>10</v>
      </c>
      <c r="N39" s="207" t="s">
        <v>384</v>
      </c>
      <c r="O39" s="208" t="s">
        <v>10</v>
      </c>
      <c r="P39" s="207" t="s">
        <v>384</v>
      </c>
      <c r="Q39" s="208" t="s">
        <v>10</v>
      </c>
      <c r="R39" s="207" t="s">
        <v>384</v>
      </c>
      <c r="S39" s="208" t="s">
        <v>10</v>
      </c>
      <c r="T39" s="212" t="s">
        <v>384</v>
      </c>
      <c r="U39" s="214" t="s">
        <v>159</v>
      </c>
      <c r="W39" s="207" t="s">
        <v>384</v>
      </c>
      <c r="X39" s="208" t="s">
        <v>10</v>
      </c>
      <c r="Y39" s="207" t="s">
        <v>384</v>
      </c>
      <c r="Z39" s="209" t="s">
        <v>10</v>
      </c>
      <c r="AA39" s="207" t="s">
        <v>384</v>
      </c>
      <c r="AB39" s="209" t="s">
        <v>10</v>
      </c>
    </row>
    <row r="40" spans="1:28">
      <c r="A40" s="360"/>
      <c r="B40" s="364"/>
      <c r="C40" s="143"/>
      <c r="D40" s="208" t="s">
        <v>39</v>
      </c>
      <c r="E40" s="207" t="s">
        <v>385</v>
      </c>
      <c r="F40" s="208" t="s">
        <v>7</v>
      </c>
      <c r="G40" s="207" t="s">
        <v>385</v>
      </c>
      <c r="H40" s="209" t="s">
        <v>438</v>
      </c>
      <c r="I40" s="245"/>
      <c r="J40" s="207" t="s">
        <v>385</v>
      </c>
      <c r="K40" s="208" t="s">
        <v>7</v>
      </c>
      <c r="L40" s="207" t="s">
        <v>385</v>
      </c>
      <c r="M40" s="208" t="s">
        <v>438</v>
      </c>
      <c r="N40" s="207" t="s">
        <v>385</v>
      </c>
      <c r="O40" s="208" t="s">
        <v>438</v>
      </c>
      <c r="P40" s="207" t="s">
        <v>385</v>
      </c>
      <c r="Q40" s="208" t="s">
        <v>438</v>
      </c>
      <c r="R40" s="207" t="s">
        <v>385</v>
      </c>
      <c r="S40" s="208" t="s">
        <v>438</v>
      </c>
      <c r="T40" s="207" t="s">
        <v>385</v>
      </c>
      <c r="U40" s="209" t="s">
        <v>1366</v>
      </c>
      <c r="W40" s="207" t="s">
        <v>385</v>
      </c>
      <c r="X40" s="208" t="s">
        <v>7</v>
      </c>
      <c r="Y40" s="207" t="s">
        <v>385</v>
      </c>
      <c r="Z40" s="209" t="s">
        <v>438</v>
      </c>
      <c r="AA40" s="207" t="s">
        <v>385</v>
      </c>
      <c r="AB40" s="209" t="s">
        <v>438</v>
      </c>
    </row>
    <row r="41" spans="1:28">
      <c r="A41" s="360"/>
      <c r="B41" s="364"/>
      <c r="C41" s="143"/>
      <c r="D41" s="208" t="s">
        <v>1397</v>
      </c>
      <c r="E41" s="207" t="s">
        <v>386</v>
      </c>
      <c r="F41" s="210" t="s">
        <v>387</v>
      </c>
      <c r="G41" s="207" t="s">
        <v>386</v>
      </c>
      <c r="H41" s="211" t="s">
        <v>387</v>
      </c>
      <c r="I41" s="245"/>
      <c r="J41" s="207" t="s">
        <v>386</v>
      </c>
      <c r="K41" s="210" t="s">
        <v>387</v>
      </c>
      <c r="L41" s="207" t="s">
        <v>386</v>
      </c>
      <c r="M41" s="210" t="s">
        <v>387</v>
      </c>
      <c r="N41" s="207" t="s">
        <v>386</v>
      </c>
      <c r="O41" s="210" t="s">
        <v>387</v>
      </c>
      <c r="P41" s="207" t="s">
        <v>386</v>
      </c>
      <c r="Q41" s="210" t="s">
        <v>387</v>
      </c>
      <c r="R41" s="207" t="s">
        <v>386</v>
      </c>
      <c r="S41" s="210" t="s">
        <v>387</v>
      </c>
      <c r="T41" s="207" t="s">
        <v>386</v>
      </c>
      <c r="U41" s="211" t="s">
        <v>798</v>
      </c>
      <c r="W41" s="207" t="s">
        <v>386</v>
      </c>
      <c r="X41" s="210" t="s">
        <v>387</v>
      </c>
      <c r="Y41" s="207" t="s">
        <v>386</v>
      </c>
      <c r="Z41" s="211" t="s">
        <v>387</v>
      </c>
      <c r="AA41" s="207" t="s">
        <v>386</v>
      </c>
      <c r="AB41" s="211" t="s">
        <v>387</v>
      </c>
    </row>
    <row r="42" spans="1:28">
      <c r="A42" s="360"/>
      <c r="B42" s="364"/>
      <c r="C42" s="143"/>
      <c r="D42" s="208" t="s">
        <v>1379</v>
      </c>
      <c r="E42" s="207" t="s">
        <v>388</v>
      </c>
      <c r="F42" s="208" t="s">
        <v>389</v>
      </c>
      <c r="G42" s="207" t="s">
        <v>388</v>
      </c>
      <c r="H42" s="209" t="s">
        <v>1354</v>
      </c>
      <c r="I42" s="245"/>
      <c r="J42" s="207" t="s">
        <v>388</v>
      </c>
      <c r="K42" s="208" t="s">
        <v>389</v>
      </c>
      <c r="L42" s="207" t="s">
        <v>388</v>
      </c>
      <c r="M42" s="208" t="s">
        <v>1354</v>
      </c>
      <c r="N42" s="207" t="s">
        <v>388</v>
      </c>
      <c r="O42" s="208" t="s">
        <v>1354</v>
      </c>
      <c r="P42" s="207" t="s">
        <v>388</v>
      </c>
      <c r="Q42" s="208" t="s">
        <v>1354</v>
      </c>
      <c r="R42" s="207" t="s">
        <v>388</v>
      </c>
      <c r="S42" s="208" t="s">
        <v>1354</v>
      </c>
      <c r="T42" s="207" t="s">
        <v>388</v>
      </c>
      <c r="U42" s="209" t="s">
        <v>1367</v>
      </c>
      <c r="W42" s="207" t="s">
        <v>388</v>
      </c>
      <c r="X42" s="208" t="s">
        <v>389</v>
      </c>
      <c r="Y42" s="207" t="s">
        <v>388</v>
      </c>
      <c r="Z42" s="209" t="s">
        <v>1354</v>
      </c>
      <c r="AA42" s="207" t="s">
        <v>388</v>
      </c>
      <c r="AB42" s="209" t="s">
        <v>1354</v>
      </c>
    </row>
    <row r="43" spans="1:28">
      <c r="A43" s="360"/>
      <c r="B43" s="364"/>
      <c r="C43" s="143"/>
      <c r="D43" s="208" t="s">
        <v>1398</v>
      </c>
      <c r="E43" s="207" t="s">
        <v>390</v>
      </c>
      <c r="F43" s="208" t="s">
        <v>7</v>
      </c>
      <c r="G43" s="207" t="s">
        <v>390</v>
      </c>
      <c r="H43" s="209" t="s">
        <v>7</v>
      </c>
      <c r="I43" s="245"/>
      <c r="J43" s="207" t="s">
        <v>390</v>
      </c>
      <c r="K43" s="208" t="s">
        <v>7</v>
      </c>
      <c r="L43" s="207" t="s">
        <v>390</v>
      </c>
      <c r="M43" s="208" t="s">
        <v>7</v>
      </c>
      <c r="N43" s="207" t="s">
        <v>390</v>
      </c>
      <c r="O43" s="208" t="s">
        <v>7</v>
      </c>
      <c r="P43" s="207" t="s">
        <v>390</v>
      </c>
      <c r="Q43" s="208" t="s">
        <v>7</v>
      </c>
      <c r="R43" s="207" t="s">
        <v>390</v>
      </c>
      <c r="S43" s="208" t="s">
        <v>7</v>
      </c>
      <c r="T43" s="207" t="s">
        <v>390</v>
      </c>
      <c r="U43" s="209" t="s">
        <v>7</v>
      </c>
      <c r="W43" s="207" t="s">
        <v>390</v>
      </c>
      <c r="X43" s="208" t="s">
        <v>7</v>
      </c>
      <c r="Y43" s="207" t="s">
        <v>390</v>
      </c>
      <c r="Z43" s="209" t="s">
        <v>7</v>
      </c>
      <c r="AA43" s="207" t="s">
        <v>390</v>
      </c>
      <c r="AB43" s="209" t="s">
        <v>7</v>
      </c>
    </row>
    <row r="44" spans="1:28">
      <c r="A44" s="360"/>
      <c r="B44" s="364"/>
      <c r="C44" s="143"/>
      <c r="D44" s="208" t="s">
        <v>1399</v>
      </c>
      <c r="E44" s="207" t="s">
        <v>391</v>
      </c>
      <c r="F44" s="208" t="s">
        <v>10</v>
      </c>
      <c r="G44" s="207" t="s">
        <v>391</v>
      </c>
      <c r="H44" s="209" t="s">
        <v>10</v>
      </c>
      <c r="I44" s="245"/>
      <c r="J44" s="207" t="s">
        <v>391</v>
      </c>
      <c r="K44" s="208" t="s">
        <v>111</v>
      </c>
      <c r="L44" s="207" t="s">
        <v>391</v>
      </c>
      <c r="M44" s="208" t="s">
        <v>83</v>
      </c>
      <c r="N44" s="207" t="s">
        <v>391</v>
      </c>
      <c r="O44" s="208" t="s">
        <v>83</v>
      </c>
      <c r="P44" s="207" t="s">
        <v>391</v>
      </c>
      <c r="Q44" s="208" t="s">
        <v>111</v>
      </c>
      <c r="R44" s="207" t="s">
        <v>391</v>
      </c>
      <c r="S44" s="208" t="s">
        <v>111</v>
      </c>
      <c r="T44" s="207" t="s">
        <v>391</v>
      </c>
      <c r="U44" s="209" t="s">
        <v>7</v>
      </c>
      <c r="W44" s="207" t="s">
        <v>391</v>
      </c>
      <c r="X44" s="208" t="s">
        <v>111</v>
      </c>
      <c r="Y44" s="207" t="s">
        <v>391</v>
      </c>
      <c r="Z44" s="209" t="s">
        <v>83</v>
      </c>
      <c r="AA44" s="207" t="s">
        <v>391</v>
      </c>
      <c r="AB44" s="209" t="s">
        <v>111</v>
      </c>
    </row>
    <row r="45" spans="1:28">
      <c r="A45" s="360"/>
      <c r="B45" s="364"/>
      <c r="C45" s="143"/>
      <c r="D45" s="208" t="s">
        <v>41</v>
      </c>
      <c r="E45" s="207" t="s">
        <v>392</v>
      </c>
      <c r="F45" s="208" t="s">
        <v>393</v>
      </c>
      <c r="G45" s="207" t="s">
        <v>392</v>
      </c>
      <c r="H45" s="209" t="s">
        <v>393</v>
      </c>
      <c r="I45" s="245"/>
      <c r="J45" s="207" t="s">
        <v>392</v>
      </c>
      <c r="K45" s="208" t="s">
        <v>513</v>
      </c>
      <c r="L45" s="207" t="s">
        <v>392</v>
      </c>
      <c r="M45" s="208" t="s">
        <v>513</v>
      </c>
      <c r="N45" s="207" t="s">
        <v>392</v>
      </c>
      <c r="O45" s="208" t="s">
        <v>513</v>
      </c>
      <c r="P45" s="207" t="s">
        <v>392</v>
      </c>
      <c r="Q45" s="208" t="s">
        <v>513</v>
      </c>
      <c r="R45" s="207" t="s">
        <v>392</v>
      </c>
      <c r="S45" s="208" t="s">
        <v>513</v>
      </c>
      <c r="T45" s="207" t="s">
        <v>392</v>
      </c>
      <c r="U45" s="209" t="s">
        <v>530</v>
      </c>
      <c r="W45" s="207" t="s">
        <v>392</v>
      </c>
      <c r="X45" s="208" t="s">
        <v>513</v>
      </c>
      <c r="Y45" s="207" t="s">
        <v>392</v>
      </c>
      <c r="Z45" s="209" t="s">
        <v>513</v>
      </c>
      <c r="AA45" s="207" t="s">
        <v>392</v>
      </c>
      <c r="AB45" s="209" t="s">
        <v>513</v>
      </c>
    </row>
    <row r="46" spans="1:28" ht="15.75" thickBot="1">
      <c r="A46" s="362"/>
      <c r="B46" s="364"/>
      <c r="C46" s="143"/>
      <c r="D46" s="208" t="s">
        <v>43</v>
      </c>
      <c r="E46" s="207" t="s">
        <v>394</v>
      </c>
      <c r="F46" s="208" t="s">
        <v>395</v>
      </c>
      <c r="G46" s="207" t="s">
        <v>394</v>
      </c>
      <c r="H46" s="209" t="s">
        <v>1858</v>
      </c>
      <c r="I46" s="245"/>
      <c r="J46" s="207" t="s">
        <v>394</v>
      </c>
      <c r="K46" s="208" t="s">
        <v>514</v>
      </c>
      <c r="L46" s="207" t="s">
        <v>394</v>
      </c>
      <c r="M46" s="208" t="s">
        <v>1900</v>
      </c>
      <c r="N46" s="207" t="s">
        <v>394</v>
      </c>
      <c r="O46" s="208" t="s">
        <v>1900</v>
      </c>
      <c r="P46" s="207" t="s">
        <v>394</v>
      </c>
      <c r="Q46" s="208" t="s">
        <v>1859</v>
      </c>
      <c r="R46" s="207" t="s">
        <v>394</v>
      </c>
      <c r="S46" s="208" t="s">
        <v>1859</v>
      </c>
      <c r="T46" s="207" t="s">
        <v>394</v>
      </c>
      <c r="U46" s="209" t="s">
        <v>1368</v>
      </c>
      <c r="W46" s="207" t="s">
        <v>394</v>
      </c>
      <c r="X46" s="208" t="s">
        <v>514</v>
      </c>
      <c r="Y46" s="207" t="s">
        <v>394</v>
      </c>
      <c r="Z46" s="209" t="s">
        <v>1900</v>
      </c>
      <c r="AA46" s="207" t="s">
        <v>394</v>
      </c>
      <c r="AB46" s="209" t="s">
        <v>1859</v>
      </c>
    </row>
    <row r="47" spans="1:28">
      <c r="A47" s="358"/>
      <c r="B47" s="365"/>
      <c r="C47" s="140"/>
      <c r="D47" s="248" t="s">
        <v>403</v>
      </c>
      <c r="E47" s="212" t="s">
        <v>350</v>
      </c>
      <c r="F47" s="213" t="s">
        <v>396</v>
      </c>
      <c r="G47" s="212" t="s">
        <v>350</v>
      </c>
      <c r="H47" s="214" t="s">
        <v>396</v>
      </c>
      <c r="I47" s="245"/>
      <c r="J47" s="212" t="s">
        <v>350</v>
      </c>
      <c r="K47" s="213" t="s">
        <v>515</v>
      </c>
      <c r="L47" s="212" t="s">
        <v>350</v>
      </c>
      <c r="M47" s="213" t="s">
        <v>515</v>
      </c>
      <c r="N47" s="212" t="s">
        <v>350</v>
      </c>
      <c r="O47" s="213" t="s">
        <v>515</v>
      </c>
      <c r="P47" s="212" t="s">
        <v>350</v>
      </c>
      <c r="Q47" s="213" t="s">
        <v>515</v>
      </c>
      <c r="R47" s="212" t="s">
        <v>350</v>
      </c>
      <c r="S47" s="213" t="s">
        <v>515</v>
      </c>
      <c r="T47" s="212" t="s">
        <v>350</v>
      </c>
      <c r="U47" s="214" t="s">
        <v>793</v>
      </c>
      <c r="W47" s="212" t="s">
        <v>350</v>
      </c>
      <c r="X47" s="213" t="s">
        <v>515</v>
      </c>
      <c r="Y47" s="212" t="s">
        <v>350</v>
      </c>
      <c r="Z47" s="214" t="s">
        <v>515</v>
      </c>
      <c r="AA47" s="212" t="s">
        <v>350</v>
      </c>
      <c r="AB47" s="214" t="s">
        <v>515</v>
      </c>
    </row>
    <row r="48" spans="1:28">
      <c r="A48" s="360"/>
      <c r="B48" s="366"/>
      <c r="C48" s="141"/>
      <c r="D48" s="249" t="s">
        <v>404</v>
      </c>
      <c r="E48" s="207" t="s">
        <v>397</v>
      </c>
      <c r="F48" s="208" t="s">
        <v>7</v>
      </c>
      <c r="G48" s="207" t="s">
        <v>397</v>
      </c>
      <c r="H48" s="209" t="s">
        <v>7</v>
      </c>
      <c r="I48" s="245"/>
      <c r="J48" s="207" t="s">
        <v>397</v>
      </c>
      <c r="K48" s="208" t="s">
        <v>7</v>
      </c>
      <c r="L48" s="207" t="s">
        <v>397</v>
      </c>
      <c r="M48" s="208" t="s">
        <v>7</v>
      </c>
      <c r="N48" s="207" t="s">
        <v>397</v>
      </c>
      <c r="O48" s="208" t="s">
        <v>7</v>
      </c>
      <c r="P48" s="207" t="s">
        <v>397</v>
      </c>
      <c r="Q48" s="208" t="s">
        <v>7</v>
      </c>
      <c r="R48" s="207" t="s">
        <v>397</v>
      </c>
      <c r="S48" s="208" t="s">
        <v>7</v>
      </c>
      <c r="T48" s="207" t="s">
        <v>397</v>
      </c>
      <c r="U48" s="209" t="s">
        <v>7</v>
      </c>
      <c r="W48" s="207" t="s">
        <v>397</v>
      </c>
      <c r="X48" s="208" t="s">
        <v>7</v>
      </c>
      <c r="Y48" s="207" t="s">
        <v>397</v>
      </c>
      <c r="Z48" s="209" t="s">
        <v>7</v>
      </c>
      <c r="AA48" s="207" t="s">
        <v>397</v>
      </c>
      <c r="AB48" s="209" t="s">
        <v>7</v>
      </c>
    </row>
    <row r="49" spans="1:28">
      <c r="A49" s="360"/>
      <c r="B49" s="366"/>
      <c r="C49" s="141"/>
      <c r="D49" s="209" t="s">
        <v>405</v>
      </c>
      <c r="E49" s="207" t="s">
        <v>398</v>
      </c>
      <c r="F49" s="208" t="s">
        <v>399</v>
      </c>
      <c r="G49" s="207" t="s">
        <v>398</v>
      </c>
      <c r="H49" s="209" t="s">
        <v>399</v>
      </c>
      <c r="I49" s="245"/>
      <c r="J49" s="207" t="s">
        <v>398</v>
      </c>
      <c r="K49" s="208" t="s">
        <v>399</v>
      </c>
      <c r="L49" s="207" t="s">
        <v>398</v>
      </c>
      <c r="M49" s="208" t="s">
        <v>399</v>
      </c>
      <c r="N49" s="207" t="s">
        <v>398</v>
      </c>
      <c r="O49" s="208" t="s">
        <v>399</v>
      </c>
      <c r="P49" s="207" t="s">
        <v>398</v>
      </c>
      <c r="Q49" s="208" t="s">
        <v>399</v>
      </c>
      <c r="R49" s="207" t="s">
        <v>398</v>
      </c>
      <c r="S49" s="208" t="s">
        <v>399</v>
      </c>
      <c r="T49" s="207" t="s">
        <v>398</v>
      </c>
      <c r="U49" s="209" t="s">
        <v>399</v>
      </c>
      <c r="W49" s="207" t="s">
        <v>398</v>
      </c>
      <c r="X49" s="208" t="s">
        <v>399</v>
      </c>
      <c r="Y49" s="207" t="s">
        <v>398</v>
      </c>
      <c r="Z49" s="209" t="s">
        <v>399</v>
      </c>
      <c r="AA49" s="207" t="s">
        <v>398</v>
      </c>
      <c r="AB49" s="209" t="s">
        <v>399</v>
      </c>
    </row>
    <row r="50" spans="1:28">
      <c r="A50" s="360"/>
      <c r="B50" s="366"/>
      <c r="C50" s="141"/>
      <c r="D50" s="209" t="s">
        <v>406</v>
      </c>
      <c r="E50" s="207" t="s">
        <v>400</v>
      </c>
      <c r="F50" s="208" t="s">
        <v>3</v>
      </c>
      <c r="G50" s="207" t="s">
        <v>400</v>
      </c>
      <c r="H50" s="209" t="s">
        <v>3</v>
      </c>
      <c r="I50" s="245"/>
      <c r="J50" s="207" t="s">
        <v>400</v>
      </c>
      <c r="K50" s="208" t="s">
        <v>3</v>
      </c>
      <c r="L50" s="207" t="s">
        <v>400</v>
      </c>
      <c r="M50" s="208" t="s">
        <v>3</v>
      </c>
      <c r="N50" s="207" t="s">
        <v>400</v>
      </c>
      <c r="O50" s="208" t="s">
        <v>3</v>
      </c>
      <c r="P50" s="207" t="s">
        <v>400</v>
      </c>
      <c r="Q50" s="208" t="s">
        <v>3</v>
      </c>
      <c r="R50" s="207" t="s">
        <v>400</v>
      </c>
      <c r="S50" s="208" t="s">
        <v>3</v>
      </c>
      <c r="T50" s="207" t="s">
        <v>400</v>
      </c>
      <c r="U50" s="209" t="s">
        <v>531</v>
      </c>
      <c r="W50" s="207" t="s">
        <v>400</v>
      </c>
      <c r="X50" s="208" t="s">
        <v>3</v>
      </c>
      <c r="Y50" s="207" t="s">
        <v>400</v>
      </c>
      <c r="Z50" s="209" t="s">
        <v>3</v>
      </c>
      <c r="AA50" s="207" t="s">
        <v>400</v>
      </c>
      <c r="AB50" s="209" t="s">
        <v>3</v>
      </c>
    </row>
    <row r="51" spans="1:28">
      <c r="A51" s="360"/>
      <c r="B51" s="366"/>
      <c r="C51" s="141"/>
      <c r="D51" s="249" t="s">
        <v>407</v>
      </c>
      <c r="E51" s="216" t="s">
        <v>401</v>
      </c>
      <c r="F51" s="208" t="s">
        <v>3</v>
      </c>
      <c r="G51" s="216" t="s">
        <v>401</v>
      </c>
      <c r="H51" s="209" t="s">
        <v>3</v>
      </c>
      <c r="I51" s="245"/>
      <c r="J51" s="216" t="s">
        <v>401</v>
      </c>
      <c r="K51" s="208" t="s">
        <v>3</v>
      </c>
      <c r="L51" s="216" t="s">
        <v>401</v>
      </c>
      <c r="M51" s="208" t="s">
        <v>3</v>
      </c>
      <c r="N51" s="216" t="s">
        <v>401</v>
      </c>
      <c r="O51" s="208" t="s">
        <v>3</v>
      </c>
      <c r="P51" s="216" t="s">
        <v>401</v>
      </c>
      <c r="Q51" s="208" t="s">
        <v>3</v>
      </c>
      <c r="R51" s="216" t="s">
        <v>401</v>
      </c>
      <c r="S51" s="208" t="s">
        <v>3</v>
      </c>
      <c r="T51" s="216" t="s">
        <v>401</v>
      </c>
      <c r="U51" s="209" t="s">
        <v>3</v>
      </c>
      <c r="W51" s="216" t="s">
        <v>401</v>
      </c>
      <c r="X51" s="208" t="s">
        <v>3</v>
      </c>
      <c r="Y51" s="216" t="s">
        <v>401</v>
      </c>
      <c r="Z51" s="209" t="s">
        <v>3</v>
      </c>
      <c r="AA51" s="216" t="s">
        <v>401</v>
      </c>
      <c r="AB51" s="209" t="s">
        <v>3</v>
      </c>
    </row>
    <row r="52" spans="1:28">
      <c r="A52" s="360"/>
      <c r="B52" s="366"/>
      <c r="C52" s="141"/>
      <c r="D52" s="249" t="s">
        <v>351</v>
      </c>
      <c r="E52" s="216" t="s">
        <v>352</v>
      </c>
      <c r="F52" s="208" t="s">
        <v>4</v>
      </c>
      <c r="G52" s="216" t="s">
        <v>352</v>
      </c>
      <c r="H52" s="209" t="s">
        <v>4</v>
      </c>
      <c r="I52" s="245"/>
      <c r="J52" s="216" t="s">
        <v>352</v>
      </c>
      <c r="K52" s="208" t="s">
        <v>83</v>
      </c>
      <c r="L52" s="216" t="s">
        <v>352</v>
      </c>
      <c r="M52" s="208" t="s">
        <v>83</v>
      </c>
      <c r="N52" s="216" t="s">
        <v>352</v>
      </c>
      <c r="O52" s="208" t="s">
        <v>83</v>
      </c>
      <c r="P52" s="216" t="s">
        <v>352</v>
      </c>
      <c r="Q52" s="208" t="s">
        <v>83</v>
      </c>
      <c r="R52" s="216" t="s">
        <v>352</v>
      </c>
      <c r="S52" s="208" t="s">
        <v>83</v>
      </c>
      <c r="T52" s="216" t="s">
        <v>352</v>
      </c>
      <c r="U52" s="209" t="s">
        <v>83</v>
      </c>
      <c r="W52" s="216" t="s">
        <v>352</v>
      </c>
      <c r="X52" s="208" t="s">
        <v>83</v>
      </c>
      <c r="Y52" s="216" t="s">
        <v>352</v>
      </c>
      <c r="Z52" s="209" t="s">
        <v>83</v>
      </c>
      <c r="AA52" s="216" t="s">
        <v>352</v>
      </c>
      <c r="AB52" s="209" t="s">
        <v>83</v>
      </c>
    </row>
    <row r="53" spans="1:28">
      <c r="A53" s="360"/>
      <c r="B53" s="366"/>
      <c r="C53" s="141"/>
      <c r="D53" s="249" t="s">
        <v>353</v>
      </c>
      <c r="E53" s="216" t="s">
        <v>354</v>
      </c>
      <c r="F53" s="208" t="s">
        <v>4</v>
      </c>
      <c r="G53" s="216" t="s">
        <v>354</v>
      </c>
      <c r="H53" s="209" t="s">
        <v>4</v>
      </c>
      <c r="I53" s="245"/>
      <c r="J53" s="216" t="s">
        <v>354</v>
      </c>
      <c r="K53" s="208" t="s">
        <v>83</v>
      </c>
      <c r="L53" s="216" t="s">
        <v>354</v>
      </c>
      <c r="M53" s="208" t="s">
        <v>83</v>
      </c>
      <c r="N53" s="216" t="s">
        <v>354</v>
      </c>
      <c r="O53" s="208" t="s">
        <v>83</v>
      </c>
      <c r="P53" s="216" t="s">
        <v>354</v>
      </c>
      <c r="Q53" s="208" t="s">
        <v>83</v>
      </c>
      <c r="R53" s="216" t="s">
        <v>354</v>
      </c>
      <c r="S53" s="208" t="s">
        <v>83</v>
      </c>
      <c r="T53" s="216" t="s">
        <v>354</v>
      </c>
      <c r="U53" s="209" t="s">
        <v>83</v>
      </c>
      <c r="W53" s="216" t="s">
        <v>354</v>
      </c>
      <c r="X53" s="208" t="s">
        <v>83</v>
      </c>
      <c r="Y53" s="216" t="s">
        <v>354</v>
      </c>
      <c r="Z53" s="209" t="s">
        <v>83</v>
      </c>
      <c r="AA53" s="216" t="s">
        <v>354</v>
      </c>
      <c r="AB53" s="209" t="s">
        <v>83</v>
      </c>
    </row>
    <row r="54" spans="1:28">
      <c r="A54" s="360"/>
      <c r="B54" s="366"/>
      <c r="C54" s="141"/>
      <c r="D54" s="249" t="s">
        <v>355</v>
      </c>
      <c r="E54" s="216" t="s">
        <v>356</v>
      </c>
      <c r="F54" s="208" t="s">
        <v>4</v>
      </c>
      <c r="G54" s="216" t="s">
        <v>356</v>
      </c>
      <c r="H54" s="209" t="s">
        <v>4</v>
      </c>
      <c r="I54" s="245"/>
      <c r="J54" s="216" t="s">
        <v>356</v>
      </c>
      <c r="K54" s="208" t="s">
        <v>83</v>
      </c>
      <c r="L54" s="216" t="s">
        <v>356</v>
      </c>
      <c r="M54" s="208" t="s">
        <v>83</v>
      </c>
      <c r="N54" s="216" t="s">
        <v>356</v>
      </c>
      <c r="O54" s="208" t="s">
        <v>83</v>
      </c>
      <c r="P54" s="216" t="s">
        <v>356</v>
      </c>
      <c r="Q54" s="208" t="s">
        <v>83</v>
      </c>
      <c r="R54" s="216" t="s">
        <v>356</v>
      </c>
      <c r="S54" s="208" t="s">
        <v>83</v>
      </c>
      <c r="T54" s="216" t="s">
        <v>356</v>
      </c>
      <c r="U54" s="209" t="s">
        <v>111</v>
      </c>
      <c r="W54" s="216" t="s">
        <v>356</v>
      </c>
      <c r="X54" s="208" t="s">
        <v>83</v>
      </c>
      <c r="Y54" s="216" t="s">
        <v>356</v>
      </c>
      <c r="Z54" s="209" t="s">
        <v>83</v>
      </c>
      <c r="AA54" s="216" t="s">
        <v>356</v>
      </c>
      <c r="AB54" s="209" t="s">
        <v>83</v>
      </c>
    </row>
    <row r="55" spans="1:28">
      <c r="A55" s="360"/>
      <c r="B55" s="366"/>
      <c r="C55" s="141"/>
      <c r="D55" s="209" t="s">
        <v>357</v>
      </c>
      <c r="E55" s="207" t="s">
        <v>358</v>
      </c>
      <c r="F55" s="208" t="s">
        <v>4</v>
      </c>
      <c r="G55" s="207" t="s">
        <v>358</v>
      </c>
      <c r="H55" s="209" t="s">
        <v>4</v>
      </c>
      <c r="I55" s="245"/>
      <c r="J55" s="207" t="s">
        <v>358</v>
      </c>
      <c r="K55" s="208" t="s">
        <v>83</v>
      </c>
      <c r="L55" s="207" t="s">
        <v>358</v>
      </c>
      <c r="M55" s="208" t="s">
        <v>83</v>
      </c>
      <c r="N55" s="207" t="s">
        <v>358</v>
      </c>
      <c r="O55" s="208" t="s">
        <v>83</v>
      </c>
      <c r="P55" s="207" t="s">
        <v>358</v>
      </c>
      <c r="Q55" s="208" t="s">
        <v>83</v>
      </c>
      <c r="R55" s="207" t="s">
        <v>358</v>
      </c>
      <c r="S55" s="208" t="s">
        <v>83</v>
      </c>
      <c r="T55" s="207" t="s">
        <v>358</v>
      </c>
      <c r="U55" s="209" t="s">
        <v>111</v>
      </c>
      <c r="W55" s="207" t="s">
        <v>358</v>
      </c>
      <c r="X55" s="208" t="s">
        <v>83</v>
      </c>
      <c r="Y55" s="207" t="s">
        <v>358</v>
      </c>
      <c r="Z55" s="209" t="s">
        <v>83</v>
      </c>
      <c r="AA55" s="207" t="s">
        <v>358</v>
      </c>
      <c r="AB55" s="209" t="s">
        <v>83</v>
      </c>
    </row>
    <row r="56" spans="1:28">
      <c r="A56" s="360"/>
      <c r="B56" s="366"/>
      <c r="C56" s="143"/>
      <c r="D56" s="215"/>
      <c r="E56" s="207" t="s">
        <v>171</v>
      </c>
      <c r="F56" s="208" t="s">
        <v>537</v>
      </c>
      <c r="G56" s="207" t="s">
        <v>171</v>
      </c>
      <c r="H56" s="209" t="s">
        <v>537</v>
      </c>
      <c r="I56" s="245"/>
      <c r="J56" s="207" t="s">
        <v>171</v>
      </c>
      <c r="K56" s="208" t="s">
        <v>537</v>
      </c>
      <c r="L56" s="207" t="s">
        <v>171</v>
      </c>
      <c r="M56" s="208" t="s">
        <v>537</v>
      </c>
      <c r="N56" s="207" t="s">
        <v>171</v>
      </c>
      <c r="O56" s="208" t="s">
        <v>537</v>
      </c>
      <c r="P56" s="207" t="s">
        <v>171</v>
      </c>
      <c r="Q56" s="208" t="s">
        <v>537</v>
      </c>
      <c r="R56" s="207" t="s">
        <v>171</v>
      </c>
      <c r="S56" s="208" t="s">
        <v>537</v>
      </c>
      <c r="T56" s="207" t="s">
        <v>171</v>
      </c>
      <c r="U56" s="209" t="s">
        <v>537</v>
      </c>
      <c r="W56" s="207" t="s">
        <v>171</v>
      </c>
      <c r="X56" s="208" t="s">
        <v>537</v>
      </c>
      <c r="Y56" s="207" t="s">
        <v>171</v>
      </c>
      <c r="Z56" s="209" t="s">
        <v>537</v>
      </c>
      <c r="AA56" s="207" t="s">
        <v>171</v>
      </c>
      <c r="AB56" s="209" t="s">
        <v>537</v>
      </c>
    </row>
    <row r="57" spans="1:28" ht="15.75" thickBot="1">
      <c r="A57" s="362"/>
      <c r="B57" s="367"/>
      <c r="C57" s="156"/>
      <c r="D57" s="219" t="s">
        <v>1380</v>
      </c>
      <c r="E57" s="217" t="s">
        <v>172</v>
      </c>
      <c r="F57" s="218" t="s">
        <v>7</v>
      </c>
      <c r="G57" s="217" t="s">
        <v>172</v>
      </c>
      <c r="H57" s="219" t="s">
        <v>7</v>
      </c>
      <c r="I57" s="245"/>
      <c r="J57" s="217" t="s">
        <v>172</v>
      </c>
      <c r="K57" s="218" t="s">
        <v>7</v>
      </c>
      <c r="L57" s="217" t="s">
        <v>172</v>
      </c>
      <c r="M57" s="218" t="s">
        <v>7</v>
      </c>
      <c r="N57" s="217" t="s">
        <v>172</v>
      </c>
      <c r="O57" s="218" t="s">
        <v>7</v>
      </c>
      <c r="P57" s="217" t="s">
        <v>172</v>
      </c>
      <c r="Q57" s="218" t="s">
        <v>7</v>
      </c>
      <c r="R57" s="217" t="s">
        <v>172</v>
      </c>
      <c r="S57" s="218" t="s">
        <v>7</v>
      </c>
      <c r="T57" s="217" t="s">
        <v>172</v>
      </c>
      <c r="U57" s="219" t="s">
        <v>799</v>
      </c>
      <c r="W57" s="217" t="s">
        <v>172</v>
      </c>
      <c r="X57" s="218" t="s">
        <v>7</v>
      </c>
      <c r="Y57" s="217" t="s">
        <v>172</v>
      </c>
      <c r="Z57" s="219" t="s">
        <v>7</v>
      </c>
      <c r="AA57" s="217" t="s">
        <v>172</v>
      </c>
      <c r="AB57" s="219" t="s">
        <v>7</v>
      </c>
    </row>
    <row r="58" spans="1:28" s="147" customFormat="1">
      <c r="A58" s="360"/>
      <c r="B58" s="364"/>
      <c r="C58" s="141"/>
      <c r="D58" s="250" t="s">
        <v>64</v>
      </c>
      <c r="E58" s="216" t="s">
        <v>359</v>
      </c>
      <c r="F58" s="210" t="s">
        <v>1866</v>
      </c>
      <c r="G58" s="216" t="s">
        <v>359</v>
      </c>
      <c r="H58" s="211" t="s">
        <v>1866</v>
      </c>
      <c r="I58" s="368"/>
      <c r="J58" s="216" t="s">
        <v>359</v>
      </c>
      <c r="K58" s="210" t="s">
        <v>516</v>
      </c>
      <c r="L58" s="216" t="s">
        <v>359</v>
      </c>
      <c r="M58" s="210" t="s">
        <v>1860</v>
      </c>
      <c r="N58" s="216" t="s">
        <v>359</v>
      </c>
      <c r="O58" s="210" t="s">
        <v>1860</v>
      </c>
      <c r="P58" s="216" t="s">
        <v>359</v>
      </c>
      <c r="Q58" s="210" t="s">
        <v>1860</v>
      </c>
      <c r="R58" s="216" t="s">
        <v>359</v>
      </c>
      <c r="S58" s="210" t="s">
        <v>516</v>
      </c>
      <c r="T58" s="282" t="s">
        <v>359</v>
      </c>
      <c r="U58" s="283" t="s">
        <v>516</v>
      </c>
      <c r="W58" s="282" t="s">
        <v>359</v>
      </c>
      <c r="X58" s="292" t="s">
        <v>1893</v>
      </c>
      <c r="Y58" s="282" t="s">
        <v>359</v>
      </c>
      <c r="Z58" s="283" t="s">
        <v>1893</v>
      </c>
      <c r="AA58" s="282" t="s">
        <v>359</v>
      </c>
      <c r="AB58" s="283" t="s">
        <v>1893</v>
      </c>
    </row>
    <row r="59" spans="1:28" s="147" customFormat="1" ht="15.75" thickBot="1">
      <c r="A59" s="362"/>
      <c r="B59" s="369"/>
      <c r="C59" s="156"/>
      <c r="D59" s="251" t="s">
        <v>66</v>
      </c>
      <c r="E59" s="220" t="s">
        <v>360</v>
      </c>
      <c r="F59" s="221" t="s">
        <v>1867</v>
      </c>
      <c r="G59" s="220" t="s">
        <v>360</v>
      </c>
      <c r="H59" s="243" t="s">
        <v>1865</v>
      </c>
      <c r="I59" s="368"/>
      <c r="J59" s="220" t="s">
        <v>360</v>
      </c>
      <c r="K59" s="221" t="s">
        <v>1854</v>
      </c>
      <c r="L59" s="220" t="s">
        <v>360</v>
      </c>
      <c r="M59" s="221" t="s">
        <v>1901</v>
      </c>
      <c r="N59" s="220" t="s">
        <v>360</v>
      </c>
      <c r="O59" s="221" t="s">
        <v>1442</v>
      </c>
      <c r="P59" s="220" t="s">
        <v>360</v>
      </c>
      <c r="Q59" s="221" t="s">
        <v>1442</v>
      </c>
      <c r="R59" s="220" t="s">
        <v>360</v>
      </c>
      <c r="S59" s="221" t="s">
        <v>1854</v>
      </c>
      <c r="T59" s="220" t="s">
        <v>360</v>
      </c>
      <c r="U59" s="243" t="s">
        <v>1854</v>
      </c>
      <c r="W59" s="220" t="s">
        <v>360</v>
      </c>
      <c r="X59" s="221" t="s">
        <v>1894</v>
      </c>
      <c r="Y59" s="220" t="s">
        <v>360</v>
      </c>
      <c r="Z59" s="243" t="s">
        <v>1894</v>
      </c>
      <c r="AA59" s="220" t="s">
        <v>360</v>
      </c>
      <c r="AB59" s="243" t="s">
        <v>1894</v>
      </c>
    </row>
    <row r="60" spans="1:28" s="147" customFormat="1">
      <c r="A60" s="358"/>
      <c r="B60" s="370"/>
      <c r="C60" s="142"/>
      <c r="D60" s="213" t="s">
        <v>415</v>
      </c>
      <c r="E60" s="212" t="s">
        <v>408</v>
      </c>
      <c r="F60" s="213" t="s">
        <v>409</v>
      </c>
      <c r="G60" s="212" t="s">
        <v>408</v>
      </c>
      <c r="H60" s="214" t="s">
        <v>409</v>
      </c>
      <c r="I60" s="368"/>
      <c r="J60" s="212" t="s">
        <v>408</v>
      </c>
      <c r="K60" s="213" t="s">
        <v>409</v>
      </c>
      <c r="L60" s="212" t="s">
        <v>408</v>
      </c>
      <c r="M60" s="213" t="s">
        <v>409</v>
      </c>
      <c r="N60" s="212" t="s">
        <v>408</v>
      </c>
      <c r="O60" s="213" t="s">
        <v>409</v>
      </c>
      <c r="P60" s="212" t="s">
        <v>408</v>
      </c>
      <c r="Q60" s="213" t="s">
        <v>409</v>
      </c>
      <c r="R60" s="212" t="s">
        <v>408</v>
      </c>
      <c r="S60" s="213" t="s">
        <v>409</v>
      </c>
      <c r="T60" s="212" t="s">
        <v>408</v>
      </c>
      <c r="U60" s="214" t="s">
        <v>409</v>
      </c>
      <c r="W60" s="212" t="s">
        <v>408</v>
      </c>
      <c r="X60" s="213" t="s">
        <v>409</v>
      </c>
      <c r="Y60" s="212" t="s">
        <v>408</v>
      </c>
      <c r="Z60" s="214" t="s">
        <v>409</v>
      </c>
      <c r="AA60" s="212" t="s">
        <v>408</v>
      </c>
      <c r="AB60" s="214" t="s">
        <v>409</v>
      </c>
    </row>
    <row r="61" spans="1:28" s="147" customFormat="1">
      <c r="A61" s="360"/>
      <c r="B61" s="371"/>
      <c r="C61" s="143"/>
      <c r="D61" s="208" t="s">
        <v>416</v>
      </c>
      <c r="E61" s="207" t="s">
        <v>410</v>
      </c>
      <c r="F61" s="208" t="s">
        <v>3</v>
      </c>
      <c r="G61" s="207" t="s">
        <v>410</v>
      </c>
      <c r="H61" s="209" t="s">
        <v>3</v>
      </c>
      <c r="I61" s="368"/>
      <c r="J61" s="207" t="s">
        <v>410</v>
      </c>
      <c r="K61" s="208" t="s">
        <v>3</v>
      </c>
      <c r="L61" s="207" t="s">
        <v>410</v>
      </c>
      <c r="M61" s="208" t="s">
        <v>3</v>
      </c>
      <c r="N61" s="207" t="s">
        <v>410</v>
      </c>
      <c r="O61" s="208" t="s">
        <v>3</v>
      </c>
      <c r="P61" s="207" t="s">
        <v>410</v>
      </c>
      <c r="Q61" s="208" t="s">
        <v>3</v>
      </c>
      <c r="R61" s="207" t="s">
        <v>410</v>
      </c>
      <c r="S61" s="208" t="s">
        <v>3</v>
      </c>
      <c r="T61" s="207" t="s">
        <v>410</v>
      </c>
      <c r="U61" s="209" t="s">
        <v>3</v>
      </c>
      <c r="W61" s="207" t="s">
        <v>410</v>
      </c>
      <c r="X61" s="208" t="s">
        <v>3</v>
      </c>
      <c r="Y61" s="207" t="s">
        <v>410</v>
      </c>
      <c r="Z61" s="209" t="s">
        <v>3</v>
      </c>
      <c r="AA61" s="207" t="s">
        <v>410</v>
      </c>
      <c r="AB61" s="209" t="s">
        <v>3</v>
      </c>
    </row>
    <row r="62" spans="1:28" s="147" customFormat="1">
      <c r="A62" s="360"/>
      <c r="B62" s="371"/>
      <c r="C62" s="143"/>
      <c r="D62" s="206"/>
      <c r="E62" s="207" t="s">
        <v>171</v>
      </c>
      <c r="F62" s="208" t="s">
        <v>411</v>
      </c>
      <c r="G62" s="207" t="s">
        <v>171</v>
      </c>
      <c r="H62" s="209" t="s">
        <v>411</v>
      </c>
      <c r="I62" s="368"/>
      <c r="J62" s="207" t="s">
        <v>171</v>
      </c>
      <c r="K62" s="208" t="s">
        <v>411</v>
      </c>
      <c r="L62" s="207" t="s">
        <v>171</v>
      </c>
      <c r="M62" s="208" t="s">
        <v>411</v>
      </c>
      <c r="N62" s="207" t="s">
        <v>171</v>
      </c>
      <c r="O62" s="208" t="s">
        <v>411</v>
      </c>
      <c r="P62" s="207" t="s">
        <v>171</v>
      </c>
      <c r="Q62" s="208" t="s">
        <v>411</v>
      </c>
      <c r="R62" s="207" t="s">
        <v>171</v>
      </c>
      <c r="S62" s="208" t="s">
        <v>411</v>
      </c>
      <c r="T62" s="207" t="s">
        <v>171</v>
      </c>
      <c r="U62" s="209" t="s">
        <v>411</v>
      </c>
      <c r="W62" s="207" t="s">
        <v>171</v>
      </c>
      <c r="X62" s="208" t="s">
        <v>411</v>
      </c>
      <c r="Y62" s="207" t="s">
        <v>171</v>
      </c>
      <c r="Z62" s="209" t="s">
        <v>411</v>
      </c>
      <c r="AA62" s="207" t="s">
        <v>171</v>
      </c>
      <c r="AB62" s="209" t="s">
        <v>411</v>
      </c>
    </row>
    <row r="63" spans="1:28" s="147" customFormat="1">
      <c r="A63" s="360"/>
      <c r="B63" s="371"/>
      <c r="C63" s="141"/>
      <c r="D63" s="208" t="s">
        <v>417</v>
      </c>
      <c r="E63" s="216" t="s">
        <v>172</v>
      </c>
      <c r="F63" s="208" t="s">
        <v>398</v>
      </c>
      <c r="G63" s="216" t="s">
        <v>172</v>
      </c>
      <c r="H63" s="209" t="s">
        <v>398</v>
      </c>
      <c r="I63" s="368"/>
      <c r="J63" s="216" t="s">
        <v>172</v>
      </c>
      <c r="K63" s="208" t="s">
        <v>7</v>
      </c>
      <c r="L63" s="216" t="s">
        <v>172</v>
      </c>
      <c r="M63" s="208" t="s">
        <v>7</v>
      </c>
      <c r="N63" s="216" t="s">
        <v>172</v>
      </c>
      <c r="O63" s="208" t="s">
        <v>7</v>
      </c>
      <c r="P63" s="216" t="s">
        <v>172</v>
      </c>
      <c r="Q63" s="208" t="s">
        <v>7</v>
      </c>
      <c r="R63" s="216" t="s">
        <v>172</v>
      </c>
      <c r="S63" s="208" t="s">
        <v>7</v>
      </c>
      <c r="T63" s="216" t="s">
        <v>172</v>
      </c>
      <c r="U63" s="209" t="s">
        <v>1868</v>
      </c>
      <c r="W63" s="216" t="s">
        <v>172</v>
      </c>
      <c r="X63" s="208" t="s">
        <v>7</v>
      </c>
      <c r="Y63" s="216" t="s">
        <v>172</v>
      </c>
      <c r="Z63" s="209" t="s">
        <v>7</v>
      </c>
      <c r="AA63" s="216" t="s">
        <v>172</v>
      </c>
      <c r="AB63" s="209" t="s">
        <v>7</v>
      </c>
    </row>
    <row r="64" spans="1:28" s="147" customFormat="1">
      <c r="A64" s="360"/>
      <c r="B64" s="371"/>
      <c r="C64" s="141"/>
      <c r="D64" s="208" t="s">
        <v>418</v>
      </c>
      <c r="E64" s="216" t="s">
        <v>172</v>
      </c>
      <c r="F64" s="208" t="s">
        <v>412</v>
      </c>
      <c r="G64" s="216" t="s">
        <v>172</v>
      </c>
      <c r="H64" s="209" t="s">
        <v>412</v>
      </c>
      <c r="I64" s="368"/>
      <c r="J64" s="216" t="s">
        <v>172</v>
      </c>
      <c r="K64" s="208" t="s">
        <v>111</v>
      </c>
      <c r="L64" s="216" t="s">
        <v>172</v>
      </c>
      <c r="M64" s="208" t="s">
        <v>111</v>
      </c>
      <c r="N64" s="216" t="s">
        <v>172</v>
      </c>
      <c r="O64" s="208" t="s">
        <v>111</v>
      </c>
      <c r="P64" s="216" t="s">
        <v>172</v>
      </c>
      <c r="Q64" s="208" t="s">
        <v>111</v>
      </c>
      <c r="R64" s="216" t="s">
        <v>172</v>
      </c>
      <c r="S64" s="208" t="s">
        <v>111</v>
      </c>
      <c r="T64" s="216" t="s">
        <v>172</v>
      </c>
      <c r="U64" s="209" t="s">
        <v>1869</v>
      </c>
      <c r="W64" s="216" t="s">
        <v>172</v>
      </c>
      <c r="X64" s="208" t="s">
        <v>111</v>
      </c>
      <c r="Y64" s="216" t="s">
        <v>172</v>
      </c>
      <c r="Z64" s="209" t="s">
        <v>111</v>
      </c>
      <c r="AA64" s="216" t="s">
        <v>172</v>
      </c>
      <c r="AB64" s="209" t="s">
        <v>111</v>
      </c>
    </row>
    <row r="65" spans="1:28" s="147" customFormat="1">
      <c r="A65" s="360"/>
      <c r="B65" s="371"/>
      <c r="C65" s="141"/>
      <c r="D65" s="206"/>
      <c r="E65" s="207" t="s">
        <v>171</v>
      </c>
      <c r="F65" s="208" t="s">
        <v>413</v>
      </c>
      <c r="G65" s="207" t="s">
        <v>171</v>
      </c>
      <c r="H65" s="209" t="s">
        <v>413</v>
      </c>
      <c r="I65" s="368"/>
      <c r="J65" s="207" t="s">
        <v>171</v>
      </c>
      <c r="K65" s="208" t="s">
        <v>413</v>
      </c>
      <c r="L65" s="207" t="s">
        <v>171</v>
      </c>
      <c r="M65" s="208" t="s">
        <v>413</v>
      </c>
      <c r="N65" s="207" t="s">
        <v>171</v>
      </c>
      <c r="O65" s="208" t="s">
        <v>413</v>
      </c>
      <c r="P65" s="207" t="s">
        <v>171</v>
      </c>
      <c r="Q65" s="208" t="s">
        <v>413</v>
      </c>
      <c r="R65" s="207" t="s">
        <v>171</v>
      </c>
      <c r="S65" s="208" t="s">
        <v>413</v>
      </c>
      <c r="T65" s="207" t="s">
        <v>171</v>
      </c>
      <c r="U65" s="209" t="s">
        <v>413</v>
      </c>
      <c r="W65" s="207" t="s">
        <v>171</v>
      </c>
      <c r="X65" s="208" t="s">
        <v>413</v>
      </c>
      <c r="Y65" s="207" t="s">
        <v>171</v>
      </c>
      <c r="Z65" s="209" t="s">
        <v>413</v>
      </c>
      <c r="AA65" s="207" t="s">
        <v>171</v>
      </c>
      <c r="AB65" s="209" t="s">
        <v>413</v>
      </c>
    </row>
    <row r="66" spans="1:28" s="147" customFormat="1" ht="15.75" thickBot="1">
      <c r="A66" s="362"/>
      <c r="B66" s="372"/>
      <c r="C66" s="169"/>
      <c r="D66" s="218" t="s">
        <v>419</v>
      </c>
      <c r="E66" s="217" t="s">
        <v>172</v>
      </c>
      <c r="F66" s="218" t="s">
        <v>414</v>
      </c>
      <c r="G66" s="217" t="s">
        <v>172</v>
      </c>
      <c r="H66" s="219" t="s">
        <v>414</v>
      </c>
      <c r="I66" s="368"/>
      <c r="J66" s="217" t="s">
        <v>172</v>
      </c>
      <c r="K66" s="218" t="s">
        <v>110</v>
      </c>
      <c r="L66" s="217" t="s">
        <v>172</v>
      </c>
      <c r="M66" s="218" t="s">
        <v>110</v>
      </c>
      <c r="N66" s="217" t="s">
        <v>172</v>
      </c>
      <c r="O66" s="218" t="s">
        <v>110</v>
      </c>
      <c r="P66" s="217" t="s">
        <v>172</v>
      </c>
      <c r="Q66" s="218" t="s">
        <v>110</v>
      </c>
      <c r="R66" s="217" t="s">
        <v>172</v>
      </c>
      <c r="S66" s="218" t="s">
        <v>110</v>
      </c>
      <c r="T66" s="217" t="s">
        <v>172</v>
      </c>
      <c r="U66" s="219" t="s">
        <v>1870</v>
      </c>
      <c r="W66" s="217" t="s">
        <v>172</v>
      </c>
      <c r="X66" s="218" t="s">
        <v>110</v>
      </c>
      <c r="Y66" s="217" t="s">
        <v>172</v>
      </c>
      <c r="Z66" s="219" t="s">
        <v>110</v>
      </c>
      <c r="AA66" s="217" t="s">
        <v>172</v>
      </c>
      <c r="AB66" s="219" t="s">
        <v>110</v>
      </c>
    </row>
    <row r="67" spans="1:28" s="147" customFormat="1">
      <c r="A67" s="358"/>
      <c r="B67" s="370"/>
      <c r="C67" s="140"/>
      <c r="D67" s="214" t="s">
        <v>427</v>
      </c>
      <c r="E67" s="212" t="s">
        <v>420</v>
      </c>
      <c r="F67" s="213" t="s">
        <v>421</v>
      </c>
      <c r="G67" s="212" t="s">
        <v>420</v>
      </c>
      <c r="H67" s="214" t="s">
        <v>421</v>
      </c>
      <c r="I67" s="368"/>
      <c r="J67" s="212" t="s">
        <v>420</v>
      </c>
      <c r="K67" s="213" t="s">
        <v>421</v>
      </c>
      <c r="L67" s="212" t="s">
        <v>420</v>
      </c>
      <c r="M67" s="213" t="s">
        <v>421</v>
      </c>
      <c r="N67" s="212" t="s">
        <v>420</v>
      </c>
      <c r="O67" s="213" t="s">
        <v>421</v>
      </c>
      <c r="P67" s="212" t="s">
        <v>420</v>
      </c>
      <c r="Q67" s="213" t="s">
        <v>421</v>
      </c>
      <c r="R67" s="212" t="s">
        <v>420</v>
      </c>
      <c r="S67" s="213" t="s">
        <v>421</v>
      </c>
      <c r="T67" s="212" t="s">
        <v>420</v>
      </c>
      <c r="U67" s="214" t="s">
        <v>421</v>
      </c>
      <c r="W67" s="212" t="s">
        <v>420</v>
      </c>
      <c r="X67" s="213" t="s">
        <v>421</v>
      </c>
      <c r="Y67" s="212" t="s">
        <v>420</v>
      </c>
      <c r="Z67" s="214" t="s">
        <v>421</v>
      </c>
      <c r="AA67" s="212" t="s">
        <v>420</v>
      </c>
      <c r="AB67" s="214" t="s">
        <v>421</v>
      </c>
    </row>
    <row r="68" spans="1:28" s="147" customFormat="1">
      <c r="A68" s="360"/>
      <c r="B68" s="371"/>
      <c r="C68" s="141"/>
      <c r="D68" s="209" t="s">
        <v>428</v>
      </c>
      <c r="E68" s="207" t="s">
        <v>422</v>
      </c>
      <c r="F68" s="208" t="s">
        <v>112</v>
      </c>
      <c r="G68" s="207" t="s">
        <v>422</v>
      </c>
      <c r="H68" s="209" t="s">
        <v>112</v>
      </c>
      <c r="I68" s="368"/>
      <c r="J68" s="207" t="s">
        <v>422</v>
      </c>
      <c r="K68" s="208" t="s">
        <v>112</v>
      </c>
      <c r="L68" s="207" t="s">
        <v>422</v>
      </c>
      <c r="M68" s="208" t="s">
        <v>112</v>
      </c>
      <c r="N68" s="207" t="s">
        <v>422</v>
      </c>
      <c r="O68" s="208" t="s">
        <v>112</v>
      </c>
      <c r="P68" s="207" t="s">
        <v>422</v>
      </c>
      <c r="Q68" s="208" t="s">
        <v>112</v>
      </c>
      <c r="R68" s="207" t="s">
        <v>422</v>
      </c>
      <c r="S68" s="208" t="s">
        <v>112</v>
      </c>
      <c r="T68" s="207" t="s">
        <v>422</v>
      </c>
      <c r="U68" s="209" t="s">
        <v>112</v>
      </c>
      <c r="W68" s="207" t="s">
        <v>422</v>
      </c>
      <c r="X68" s="208" t="s">
        <v>112</v>
      </c>
      <c r="Y68" s="207" t="s">
        <v>422</v>
      </c>
      <c r="Z68" s="209" t="s">
        <v>112</v>
      </c>
      <c r="AA68" s="207" t="s">
        <v>422</v>
      </c>
      <c r="AB68" s="209" t="s">
        <v>112</v>
      </c>
    </row>
    <row r="69" spans="1:28" s="147" customFormat="1">
      <c r="A69" s="360"/>
      <c r="B69" s="371"/>
      <c r="C69" s="141"/>
      <c r="D69" s="209" t="s">
        <v>1381</v>
      </c>
      <c r="E69" s="207" t="s">
        <v>373</v>
      </c>
      <c r="F69" s="222" t="s">
        <v>112</v>
      </c>
      <c r="G69" s="207" t="s">
        <v>373</v>
      </c>
      <c r="H69" s="258" t="s">
        <v>112</v>
      </c>
      <c r="I69" s="368"/>
      <c r="J69" s="207" t="s">
        <v>1153</v>
      </c>
      <c r="K69" s="208" t="s">
        <v>112</v>
      </c>
      <c r="L69" s="207" t="s">
        <v>1153</v>
      </c>
      <c r="M69" s="208" t="s">
        <v>112</v>
      </c>
      <c r="N69" s="207" t="s">
        <v>1153</v>
      </c>
      <c r="O69" s="208" t="s">
        <v>112</v>
      </c>
      <c r="P69" s="207" t="s">
        <v>1153</v>
      </c>
      <c r="Q69" s="208" t="s">
        <v>112</v>
      </c>
      <c r="R69" s="207" t="s">
        <v>1153</v>
      </c>
      <c r="S69" s="208" t="s">
        <v>112</v>
      </c>
      <c r="T69" s="207" t="s">
        <v>373</v>
      </c>
      <c r="U69" s="209" t="s">
        <v>3</v>
      </c>
      <c r="W69" s="207" t="s">
        <v>1153</v>
      </c>
      <c r="X69" s="208" t="s">
        <v>112</v>
      </c>
      <c r="Y69" s="207" t="s">
        <v>1153</v>
      </c>
      <c r="Z69" s="209" t="s">
        <v>112</v>
      </c>
      <c r="AA69" s="207" t="s">
        <v>1153</v>
      </c>
      <c r="AB69" s="209" t="s">
        <v>112</v>
      </c>
    </row>
    <row r="70" spans="1:28" s="147" customFormat="1">
      <c r="A70" s="360"/>
      <c r="B70" s="371"/>
      <c r="C70" s="141"/>
      <c r="D70" s="209" t="s">
        <v>429</v>
      </c>
      <c r="E70" s="207" t="s">
        <v>423</v>
      </c>
      <c r="F70" s="208" t="s">
        <v>7</v>
      </c>
      <c r="G70" s="207" t="s">
        <v>423</v>
      </c>
      <c r="H70" s="209" t="s">
        <v>7</v>
      </c>
      <c r="I70" s="368"/>
      <c r="J70" s="207" t="s">
        <v>423</v>
      </c>
      <c r="K70" s="208" t="s">
        <v>7</v>
      </c>
      <c r="L70" s="207" t="s">
        <v>423</v>
      </c>
      <c r="M70" s="208" t="s">
        <v>7</v>
      </c>
      <c r="N70" s="207" t="s">
        <v>423</v>
      </c>
      <c r="O70" s="208" t="s">
        <v>7</v>
      </c>
      <c r="P70" s="207" t="s">
        <v>423</v>
      </c>
      <c r="Q70" s="208" t="s">
        <v>7</v>
      </c>
      <c r="R70" s="207" t="s">
        <v>423</v>
      </c>
      <c r="S70" s="208" t="s">
        <v>7</v>
      </c>
      <c r="T70" s="207" t="s">
        <v>423</v>
      </c>
      <c r="U70" s="209" t="s">
        <v>7</v>
      </c>
      <c r="W70" s="207" t="s">
        <v>423</v>
      </c>
      <c r="X70" s="208" t="s">
        <v>7</v>
      </c>
      <c r="Y70" s="207" t="s">
        <v>423</v>
      </c>
      <c r="Z70" s="209" t="s">
        <v>7</v>
      </c>
      <c r="AA70" s="207" t="s">
        <v>423</v>
      </c>
      <c r="AB70" s="209" t="s">
        <v>7</v>
      </c>
    </row>
    <row r="71" spans="1:28" s="147" customFormat="1">
      <c r="A71" s="360"/>
      <c r="B71" s="371"/>
      <c r="C71" s="143"/>
      <c r="D71" s="215"/>
      <c r="E71" s="207" t="s">
        <v>171</v>
      </c>
      <c r="F71" s="208" t="s">
        <v>424</v>
      </c>
      <c r="G71" s="207" t="s">
        <v>171</v>
      </c>
      <c r="H71" s="209" t="s">
        <v>424</v>
      </c>
      <c r="I71" s="368"/>
      <c r="J71" s="207" t="s">
        <v>171</v>
      </c>
      <c r="K71" s="208" t="s">
        <v>424</v>
      </c>
      <c r="L71" s="207" t="s">
        <v>171</v>
      </c>
      <c r="M71" s="208" t="s">
        <v>424</v>
      </c>
      <c r="N71" s="207" t="s">
        <v>171</v>
      </c>
      <c r="O71" s="208" t="s">
        <v>424</v>
      </c>
      <c r="P71" s="207" t="s">
        <v>171</v>
      </c>
      <c r="Q71" s="208" t="s">
        <v>424</v>
      </c>
      <c r="R71" s="207" t="s">
        <v>171</v>
      </c>
      <c r="S71" s="208" t="s">
        <v>424</v>
      </c>
      <c r="T71" s="207" t="s">
        <v>171</v>
      </c>
      <c r="U71" s="209" t="s">
        <v>424</v>
      </c>
      <c r="W71" s="207" t="s">
        <v>171</v>
      </c>
      <c r="X71" s="208" t="s">
        <v>424</v>
      </c>
      <c r="Y71" s="207" t="s">
        <v>171</v>
      </c>
      <c r="Z71" s="209" t="s">
        <v>424</v>
      </c>
      <c r="AA71" s="207" t="s">
        <v>171</v>
      </c>
      <c r="AB71" s="209" t="s">
        <v>424</v>
      </c>
    </row>
    <row r="72" spans="1:28" s="147" customFormat="1">
      <c r="A72" s="360"/>
      <c r="B72" s="371"/>
      <c r="C72" s="143"/>
      <c r="D72" s="209" t="s">
        <v>430</v>
      </c>
      <c r="E72" s="207" t="s">
        <v>172</v>
      </c>
      <c r="F72" s="208" t="s">
        <v>425</v>
      </c>
      <c r="G72" s="207" t="s">
        <v>172</v>
      </c>
      <c r="H72" s="209" t="s">
        <v>425</v>
      </c>
      <c r="I72" s="368"/>
      <c r="J72" s="207" t="s">
        <v>172</v>
      </c>
      <c r="K72" s="208" t="s">
        <v>425</v>
      </c>
      <c r="L72" s="207" t="s">
        <v>172</v>
      </c>
      <c r="M72" s="208" t="s">
        <v>425</v>
      </c>
      <c r="N72" s="207" t="s">
        <v>172</v>
      </c>
      <c r="O72" s="208" t="s">
        <v>425</v>
      </c>
      <c r="P72" s="207" t="s">
        <v>172</v>
      </c>
      <c r="Q72" s="208" t="s">
        <v>425</v>
      </c>
      <c r="R72" s="207" t="s">
        <v>172</v>
      </c>
      <c r="S72" s="208" t="s">
        <v>425</v>
      </c>
      <c r="T72" s="207" t="s">
        <v>172</v>
      </c>
      <c r="U72" s="209" t="s">
        <v>425</v>
      </c>
      <c r="W72" s="207" t="s">
        <v>172</v>
      </c>
      <c r="X72" s="208" t="s">
        <v>425</v>
      </c>
      <c r="Y72" s="207" t="s">
        <v>172</v>
      </c>
      <c r="Z72" s="209" t="s">
        <v>425</v>
      </c>
      <c r="AA72" s="207" t="s">
        <v>172</v>
      </c>
      <c r="AB72" s="209" t="s">
        <v>425</v>
      </c>
    </row>
    <row r="73" spans="1:28" s="147" customFormat="1">
      <c r="A73" s="360"/>
      <c r="B73" s="371"/>
      <c r="C73" s="143"/>
      <c r="D73" s="215"/>
      <c r="E73" s="207" t="s">
        <v>171</v>
      </c>
      <c r="F73" s="208" t="s">
        <v>426</v>
      </c>
      <c r="G73" s="207" t="s">
        <v>171</v>
      </c>
      <c r="H73" s="209" t="s">
        <v>426</v>
      </c>
      <c r="I73" s="368"/>
      <c r="J73" s="207" t="s">
        <v>171</v>
      </c>
      <c r="K73" s="208" t="s">
        <v>426</v>
      </c>
      <c r="L73" s="207" t="s">
        <v>171</v>
      </c>
      <c r="M73" s="208" t="s">
        <v>426</v>
      </c>
      <c r="N73" s="207" t="s">
        <v>171</v>
      </c>
      <c r="O73" s="208" t="s">
        <v>426</v>
      </c>
      <c r="P73" s="207" t="s">
        <v>171</v>
      </c>
      <c r="Q73" s="208" t="s">
        <v>426</v>
      </c>
      <c r="R73" s="207" t="s">
        <v>171</v>
      </c>
      <c r="S73" s="208" t="s">
        <v>426</v>
      </c>
      <c r="T73" s="207" t="s">
        <v>171</v>
      </c>
      <c r="U73" s="209" t="s">
        <v>426</v>
      </c>
      <c r="W73" s="207" t="s">
        <v>171</v>
      </c>
      <c r="X73" s="208" t="s">
        <v>426</v>
      </c>
      <c r="Y73" s="207" t="s">
        <v>171</v>
      </c>
      <c r="Z73" s="209" t="s">
        <v>426</v>
      </c>
      <c r="AA73" s="207" t="s">
        <v>171</v>
      </c>
      <c r="AB73" s="209" t="s">
        <v>426</v>
      </c>
    </row>
    <row r="74" spans="1:28" s="147" customFormat="1">
      <c r="A74" s="360"/>
      <c r="B74" s="371"/>
      <c r="C74" s="143"/>
      <c r="D74" s="209" t="s">
        <v>431</v>
      </c>
      <c r="E74" s="207" t="s">
        <v>172</v>
      </c>
      <c r="F74" s="222" t="s">
        <v>78</v>
      </c>
      <c r="G74" s="207" t="s">
        <v>172</v>
      </c>
      <c r="H74" s="258" t="s">
        <v>78</v>
      </c>
      <c r="I74" s="368"/>
      <c r="J74" s="207" t="s">
        <v>172</v>
      </c>
      <c r="K74" s="208" t="s">
        <v>112</v>
      </c>
      <c r="L74" s="207" t="s">
        <v>172</v>
      </c>
      <c r="M74" s="208" t="s">
        <v>112</v>
      </c>
      <c r="N74" s="207" t="s">
        <v>172</v>
      </c>
      <c r="O74" s="208" t="s">
        <v>112</v>
      </c>
      <c r="P74" s="207" t="s">
        <v>172</v>
      </c>
      <c r="Q74" s="208" t="s">
        <v>112</v>
      </c>
      <c r="R74" s="207" t="s">
        <v>172</v>
      </c>
      <c r="S74" s="208" t="s">
        <v>112</v>
      </c>
      <c r="T74" s="207" t="s">
        <v>172</v>
      </c>
      <c r="U74" s="209" t="s">
        <v>112</v>
      </c>
      <c r="W74" s="207" t="s">
        <v>172</v>
      </c>
      <c r="X74" s="208" t="s">
        <v>112</v>
      </c>
      <c r="Y74" s="207" t="s">
        <v>172</v>
      </c>
      <c r="Z74" s="209" t="s">
        <v>112</v>
      </c>
      <c r="AA74" s="207" t="s">
        <v>172</v>
      </c>
      <c r="AB74" s="209" t="s">
        <v>112</v>
      </c>
    </row>
    <row r="75" spans="1:28" s="147" customFormat="1">
      <c r="A75" s="360"/>
      <c r="B75" s="371"/>
      <c r="C75" s="143"/>
      <c r="D75" s="215"/>
      <c r="E75" s="207" t="s">
        <v>171</v>
      </c>
      <c r="F75" s="208" t="s">
        <v>795</v>
      </c>
      <c r="G75" s="207" t="s">
        <v>171</v>
      </c>
      <c r="H75" s="209" t="s">
        <v>795</v>
      </c>
      <c r="I75" s="368"/>
      <c r="J75" s="207" t="s">
        <v>171</v>
      </c>
      <c r="K75" s="208" t="s">
        <v>795</v>
      </c>
      <c r="L75" s="207" t="s">
        <v>171</v>
      </c>
      <c r="M75" s="208" t="s">
        <v>795</v>
      </c>
      <c r="N75" s="207" t="s">
        <v>171</v>
      </c>
      <c r="O75" s="208" t="s">
        <v>795</v>
      </c>
      <c r="P75" s="207" t="s">
        <v>171</v>
      </c>
      <c r="Q75" s="208" t="s">
        <v>795</v>
      </c>
      <c r="R75" s="207" t="s">
        <v>171</v>
      </c>
      <c r="S75" s="208" t="s">
        <v>795</v>
      </c>
      <c r="T75" s="207" t="s">
        <v>171</v>
      </c>
      <c r="U75" s="209" t="s">
        <v>795</v>
      </c>
      <c r="W75" s="207" t="s">
        <v>171</v>
      </c>
      <c r="X75" s="208" t="s">
        <v>795</v>
      </c>
      <c r="Y75" s="207" t="s">
        <v>171</v>
      </c>
      <c r="Z75" s="209" t="s">
        <v>795</v>
      </c>
      <c r="AA75" s="207" t="s">
        <v>171</v>
      </c>
      <c r="AB75" s="209" t="s">
        <v>795</v>
      </c>
    </row>
    <row r="76" spans="1:28" s="147" customFormat="1">
      <c r="A76" s="360"/>
      <c r="B76" s="371"/>
      <c r="C76" s="143"/>
      <c r="D76" s="256" t="s">
        <v>1400</v>
      </c>
      <c r="E76" s="207" t="s">
        <v>172</v>
      </c>
      <c r="F76" s="257" t="s">
        <v>7</v>
      </c>
      <c r="G76" s="207" t="s">
        <v>172</v>
      </c>
      <c r="H76" s="256" t="s">
        <v>7</v>
      </c>
      <c r="I76" s="368"/>
      <c r="J76" s="207" t="s">
        <v>172</v>
      </c>
      <c r="K76" s="222" t="s">
        <v>1918</v>
      </c>
      <c r="L76" s="207" t="s">
        <v>172</v>
      </c>
      <c r="M76" s="222" t="s">
        <v>1918</v>
      </c>
      <c r="N76" s="207" t="s">
        <v>172</v>
      </c>
      <c r="O76" s="222" t="s">
        <v>1918</v>
      </c>
      <c r="P76" s="207" t="s">
        <v>172</v>
      </c>
      <c r="Q76" s="222" t="s">
        <v>1918</v>
      </c>
      <c r="R76" s="207" t="s">
        <v>172</v>
      </c>
      <c r="S76" s="222" t="s">
        <v>1918</v>
      </c>
      <c r="T76" s="207" t="s">
        <v>172</v>
      </c>
      <c r="U76" s="209" t="s">
        <v>69</v>
      </c>
      <c r="W76" s="207" t="s">
        <v>172</v>
      </c>
      <c r="X76" s="222" t="s">
        <v>1918</v>
      </c>
      <c r="Y76" s="207" t="s">
        <v>172</v>
      </c>
      <c r="Z76" s="222" t="s">
        <v>1918</v>
      </c>
      <c r="AA76" s="207" t="s">
        <v>172</v>
      </c>
      <c r="AB76" s="222" t="s">
        <v>1918</v>
      </c>
    </row>
    <row r="77" spans="1:28" s="147" customFormat="1">
      <c r="A77" s="360"/>
      <c r="B77" s="373"/>
      <c r="C77" s="143"/>
      <c r="D77" s="256" t="s">
        <v>1401</v>
      </c>
      <c r="E77" s="207" t="s">
        <v>172</v>
      </c>
      <c r="F77" s="257" t="s">
        <v>7</v>
      </c>
      <c r="G77" s="207" t="s">
        <v>172</v>
      </c>
      <c r="H77" s="256" t="s">
        <v>7</v>
      </c>
      <c r="I77" s="368"/>
      <c r="J77" s="207" t="s">
        <v>172</v>
      </c>
      <c r="K77" s="222" t="s">
        <v>1919</v>
      </c>
      <c r="L77" s="207" t="s">
        <v>172</v>
      </c>
      <c r="M77" s="222" t="s">
        <v>1919</v>
      </c>
      <c r="N77" s="207" t="s">
        <v>172</v>
      </c>
      <c r="O77" s="222" t="s">
        <v>1919</v>
      </c>
      <c r="P77" s="207" t="s">
        <v>172</v>
      </c>
      <c r="Q77" s="222" t="s">
        <v>1919</v>
      </c>
      <c r="R77" s="207" t="s">
        <v>172</v>
      </c>
      <c r="S77" s="222" t="s">
        <v>1919</v>
      </c>
      <c r="T77" s="207" t="s">
        <v>172</v>
      </c>
      <c r="U77" s="209" t="s">
        <v>69</v>
      </c>
      <c r="W77" s="207" t="s">
        <v>172</v>
      </c>
      <c r="X77" s="222" t="s">
        <v>1919</v>
      </c>
      <c r="Y77" s="207" t="s">
        <v>172</v>
      </c>
      <c r="Z77" s="222" t="s">
        <v>1919</v>
      </c>
      <c r="AA77" s="207" t="s">
        <v>172</v>
      </c>
      <c r="AB77" s="222" t="s">
        <v>1919</v>
      </c>
    </row>
    <row r="78" spans="1:28" s="147" customFormat="1">
      <c r="A78" s="360"/>
      <c r="B78" s="371"/>
      <c r="C78" s="143"/>
      <c r="D78" s="254" t="s">
        <v>1369</v>
      </c>
      <c r="E78" s="207" t="s">
        <v>172</v>
      </c>
      <c r="F78" s="208" t="s">
        <v>2</v>
      </c>
      <c r="G78" s="207" t="s">
        <v>172</v>
      </c>
      <c r="H78" s="209" t="s">
        <v>2</v>
      </c>
      <c r="I78" s="368"/>
      <c r="J78" s="207" t="s">
        <v>137</v>
      </c>
      <c r="K78" s="222" t="s">
        <v>1920</v>
      </c>
      <c r="L78" s="207" t="s">
        <v>137</v>
      </c>
      <c r="M78" s="222" t="s">
        <v>1920</v>
      </c>
      <c r="N78" s="207" t="s">
        <v>137</v>
      </c>
      <c r="O78" s="222" t="s">
        <v>1920</v>
      </c>
      <c r="P78" s="207" t="s">
        <v>137</v>
      </c>
      <c r="Q78" s="222" t="s">
        <v>1920</v>
      </c>
      <c r="R78" s="207" t="s">
        <v>137</v>
      </c>
      <c r="S78" s="222" t="s">
        <v>1920</v>
      </c>
      <c r="T78" s="207" t="s">
        <v>172</v>
      </c>
      <c r="U78" s="209" t="s">
        <v>2</v>
      </c>
      <c r="W78" s="207" t="s">
        <v>137</v>
      </c>
      <c r="X78" s="222" t="s">
        <v>1920</v>
      </c>
      <c r="Y78" s="207" t="s">
        <v>137</v>
      </c>
      <c r="Z78" s="222" t="s">
        <v>1920</v>
      </c>
      <c r="AA78" s="207" t="s">
        <v>137</v>
      </c>
      <c r="AB78" s="222" t="s">
        <v>1920</v>
      </c>
    </row>
    <row r="79" spans="1:28" s="147" customFormat="1">
      <c r="A79" s="360"/>
      <c r="B79" s="371"/>
      <c r="C79" s="143"/>
      <c r="D79" s="254" t="s">
        <v>1370</v>
      </c>
      <c r="E79" s="207" t="s">
        <v>172</v>
      </c>
      <c r="F79" s="208" t="s">
        <v>796</v>
      </c>
      <c r="G79" s="207" t="s">
        <v>172</v>
      </c>
      <c r="H79" s="209" t="s">
        <v>796</v>
      </c>
      <c r="I79" s="368"/>
      <c r="J79" s="207" t="s">
        <v>137</v>
      </c>
      <c r="K79" s="222" t="s">
        <v>1921</v>
      </c>
      <c r="L79" s="207" t="s">
        <v>137</v>
      </c>
      <c r="M79" s="222" t="s">
        <v>1921</v>
      </c>
      <c r="N79" s="207" t="s">
        <v>137</v>
      </c>
      <c r="O79" s="222" t="s">
        <v>1921</v>
      </c>
      <c r="P79" s="207" t="s">
        <v>137</v>
      </c>
      <c r="Q79" s="222" t="s">
        <v>1921</v>
      </c>
      <c r="R79" s="207" t="s">
        <v>137</v>
      </c>
      <c r="S79" s="222" t="s">
        <v>1921</v>
      </c>
      <c r="T79" s="207" t="s">
        <v>172</v>
      </c>
      <c r="U79" s="209" t="s">
        <v>796</v>
      </c>
      <c r="W79" s="207" t="s">
        <v>137</v>
      </c>
      <c r="X79" s="222" t="s">
        <v>1921</v>
      </c>
      <c r="Y79" s="207" t="s">
        <v>137</v>
      </c>
      <c r="Z79" s="222" t="s">
        <v>1921</v>
      </c>
      <c r="AA79" s="207" t="s">
        <v>137</v>
      </c>
      <c r="AB79" s="222" t="s">
        <v>1921</v>
      </c>
    </row>
    <row r="80" spans="1:28" s="147" customFormat="1">
      <c r="A80" s="360"/>
      <c r="B80" s="371"/>
      <c r="C80" s="143"/>
      <c r="D80" s="215"/>
      <c r="E80" s="207" t="s">
        <v>171</v>
      </c>
      <c r="F80" s="208" t="s">
        <v>881</v>
      </c>
      <c r="G80" s="207" t="s">
        <v>171</v>
      </c>
      <c r="H80" s="209" t="s">
        <v>881</v>
      </c>
      <c r="I80" s="368"/>
      <c r="J80" s="207" t="s">
        <v>171</v>
      </c>
      <c r="K80" s="208" t="s">
        <v>881</v>
      </c>
      <c r="L80" s="207" t="s">
        <v>171</v>
      </c>
      <c r="M80" s="208" t="s">
        <v>881</v>
      </c>
      <c r="N80" s="207" t="s">
        <v>171</v>
      </c>
      <c r="O80" s="208" t="s">
        <v>881</v>
      </c>
      <c r="P80" s="207" t="s">
        <v>171</v>
      </c>
      <c r="Q80" s="208" t="s">
        <v>881</v>
      </c>
      <c r="R80" s="207" t="s">
        <v>171</v>
      </c>
      <c r="S80" s="208" t="s">
        <v>881</v>
      </c>
      <c r="T80" s="207" t="s">
        <v>171</v>
      </c>
      <c r="U80" s="209" t="s">
        <v>881</v>
      </c>
      <c r="W80" s="207" t="s">
        <v>171</v>
      </c>
      <c r="X80" s="208" t="s">
        <v>881</v>
      </c>
      <c r="Y80" s="207" t="s">
        <v>171</v>
      </c>
      <c r="Z80" s="209" t="s">
        <v>881</v>
      </c>
      <c r="AA80" s="207" t="s">
        <v>171</v>
      </c>
      <c r="AB80" s="209" t="s">
        <v>881</v>
      </c>
    </row>
    <row r="81" spans="1:28" s="147" customFormat="1">
      <c r="A81" s="360"/>
      <c r="B81" s="371"/>
      <c r="C81" s="143" t="s">
        <v>175</v>
      </c>
      <c r="D81" s="209" t="s">
        <v>1402</v>
      </c>
      <c r="E81" s="207" t="s">
        <v>172</v>
      </c>
      <c r="F81" s="208" t="s">
        <v>112</v>
      </c>
      <c r="G81" s="207" t="s">
        <v>172</v>
      </c>
      <c r="H81" s="209" t="s">
        <v>112</v>
      </c>
      <c r="I81" s="368"/>
      <c r="J81" s="207" t="s">
        <v>172</v>
      </c>
      <c r="K81" s="208" t="s">
        <v>112</v>
      </c>
      <c r="L81" s="207" t="s">
        <v>172</v>
      </c>
      <c r="M81" s="208" t="s">
        <v>112</v>
      </c>
      <c r="N81" s="207" t="s">
        <v>172</v>
      </c>
      <c r="O81" s="208" t="s">
        <v>112</v>
      </c>
      <c r="P81" s="207" t="s">
        <v>172</v>
      </c>
      <c r="Q81" s="208" t="s">
        <v>112</v>
      </c>
      <c r="R81" s="207" t="s">
        <v>172</v>
      </c>
      <c r="S81" s="208" t="s">
        <v>112</v>
      </c>
      <c r="T81" s="207" t="s">
        <v>172</v>
      </c>
      <c r="U81" s="209" t="s">
        <v>112</v>
      </c>
      <c r="W81" s="207" t="s">
        <v>172</v>
      </c>
      <c r="X81" s="208" t="s">
        <v>112</v>
      </c>
      <c r="Y81" s="207" t="s">
        <v>172</v>
      </c>
      <c r="Z81" s="209" t="s">
        <v>112</v>
      </c>
      <c r="AA81" s="207" t="s">
        <v>172</v>
      </c>
      <c r="AB81" s="209" t="s">
        <v>112</v>
      </c>
    </row>
    <row r="82" spans="1:28" s="147" customFormat="1">
      <c r="A82" s="360"/>
      <c r="B82" s="371"/>
      <c r="C82" s="143"/>
      <c r="D82" s="215"/>
      <c r="E82" s="207" t="s">
        <v>171</v>
      </c>
      <c r="F82" s="208" t="s">
        <v>882</v>
      </c>
      <c r="G82" s="207" t="s">
        <v>171</v>
      </c>
      <c r="H82" s="209" t="s">
        <v>882</v>
      </c>
      <c r="I82" s="368"/>
      <c r="J82" s="207" t="s">
        <v>171</v>
      </c>
      <c r="K82" s="208" t="s">
        <v>882</v>
      </c>
      <c r="L82" s="207" t="s">
        <v>171</v>
      </c>
      <c r="M82" s="208" t="s">
        <v>882</v>
      </c>
      <c r="N82" s="207" t="s">
        <v>171</v>
      </c>
      <c r="O82" s="208" t="s">
        <v>882</v>
      </c>
      <c r="P82" s="207" t="s">
        <v>171</v>
      </c>
      <c r="Q82" s="208" t="s">
        <v>882</v>
      </c>
      <c r="R82" s="207" t="s">
        <v>171</v>
      </c>
      <c r="S82" s="208" t="s">
        <v>882</v>
      </c>
      <c r="T82" s="207" t="s">
        <v>171</v>
      </c>
      <c r="U82" s="209" t="s">
        <v>882</v>
      </c>
      <c r="W82" s="207" t="s">
        <v>171</v>
      </c>
      <c r="X82" s="208" t="s">
        <v>882</v>
      </c>
      <c r="Y82" s="207" t="s">
        <v>171</v>
      </c>
      <c r="Z82" s="209" t="s">
        <v>882</v>
      </c>
      <c r="AA82" s="207" t="s">
        <v>171</v>
      </c>
      <c r="AB82" s="209" t="s">
        <v>882</v>
      </c>
    </row>
    <row r="83" spans="1:28" s="147" customFormat="1">
      <c r="A83" s="360"/>
      <c r="B83" s="371"/>
      <c r="C83" s="143" t="s">
        <v>78</v>
      </c>
      <c r="D83" s="209" t="s">
        <v>1403</v>
      </c>
      <c r="E83" s="207" t="s">
        <v>172</v>
      </c>
      <c r="F83" s="208" t="s">
        <v>4</v>
      </c>
      <c r="G83" s="207" t="s">
        <v>172</v>
      </c>
      <c r="H83" s="209" t="s">
        <v>4</v>
      </c>
      <c r="I83" s="368"/>
      <c r="J83" s="207" t="s">
        <v>172</v>
      </c>
      <c r="K83" s="208" t="s">
        <v>4</v>
      </c>
      <c r="L83" s="207" t="s">
        <v>172</v>
      </c>
      <c r="M83" s="208" t="s">
        <v>4</v>
      </c>
      <c r="N83" s="207" t="s">
        <v>172</v>
      </c>
      <c r="O83" s="208" t="s">
        <v>4</v>
      </c>
      <c r="P83" s="207" t="s">
        <v>172</v>
      </c>
      <c r="Q83" s="208" t="s">
        <v>4</v>
      </c>
      <c r="R83" s="207" t="s">
        <v>172</v>
      </c>
      <c r="S83" s="208" t="s">
        <v>4</v>
      </c>
      <c r="T83" s="207" t="s">
        <v>172</v>
      </c>
      <c r="U83" s="209" t="s">
        <v>4</v>
      </c>
      <c r="W83" s="207" t="s">
        <v>172</v>
      </c>
      <c r="X83" s="208" t="s">
        <v>4</v>
      </c>
      <c r="Y83" s="207" t="s">
        <v>172</v>
      </c>
      <c r="Z83" s="209" t="s">
        <v>4</v>
      </c>
      <c r="AA83" s="207" t="s">
        <v>172</v>
      </c>
      <c r="AB83" s="209" t="s">
        <v>4</v>
      </c>
    </row>
    <row r="84" spans="1:28" s="147" customFormat="1">
      <c r="A84" s="360"/>
      <c r="B84" s="371"/>
      <c r="C84" s="143"/>
      <c r="D84" s="215"/>
      <c r="E84" s="207" t="s">
        <v>171</v>
      </c>
      <c r="F84" s="208" t="s">
        <v>869</v>
      </c>
      <c r="G84" s="207" t="s">
        <v>171</v>
      </c>
      <c r="H84" s="209" t="s">
        <v>869</v>
      </c>
      <c r="I84" s="368"/>
      <c r="J84" s="207" t="s">
        <v>171</v>
      </c>
      <c r="K84" s="208" t="s">
        <v>869</v>
      </c>
      <c r="L84" s="207" t="s">
        <v>171</v>
      </c>
      <c r="M84" s="208" t="s">
        <v>869</v>
      </c>
      <c r="N84" s="207" t="s">
        <v>171</v>
      </c>
      <c r="O84" s="208" t="s">
        <v>869</v>
      </c>
      <c r="P84" s="207" t="s">
        <v>171</v>
      </c>
      <c r="Q84" s="208" t="s">
        <v>869</v>
      </c>
      <c r="R84" s="207" t="s">
        <v>171</v>
      </c>
      <c r="S84" s="208" t="s">
        <v>869</v>
      </c>
      <c r="T84" s="207" t="s">
        <v>171</v>
      </c>
      <c r="U84" s="209" t="s">
        <v>869</v>
      </c>
      <c r="W84" s="207" t="s">
        <v>171</v>
      </c>
      <c r="X84" s="208" t="s">
        <v>869</v>
      </c>
      <c r="Y84" s="207" t="s">
        <v>171</v>
      </c>
      <c r="Z84" s="209" t="s">
        <v>869</v>
      </c>
      <c r="AA84" s="207" t="s">
        <v>171</v>
      </c>
      <c r="AB84" s="209" t="s">
        <v>869</v>
      </c>
    </row>
    <row r="85" spans="1:28" s="147" customFormat="1" ht="15.75" thickBot="1">
      <c r="A85" s="362"/>
      <c r="B85" s="372"/>
      <c r="C85" s="169" t="s">
        <v>69</v>
      </c>
      <c r="D85" s="219" t="s">
        <v>1404</v>
      </c>
      <c r="E85" s="217" t="s">
        <v>172</v>
      </c>
      <c r="F85" s="218" t="s">
        <v>3</v>
      </c>
      <c r="G85" s="217" t="s">
        <v>172</v>
      </c>
      <c r="H85" s="219" t="s">
        <v>3</v>
      </c>
      <c r="I85" s="368"/>
      <c r="J85" s="217" t="s">
        <v>172</v>
      </c>
      <c r="K85" s="218" t="s">
        <v>7</v>
      </c>
      <c r="L85" s="217" t="s">
        <v>172</v>
      </c>
      <c r="M85" s="218" t="s">
        <v>7</v>
      </c>
      <c r="N85" s="217" t="s">
        <v>172</v>
      </c>
      <c r="O85" s="218" t="s">
        <v>7</v>
      </c>
      <c r="P85" s="217" t="s">
        <v>172</v>
      </c>
      <c r="Q85" s="218" t="s">
        <v>7</v>
      </c>
      <c r="R85" s="217" t="s">
        <v>172</v>
      </c>
      <c r="S85" s="218" t="s">
        <v>7</v>
      </c>
      <c r="T85" s="217" t="s">
        <v>172</v>
      </c>
      <c r="U85" s="219" t="s">
        <v>7</v>
      </c>
      <c r="W85" s="217" t="s">
        <v>172</v>
      </c>
      <c r="X85" s="218" t="s">
        <v>7</v>
      </c>
      <c r="Y85" s="217" t="s">
        <v>172</v>
      </c>
      <c r="Z85" s="219" t="s">
        <v>7</v>
      </c>
      <c r="AA85" s="217" t="s">
        <v>172</v>
      </c>
      <c r="AB85" s="219" t="s">
        <v>7</v>
      </c>
    </row>
    <row r="86" spans="1:28" s="147" customFormat="1">
      <c r="A86" s="360"/>
      <c r="B86" s="373"/>
      <c r="C86" s="141"/>
      <c r="D86" s="209" t="s">
        <v>445</v>
      </c>
      <c r="E86" s="207" t="s">
        <v>432</v>
      </c>
      <c r="F86" s="208" t="s">
        <v>7</v>
      </c>
      <c r="G86" s="207" t="s">
        <v>432</v>
      </c>
      <c r="H86" s="209" t="s">
        <v>7</v>
      </c>
      <c r="I86" s="368"/>
      <c r="J86" s="207" t="s">
        <v>432</v>
      </c>
      <c r="K86" s="208" t="s">
        <v>7</v>
      </c>
      <c r="L86" s="207" t="s">
        <v>432</v>
      </c>
      <c r="M86" s="208" t="s">
        <v>7</v>
      </c>
      <c r="N86" s="207" t="s">
        <v>432</v>
      </c>
      <c r="O86" s="208" t="s">
        <v>7</v>
      </c>
      <c r="P86" s="207" t="s">
        <v>432</v>
      </c>
      <c r="Q86" s="208" t="s">
        <v>7</v>
      </c>
      <c r="R86" s="207" t="s">
        <v>432</v>
      </c>
      <c r="S86" s="208" t="s">
        <v>7</v>
      </c>
      <c r="T86" s="212" t="s">
        <v>432</v>
      </c>
      <c r="U86" s="214" t="s">
        <v>7</v>
      </c>
      <c r="W86" s="207" t="s">
        <v>432</v>
      </c>
      <c r="X86" s="208" t="s">
        <v>7</v>
      </c>
      <c r="Y86" s="207" t="s">
        <v>432</v>
      </c>
      <c r="Z86" s="209" t="s">
        <v>7</v>
      </c>
      <c r="AA86" s="207" t="s">
        <v>432</v>
      </c>
      <c r="AB86" s="209" t="s">
        <v>7</v>
      </c>
    </row>
    <row r="87" spans="1:28" s="147" customFormat="1">
      <c r="A87" s="360"/>
      <c r="B87" s="373"/>
      <c r="C87" s="141"/>
      <c r="D87" s="209" t="s">
        <v>446</v>
      </c>
      <c r="E87" s="207" t="s">
        <v>433</v>
      </c>
      <c r="F87" s="208" t="s">
        <v>3</v>
      </c>
      <c r="G87" s="207" t="s">
        <v>433</v>
      </c>
      <c r="H87" s="209" t="s">
        <v>3</v>
      </c>
      <c r="I87" s="368"/>
      <c r="J87" s="207" t="s">
        <v>433</v>
      </c>
      <c r="K87" s="208" t="s">
        <v>3</v>
      </c>
      <c r="L87" s="207" t="s">
        <v>433</v>
      </c>
      <c r="M87" s="208" t="s">
        <v>3</v>
      </c>
      <c r="N87" s="207" t="s">
        <v>433</v>
      </c>
      <c r="O87" s="208" t="s">
        <v>3</v>
      </c>
      <c r="P87" s="207" t="s">
        <v>433</v>
      </c>
      <c r="Q87" s="208" t="s">
        <v>3</v>
      </c>
      <c r="R87" s="207" t="s">
        <v>433</v>
      </c>
      <c r="S87" s="208" t="s">
        <v>3</v>
      </c>
      <c r="T87" s="207" t="s">
        <v>433</v>
      </c>
      <c r="U87" s="209" t="s">
        <v>3</v>
      </c>
      <c r="W87" s="207" t="s">
        <v>433</v>
      </c>
      <c r="X87" s="208" t="s">
        <v>3</v>
      </c>
      <c r="Y87" s="207" t="s">
        <v>433</v>
      </c>
      <c r="Z87" s="209" t="s">
        <v>3</v>
      </c>
      <c r="AA87" s="207" t="s">
        <v>433</v>
      </c>
      <c r="AB87" s="209" t="s">
        <v>3</v>
      </c>
    </row>
    <row r="88" spans="1:28" s="147" customFormat="1">
      <c r="A88" s="360"/>
      <c r="B88" s="373"/>
      <c r="C88" s="141"/>
      <c r="D88" s="215"/>
      <c r="E88" s="207" t="s">
        <v>171</v>
      </c>
      <c r="F88" s="208" t="s">
        <v>443</v>
      </c>
      <c r="G88" s="207" t="s">
        <v>171</v>
      </c>
      <c r="H88" s="209" t="s">
        <v>443</v>
      </c>
      <c r="I88" s="368"/>
      <c r="J88" s="207" t="s">
        <v>171</v>
      </c>
      <c r="K88" s="208" t="s">
        <v>443</v>
      </c>
      <c r="L88" s="207" t="s">
        <v>171</v>
      </c>
      <c r="M88" s="208" t="s">
        <v>443</v>
      </c>
      <c r="N88" s="207" t="s">
        <v>171</v>
      </c>
      <c r="O88" s="208" t="s">
        <v>443</v>
      </c>
      <c r="P88" s="207" t="s">
        <v>171</v>
      </c>
      <c r="Q88" s="208" t="s">
        <v>443</v>
      </c>
      <c r="R88" s="207" t="s">
        <v>171</v>
      </c>
      <c r="S88" s="208" t="s">
        <v>443</v>
      </c>
      <c r="T88" s="207" t="s">
        <v>171</v>
      </c>
      <c r="U88" s="209" t="s">
        <v>443</v>
      </c>
      <c r="W88" s="207" t="s">
        <v>171</v>
      </c>
      <c r="X88" s="208" t="s">
        <v>443</v>
      </c>
      <c r="Y88" s="207" t="s">
        <v>171</v>
      </c>
      <c r="Z88" s="209" t="s">
        <v>443</v>
      </c>
      <c r="AA88" s="207" t="s">
        <v>171</v>
      </c>
      <c r="AB88" s="209" t="s">
        <v>443</v>
      </c>
    </row>
    <row r="89" spans="1:28" s="147" customFormat="1">
      <c r="A89" s="360"/>
      <c r="B89" s="373"/>
      <c r="C89" s="141"/>
      <c r="D89" s="209" t="s">
        <v>447</v>
      </c>
      <c r="E89" s="207" t="s">
        <v>172</v>
      </c>
      <c r="F89" s="208" t="s">
        <v>7</v>
      </c>
      <c r="G89" s="207" t="s">
        <v>172</v>
      </c>
      <c r="H89" s="209" t="s">
        <v>7</v>
      </c>
      <c r="I89" s="368"/>
      <c r="J89" s="207" t="s">
        <v>172</v>
      </c>
      <c r="K89" s="208" t="s">
        <v>7</v>
      </c>
      <c r="L89" s="207" t="s">
        <v>172</v>
      </c>
      <c r="M89" s="208" t="s">
        <v>7</v>
      </c>
      <c r="N89" s="207" t="s">
        <v>172</v>
      </c>
      <c r="O89" s="208" t="s">
        <v>7</v>
      </c>
      <c r="P89" s="207" t="s">
        <v>172</v>
      </c>
      <c r="Q89" s="208" t="s">
        <v>7</v>
      </c>
      <c r="R89" s="207" t="s">
        <v>172</v>
      </c>
      <c r="S89" s="208" t="s">
        <v>7</v>
      </c>
      <c r="T89" s="207" t="s">
        <v>172</v>
      </c>
      <c r="U89" s="209" t="s">
        <v>7</v>
      </c>
      <c r="W89" s="207" t="s">
        <v>172</v>
      </c>
      <c r="X89" s="208" t="s">
        <v>7</v>
      </c>
      <c r="Y89" s="207" t="s">
        <v>172</v>
      </c>
      <c r="Z89" s="209" t="s">
        <v>7</v>
      </c>
      <c r="AA89" s="207" t="s">
        <v>172</v>
      </c>
      <c r="AB89" s="209" t="s">
        <v>7</v>
      </c>
    </row>
    <row r="90" spans="1:28" s="147" customFormat="1">
      <c r="A90" s="360"/>
      <c r="B90" s="373"/>
      <c r="C90" s="141"/>
      <c r="D90" s="215"/>
      <c r="E90" s="207" t="s">
        <v>171</v>
      </c>
      <c r="F90" s="208" t="s">
        <v>444</v>
      </c>
      <c r="G90" s="207" t="s">
        <v>171</v>
      </c>
      <c r="H90" s="209" t="s">
        <v>444</v>
      </c>
      <c r="I90" s="368"/>
      <c r="J90" s="207" t="s">
        <v>171</v>
      </c>
      <c r="K90" s="208" t="s">
        <v>444</v>
      </c>
      <c r="L90" s="207" t="s">
        <v>171</v>
      </c>
      <c r="M90" s="208" t="s">
        <v>444</v>
      </c>
      <c r="N90" s="207" t="s">
        <v>171</v>
      </c>
      <c r="O90" s="208" t="s">
        <v>444</v>
      </c>
      <c r="P90" s="207" t="s">
        <v>171</v>
      </c>
      <c r="Q90" s="208" t="s">
        <v>444</v>
      </c>
      <c r="R90" s="207" t="s">
        <v>171</v>
      </c>
      <c r="S90" s="208" t="s">
        <v>444</v>
      </c>
      <c r="T90" s="207" t="s">
        <v>171</v>
      </c>
      <c r="U90" s="209" t="s">
        <v>444</v>
      </c>
      <c r="W90" s="207" t="s">
        <v>171</v>
      </c>
      <c r="X90" s="208" t="s">
        <v>444</v>
      </c>
      <c r="Y90" s="207" t="s">
        <v>171</v>
      </c>
      <c r="Z90" s="209" t="s">
        <v>444</v>
      </c>
      <c r="AA90" s="207" t="s">
        <v>171</v>
      </c>
      <c r="AB90" s="209" t="s">
        <v>444</v>
      </c>
    </row>
    <row r="91" spans="1:28" s="147" customFormat="1" ht="15.75" thickBot="1">
      <c r="A91" s="362"/>
      <c r="B91" s="373"/>
      <c r="C91" s="141"/>
      <c r="D91" s="209" t="s">
        <v>448</v>
      </c>
      <c r="E91" s="207" t="s">
        <v>172</v>
      </c>
      <c r="F91" s="208" t="s">
        <v>111</v>
      </c>
      <c r="G91" s="207" t="s">
        <v>172</v>
      </c>
      <c r="H91" s="209" t="s">
        <v>111</v>
      </c>
      <c r="I91" s="368"/>
      <c r="J91" s="207" t="s">
        <v>172</v>
      </c>
      <c r="K91" s="208" t="s">
        <v>111</v>
      </c>
      <c r="L91" s="207" t="s">
        <v>172</v>
      </c>
      <c r="M91" s="208" t="s">
        <v>111</v>
      </c>
      <c r="N91" s="207" t="s">
        <v>172</v>
      </c>
      <c r="O91" s="208" t="s">
        <v>111</v>
      </c>
      <c r="P91" s="207" t="s">
        <v>172</v>
      </c>
      <c r="Q91" s="208" t="s">
        <v>111</v>
      </c>
      <c r="R91" s="207" t="s">
        <v>172</v>
      </c>
      <c r="S91" s="208" t="s">
        <v>111</v>
      </c>
      <c r="T91" s="207" t="s">
        <v>172</v>
      </c>
      <c r="U91" s="209" t="s">
        <v>111</v>
      </c>
      <c r="W91" s="207" t="s">
        <v>172</v>
      </c>
      <c r="X91" s="208" t="s">
        <v>111</v>
      </c>
      <c r="Y91" s="207" t="s">
        <v>172</v>
      </c>
      <c r="Z91" s="209" t="s">
        <v>111</v>
      </c>
      <c r="AA91" s="207" t="s">
        <v>172</v>
      </c>
      <c r="AB91" s="209" t="s">
        <v>111</v>
      </c>
    </row>
    <row r="92" spans="1:28">
      <c r="A92" s="374"/>
      <c r="B92" s="375"/>
      <c r="C92" s="160"/>
      <c r="D92" s="160"/>
      <c r="E92" s="223" t="s">
        <v>171</v>
      </c>
      <c r="F92" s="224" t="s">
        <v>449</v>
      </c>
      <c r="G92" s="223" t="s">
        <v>171</v>
      </c>
      <c r="H92" s="225" t="s">
        <v>449</v>
      </c>
      <c r="I92" s="245"/>
      <c r="J92" s="223" t="s">
        <v>171</v>
      </c>
      <c r="K92" s="224" t="s">
        <v>449</v>
      </c>
      <c r="L92" s="223" t="s">
        <v>171</v>
      </c>
      <c r="M92" s="224" t="s">
        <v>449</v>
      </c>
      <c r="N92" s="223" t="s">
        <v>171</v>
      </c>
      <c r="O92" s="224" t="s">
        <v>449</v>
      </c>
      <c r="P92" s="223" t="s">
        <v>171</v>
      </c>
      <c r="Q92" s="224" t="s">
        <v>449</v>
      </c>
      <c r="R92" s="223" t="s">
        <v>171</v>
      </c>
      <c r="S92" s="224" t="s">
        <v>449</v>
      </c>
      <c r="T92" s="223" t="s">
        <v>171</v>
      </c>
      <c r="U92" s="225" t="s">
        <v>449</v>
      </c>
      <c r="W92" s="223" t="s">
        <v>171</v>
      </c>
      <c r="X92" s="224" t="s">
        <v>449</v>
      </c>
      <c r="Y92" s="223" t="s">
        <v>171</v>
      </c>
      <c r="Z92" s="225" t="s">
        <v>449</v>
      </c>
      <c r="AA92" s="223" t="s">
        <v>171</v>
      </c>
      <c r="AB92" s="225" t="s">
        <v>449</v>
      </c>
    </row>
    <row r="93" spans="1:28">
      <c r="A93" s="376"/>
      <c r="B93" s="373"/>
      <c r="C93" s="85"/>
      <c r="D93" s="227" t="s">
        <v>492</v>
      </c>
      <c r="E93" s="226" t="s">
        <v>172</v>
      </c>
      <c r="F93" s="227" t="s">
        <v>450</v>
      </c>
      <c r="G93" s="226" t="s">
        <v>172</v>
      </c>
      <c r="H93" s="228" t="s">
        <v>450</v>
      </c>
      <c r="I93" s="245"/>
      <c r="J93" s="226" t="s">
        <v>172</v>
      </c>
      <c r="K93" s="227" t="s">
        <v>517</v>
      </c>
      <c r="L93" s="226" t="s">
        <v>172</v>
      </c>
      <c r="M93" s="227" t="s">
        <v>517</v>
      </c>
      <c r="N93" s="226" t="s">
        <v>172</v>
      </c>
      <c r="O93" s="227" t="s">
        <v>517</v>
      </c>
      <c r="P93" s="226" t="s">
        <v>172</v>
      </c>
      <c r="Q93" s="227" t="s">
        <v>517</v>
      </c>
      <c r="R93" s="226" t="s">
        <v>172</v>
      </c>
      <c r="S93" s="227" t="s">
        <v>517</v>
      </c>
      <c r="T93" s="226" t="s">
        <v>172</v>
      </c>
      <c r="U93" s="228" t="s">
        <v>517</v>
      </c>
      <c r="W93" s="226" t="s">
        <v>172</v>
      </c>
      <c r="X93" s="227" t="s">
        <v>517</v>
      </c>
      <c r="Y93" s="226" t="s">
        <v>172</v>
      </c>
      <c r="Z93" s="228" t="s">
        <v>517</v>
      </c>
      <c r="AA93" s="226" t="s">
        <v>172</v>
      </c>
      <c r="AB93" s="228" t="s">
        <v>517</v>
      </c>
    </row>
    <row r="94" spans="1:28">
      <c r="A94" s="376"/>
      <c r="B94" s="373"/>
      <c r="C94" s="85"/>
      <c r="D94" s="85"/>
      <c r="E94" s="226" t="s">
        <v>171</v>
      </c>
      <c r="F94" s="227" t="s">
        <v>451</v>
      </c>
      <c r="G94" s="226" t="s">
        <v>171</v>
      </c>
      <c r="H94" s="228" t="s">
        <v>451</v>
      </c>
      <c r="I94" s="245"/>
      <c r="J94" s="226" t="s">
        <v>171</v>
      </c>
      <c r="K94" s="227" t="s">
        <v>451</v>
      </c>
      <c r="L94" s="226" t="s">
        <v>171</v>
      </c>
      <c r="M94" s="227" t="s">
        <v>451</v>
      </c>
      <c r="N94" s="226" t="s">
        <v>171</v>
      </c>
      <c r="O94" s="227" t="s">
        <v>451</v>
      </c>
      <c r="P94" s="226" t="s">
        <v>171</v>
      </c>
      <c r="Q94" s="227" t="s">
        <v>451</v>
      </c>
      <c r="R94" s="226" t="s">
        <v>171</v>
      </c>
      <c r="S94" s="227" t="s">
        <v>451</v>
      </c>
      <c r="T94" s="226" t="s">
        <v>171</v>
      </c>
      <c r="U94" s="228" t="s">
        <v>451</v>
      </c>
      <c r="W94" s="226" t="s">
        <v>171</v>
      </c>
      <c r="X94" s="227" t="s">
        <v>451</v>
      </c>
      <c r="Y94" s="226" t="s">
        <v>171</v>
      </c>
      <c r="Z94" s="228" t="s">
        <v>451</v>
      </c>
      <c r="AA94" s="226" t="s">
        <v>171</v>
      </c>
      <c r="AB94" s="228" t="s">
        <v>451</v>
      </c>
    </row>
    <row r="95" spans="1:28" ht="15.75" thickBot="1">
      <c r="A95" s="377"/>
      <c r="B95" s="378"/>
      <c r="C95" s="161"/>
      <c r="D95" s="230" t="s">
        <v>493</v>
      </c>
      <c r="E95" s="229" t="s">
        <v>172</v>
      </c>
      <c r="F95" s="230" t="s">
        <v>452</v>
      </c>
      <c r="G95" s="229" t="s">
        <v>172</v>
      </c>
      <c r="H95" s="231" t="s">
        <v>452</v>
      </c>
      <c r="I95" s="245"/>
      <c r="J95" s="229" t="s">
        <v>172</v>
      </c>
      <c r="K95" s="230" t="s">
        <v>518</v>
      </c>
      <c r="L95" s="229" t="s">
        <v>172</v>
      </c>
      <c r="M95" s="230" t="s">
        <v>518</v>
      </c>
      <c r="N95" s="229" t="s">
        <v>172</v>
      </c>
      <c r="O95" s="230" t="s">
        <v>518</v>
      </c>
      <c r="P95" s="229" t="s">
        <v>172</v>
      </c>
      <c r="Q95" s="230" t="s">
        <v>518</v>
      </c>
      <c r="R95" s="229" t="s">
        <v>172</v>
      </c>
      <c r="S95" s="230" t="s">
        <v>518</v>
      </c>
      <c r="T95" s="229" t="s">
        <v>172</v>
      </c>
      <c r="U95" s="231" t="s">
        <v>518</v>
      </c>
      <c r="W95" s="229" t="s">
        <v>172</v>
      </c>
      <c r="X95" s="230" t="s">
        <v>518</v>
      </c>
      <c r="Y95" s="229" t="s">
        <v>172</v>
      </c>
      <c r="Z95" s="231" t="s">
        <v>518</v>
      </c>
      <c r="AA95" s="229" t="s">
        <v>172</v>
      </c>
      <c r="AB95" s="231" t="s">
        <v>518</v>
      </c>
    </row>
    <row r="96" spans="1:28">
      <c r="A96" s="379"/>
      <c r="B96" s="373"/>
      <c r="C96" s="85"/>
      <c r="D96" s="85"/>
      <c r="E96" s="226" t="s">
        <v>171</v>
      </c>
      <c r="F96" s="227" t="s">
        <v>453</v>
      </c>
      <c r="G96" s="226" t="s">
        <v>171</v>
      </c>
      <c r="H96" s="228" t="s">
        <v>453</v>
      </c>
      <c r="I96" s="245"/>
      <c r="J96" s="226" t="s">
        <v>171</v>
      </c>
      <c r="K96" s="227" t="s">
        <v>453</v>
      </c>
      <c r="L96" s="226" t="s">
        <v>171</v>
      </c>
      <c r="M96" s="227" t="s">
        <v>453</v>
      </c>
      <c r="N96" s="226" t="s">
        <v>171</v>
      </c>
      <c r="O96" s="227" t="s">
        <v>453</v>
      </c>
      <c r="P96" s="226" t="s">
        <v>171</v>
      </c>
      <c r="Q96" s="227" t="s">
        <v>453</v>
      </c>
      <c r="R96" s="226" t="s">
        <v>171</v>
      </c>
      <c r="S96" s="227" t="s">
        <v>453</v>
      </c>
      <c r="T96" s="226" t="s">
        <v>171</v>
      </c>
      <c r="U96" s="228" t="s">
        <v>453</v>
      </c>
      <c r="W96" s="226" t="s">
        <v>171</v>
      </c>
      <c r="X96" s="227" t="s">
        <v>453</v>
      </c>
      <c r="Y96" s="226" t="s">
        <v>171</v>
      </c>
      <c r="Z96" s="228" t="s">
        <v>453</v>
      </c>
      <c r="AA96" s="226" t="s">
        <v>171</v>
      </c>
      <c r="AB96" s="228" t="s">
        <v>453</v>
      </c>
    </row>
    <row r="97" spans="1:43">
      <c r="A97" s="380"/>
      <c r="B97" s="373"/>
      <c r="C97" s="85"/>
      <c r="D97" s="227" t="s">
        <v>494</v>
      </c>
      <c r="E97" s="226" t="s">
        <v>172</v>
      </c>
      <c r="F97" s="227" t="s">
        <v>398</v>
      </c>
      <c r="G97" s="226" t="s">
        <v>172</v>
      </c>
      <c r="H97" s="228" t="s">
        <v>398</v>
      </c>
      <c r="I97" s="245"/>
      <c r="J97" s="226" t="s">
        <v>172</v>
      </c>
      <c r="K97" s="227" t="s">
        <v>519</v>
      </c>
      <c r="L97" s="226" t="s">
        <v>172</v>
      </c>
      <c r="M97" s="227" t="s">
        <v>519</v>
      </c>
      <c r="N97" s="226" t="s">
        <v>172</v>
      </c>
      <c r="O97" s="227" t="s">
        <v>519</v>
      </c>
      <c r="P97" s="226" t="s">
        <v>172</v>
      </c>
      <c r="Q97" s="227" t="s">
        <v>519</v>
      </c>
      <c r="R97" s="226" t="s">
        <v>172</v>
      </c>
      <c r="S97" s="227" t="s">
        <v>519</v>
      </c>
      <c r="T97" s="226" t="s">
        <v>172</v>
      </c>
      <c r="U97" s="228" t="s">
        <v>519</v>
      </c>
      <c r="W97" s="226" t="s">
        <v>172</v>
      </c>
      <c r="X97" s="227" t="s">
        <v>519</v>
      </c>
      <c r="Y97" s="226" t="s">
        <v>172</v>
      </c>
      <c r="Z97" s="228" t="s">
        <v>519</v>
      </c>
      <c r="AA97" s="226" t="s">
        <v>172</v>
      </c>
      <c r="AB97" s="228" t="s">
        <v>519</v>
      </c>
    </row>
    <row r="98" spans="1:43">
      <c r="A98" s="380"/>
      <c r="B98" s="373"/>
      <c r="C98" s="85"/>
      <c r="D98" s="85"/>
      <c r="E98" s="202" t="s">
        <v>171</v>
      </c>
      <c r="F98" s="232" t="s">
        <v>454</v>
      </c>
      <c r="G98" s="202" t="s">
        <v>171</v>
      </c>
      <c r="H98" s="241" t="s">
        <v>454</v>
      </c>
      <c r="I98" s="245"/>
      <c r="J98" s="226" t="s">
        <v>171</v>
      </c>
      <c r="K98" s="227" t="s">
        <v>454</v>
      </c>
      <c r="L98" s="226" t="s">
        <v>171</v>
      </c>
      <c r="M98" s="227" t="s">
        <v>454</v>
      </c>
      <c r="N98" s="226" t="s">
        <v>171</v>
      </c>
      <c r="O98" s="227" t="s">
        <v>454</v>
      </c>
      <c r="P98" s="226" t="s">
        <v>171</v>
      </c>
      <c r="Q98" s="227" t="s">
        <v>454</v>
      </c>
      <c r="R98" s="226" t="s">
        <v>171</v>
      </c>
      <c r="S98" s="227" t="s">
        <v>454</v>
      </c>
      <c r="T98" s="226" t="s">
        <v>171</v>
      </c>
      <c r="U98" s="228" t="s">
        <v>454</v>
      </c>
      <c r="W98" s="226" t="s">
        <v>171</v>
      </c>
      <c r="X98" s="227" t="s">
        <v>454</v>
      </c>
      <c r="Y98" s="226" t="s">
        <v>171</v>
      </c>
      <c r="Z98" s="228" t="s">
        <v>454</v>
      </c>
      <c r="AA98" s="226" t="s">
        <v>171</v>
      </c>
      <c r="AB98" s="228" t="s">
        <v>454</v>
      </c>
    </row>
    <row r="99" spans="1:43">
      <c r="A99" s="380"/>
      <c r="B99" s="373"/>
      <c r="C99" s="85"/>
      <c r="D99" s="227" t="s">
        <v>495</v>
      </c>
      <c r="E99" s="202" t="s">
        <v>172</v>
      </c>
      <c r="F99" s="232" t="s">
        <v>3</v>
      </c>
      <c r="G99" s="202" t="s">
        <v>172</v>
      </c>
      <c r="H99" s="241" t="s">
        <v>3</v>
      </c>
      <c r="I99" s="245"/>
      <c r="J99" s="226" t="s">
        <v>172</v>
      </c>
      <c r="K99" s="227" t="s">
        <v>112</v>
      </c>
      <c r="L99" s="226" t="s">
        <v>172</v>
      </c>
      <c r="M99" s="227" t="s">
        <v>112</v>
      </c>
      <c r="N99" s="226" t="s">
        <v>172</v>
      </c>
      <c r="O99" s="227" t="s">
        <v>112</v>
      </c>
      <c r="P99" s="226" t="s">
        <v>172</v>
      </c>
      <c r="Q99" s="227" t="s">
        <v>112</v>
      </c>
      <c r="R99" s="226" t="s">
        <v>172</v>
      </c>
      <c r="S99" s="227" t="s">
        <v>112</v>
      </c>
      <c r="T99" s="226" t="s">
        <v>172</v>
      </c>
      <c r="U99" s="228" t="s">
        <v>112</v>
      </c>
      <c r="W99" s="226" t="s">
        <v>172</v>
      </c>
      <c r="X99" s="227" t="s">
        <v>112</v>
      </c>
      <c r="Y99" s="226" t="s">
        <v>172</v>
      </c>
      <c r="Z99" s="228" t="s">
        <v>112</v>
      </c>
      <c r="AA99" s="226" t="s">
        <v>172</v>
      </c>
      <c r="AB99" s="228" t="s">
        <v>112</v>
      </c>
    </row>
    <row r="100" spans="1:43">
      <c r="A100" s="380"/>
      <c r="B100" s="373"/>
      <c r="C100" s="85"/>
      <c r="D100" s="85"/>
      <c r="E100" s="202" t="s">
        <v>171</v>
      </c>
      <c r="F100" s="232" t="s">
        <v>1424</v>
      </c>
      <c r="G100" s="202" t="s">
        <v>171</v>
      </c>
      <c r="H100" s="241" t="s">
        <v>1424</v>
      </c>
      <c r="I100" s="245"/>
      <c r="J100" s="202" t="s">
        <v>171</v>
      </c>
      <c r="K100" s="232" t="s">
        <v>1424</v>
      </c>
      <c r="L100" s="202" t="s">
        <v>171</v>
      </c>
      <c r="M100" s="232" t="s">
        <v>1424</v>
      </c>
      <c r="N100" s="202" t="s">
        <v>171</v>
      </c>
      <c r="O100" s="232" t="s">
        <v>1424</v>
      </c>
      <c r="P100" s="202" t="s">
        <v>171</v>
      </c>
      <c r="Q100" s="232" t="s">
        <v>1424</v>
      </c>
      <c r="R100" s="202" t="s">
        <v>171</v>
      </c>
      <c r="S100" s="232" t="s">
        <v>1424</v>
      </c>
      <c r="T100" s="202" t="s">
        <v>171</v>
      </c>
      <c r="U100" s="241" t="s">
        <v>1413</v>
      </c>
      <c r="W100" s="202" t="s">
        <v>171</v>
      </c>
      <c r="X100" s="232" t="s">
        <v>1424</v>
      </c>
      <c r="Y100" s="202" t="s">
        <v>171</v>
      </c>
      <c r="Z100" s="241" t="s">
        <v>1424</v>
      </c>
      <c r="AA100" s="202" t="s">
        <v>171</v>
      </c>
      <c r="AB100" s="241" t="s">
        <v>1424</v>
      </c>
    </row>
    <row r="101" spans="1:43">
      <c r="A101" s="380"/>
      <c r="B101" s="373"/>
      <c r="C101" s="85"/>
      <c r="D101" s="255" t="s">
        <v>1377</v>
      </c>
      <c r="E101" s="202" t="s">
        <v>172</v>
      </c>
      <c r="F101" s="233" t="s">
        <v>281</v>
      </c>
      <c r="G101" s="202" t="s">
        <v>172</v>
      </c>
      <c r="H101" s="259" t="s">
        <v>281</v>
      </c>
      <c r="I101" s="245"/>
      <c r="J101" s="202" t="s">
        <v>172</v>
      </c>
      <c r="K101" s="239" t="s">
        <v>1922</v>
      </c>
      <c r="L101" s="202" t="s">
        <v>172</v>
      </c>
      <c r="M101" s="239" t="s">
        <v>1922</v>
      </c>
      <c r="N101" s="202" t="s">
        <v>172</v>
      </c>
      <c r="O101" s="239" t="s">
        <v>1922</v>
      </c>
      <c r="P101" s="202" t="s">
        <v>172</v>
      </c>
      <c r="Q101" s="239" t="s">
        <v>1922</v>
      </c>
      <c r="R101" s="202" t="s">
        <v>172</v>
      </c>
      <c r="S101" s="239" t="s">
        <v>1922</v>
      </c>
      <c r="T101" s="202" t="s">
        <v>172</v>
      </c>
      <c r="U101" s="259" t="s">
        <v>1418</v>
      </c>
      <c r="W101" s="202" t="s">
        <v>172</v>
      </c>
      <c r="X101" s="239" t="s">
        <v>1922</v>
      </c>
      <c r="Y101" s="202" t="s">
        <v>172</v>
      </c>
      <c r="Z101" s="239" t="s">
        <v>1922</v>
      </c>
      <c r="AA101" s="202" t="s">
        <v>172</v>
      </c>
      <c r="AB101" s="239" t="s">
        <v>1922</v>
      </c>
      <c r="AE101" s="233"/>
      <c r="AQ101" s="233"/>
    </row>
    <row r="102" spans="1:43">
      <c r="A102" s="380"/>
      <c r="B102" s="373"/>
      <c r="C102" s="85"/>
      <c r="D102" s="85"/>
      <c r="E102" s="202" t="s">
        <v>171</v>
      </c>
      <c r="F102" s="232" t="s">
        <v>883</v>
      </c>
      <c r="G102" s="202" t="s">
        <v>171</v>
      </c>
      <c r="H102" s="241" t="s">
        <v>883</v>
      </c>
      <c r="I102" s="245"/>
      <c r="J102" s="226" t="s">
        <v>171</v>
      </c>
      <c r="K102" s="227" t="s">
        <v>883</v>
      </c>
      <c r="L102" s="226" t="s">
        <v>171</v>
      </c>
      <c r="M102" s="227" t="s">
        <v>883</v>
      </c>
      <c r="N102" s="226" t="s">
        <v>171</v>
      </c>
      <c r="O102" s="227" t="s">
        <v>883</v>
      </c>
      <c r="P102" s="226" t="s">
        <v>171</v>
      </c>
      <c r="Q102" s="227" t="s">
        <v>883</v>
      </c>
      <c r="R102" s="226" t="s">
        <v>171</v>
      </c>
      <c r="S102" s="227" t="s">
        <v>883</v>
      </c>
      <c r="T102" s="226" t="s">
        <v>171</v>
      </c>
      <c r="U102" s="228" t="s">
        <v>883</v>
      </c>
      <c r="W102" s="226" t="s">
        <v>171</v>
      </c>
      <c r="X102" s="227" t="s">
        <v>883</v>
      </c>
      <c r="Y102" s="226" t="s">
        <v>171</v>
      </c>
      <c r="Z102" s="228" t="s">
        <v>883</v>
      </c>
      <c r="AA102" s="226" t="s">
        <v>171</v>
      </c>
      <c r="AB102" s="228" t="s">
        <v>883</v>
      </c>
    </row>
    <row r="103" spans="1:43">
      <c r="A103" s="380"/>
      <c r="B103" s="373"/>
      <c r="C103" s="182" t="s">
        <v>69</v>
      </c>
      <c r="D103" s="238" t="s">
        <v>1382</v>
      </c>
      <c r="E103" s="202" t="s">
        <v>172</v>
      </c>
      <c r="F103" s="232" t="s">
        <v>884</v>
      </c>
      <c r="G103" s="202" t="s">
        <v>172</v>
      </c>
      <c r="H103" s="241" t="s">
        <v>884</v>
      </c>
      <c r="I103" s="245"/>
      <c r="J103" s="226" t="s">
        <v>172</v>
      </c>
      <c r="K103" s="227" t="s">
        <v>7</v>
      </c>
      <c r="L103" s="226" t="s">
        <v>172</v>
      </c>
      <c r="M103" s="227" t="s">
        <v>7</v>
      </c>
      <c r="N103" s="226" t="s">
        <v>172</v>
      </c>
      <c r="O103" s="227" t="s">
        <v>7</v>
      </c>
      <c r="P103" s="226" t="s">
        <v>172</v>
      </c>
      <c r="Q103" s="227" t="s">
        <v>7</v>
      </c>
      <c r="R103" s="226" t="s">
        <v>172</v>
      </c>
      <c r="S103" s="227" t="s">
        <v>7</v>
      </c>
      <c r="T103" s="226" t="s">
        <v>172</v>
      </c>
      <c r="U103" s="228" t="s">
        <v>7</v>
      </c>
      <c r="W103" s="226" t="s">
        <v>172</v>
      </c>
      <c r="X103" s="227" t="s">
        <v>7</v>
      </c>
      <c r="Y103" s="226" t="s">
        <v>172</v>
      </c>
      <c r="Z103" s="228" t="s">
        <v>7</v>
      </c>
      <c r="AA103" s="226" t="s">
        <v>172</v>
      </c>
      <c r="AB103" s="228" t="s">
        <v>7</v>
      </c>
    </row>
    <row r="104" spans="1:43">
      <c r="A104" s="380"/>
      <c r="B104" s="373"/>
      <c r="C104" s="182" t="s">
        <v>69</v>
      </c>
      <c r="D104" s="238" t="s">
        <v>1383</v>
      </c>
      <c r="E104" s="202" t="s">
        <v>172</v>
      </c>
      <c r="F104" s="232" t="s">
        <v>7</v>
      </c>
      <c r="G104" s="202" t="s">
        <v>172</v>
      </c>
      <c r="H104" s="241" t="s">
        <v>7</v>
      </c>
      <c r="I104" s="245"/>
      <c r="J104" s="226" t="s">
        <v>172</v>
      </c>
      <c r="K104" s="227" t="s">
        <v>7</v>
      </c>
      <c r="L104" s="226" t="s">
        <v>172</v>
      </c>
      <c r="M104" s="227" t="s">
        <v>7</v>
      </c>
      <c r="N104" s="226" t="s">
        <v>172</v>
      </c>
      <c r="O104" s="227" t="s">
        <v>7</v>
      </c>
      <c r="P104" s="226" t="s">
        <v>172</v>
      </c>
      <c r="Q104" s="227" t="s">
        <v>7</v>
      </c>
      <c r="R104" s="226" t="s">
        <v>172</v>
      </c>
      <c r="S104" s="227" t="s">
        <v>7</v>
      </c>
      <c r="T104" s="226" t="s">
        <v>172</v>
      </c>
      <c r="U104" s="228" t="s">
        <v>7</v>
      </c>
      <c r="W104" s="226" t="s">
        <v>172</v>
      </c>
      <c r="X104" s="227" t="s">
        <v>7</v>
      </c>
      <c r="Y104" s="226" t="s">
        <v>172</v>
      </c>
      <c r="Z104" s="228" t="s">
        <v>7</v>
      </c>
      <c r="AA104" s="226" t="s">
        <v>172</v>
      </c>
      <c r="AB104" s="228" t="s">
        <v>7</v>
      </c>
    </row>
    <row r="105" spans="1:43">
      <c r="A105" s="380"/>
      <c r="B105" s="373"/>
      <c r="C105" s="85"/>
      <c r="D105" s="85"/>
      <c r="E105" s="202" t="s">
        <v>171</v>
      </c>
      <c r="F105" s="232" t="s">
        <v>570</v>
      </c>
      <c r="G105" s="202" t="s">
        <v>171</v>
      </c>
      <c r="H105" s="241" t="s">
        <v>570</v>
      </c>
      <c r="I105" s="245"/>
      <c r="J105" s="226" t="s">
        <v>171</v>
      </c>
      <c r="K105" s="227" t="s">
        <v>570</v>
      </c>
      <c r="L105" s="226" t="s">
        <v>171</v>
      </c>
      <c r="M105" s="227" t="s">
        <v>570</v>
      </c>
      <c r="N105" s="226" t="s">
        <v>171</v>
      </c>
      <c r="O105" s="227" t="s">
        <v>570</v>
      </c>
      <c r="P105" s="226" t="s">
        <v>171</v>
      </c>
      <c r="Q105" s="227" t="s">
        <v>570</v>
      </c>
      <c r="R105" s="226" t="s">
        <v>171</v>
      </c>
      <c r="S105" s="227" t="s">
        <v>570</v>
      </c>
      <c r="T105" s="226" t="s">
        <v>171</v>
      </c>
      <c r="U105" s="228" t="s">
        <v>570</v>
      </c>
      <c r="W105" s="226" t="s">
        <v>171</v>
      </c>
      <c r="X105" s="227" t="s">
        <v>570</v>
      </c>
      <c r="Y105" s="226" t="s">
        <v>171</v>
      </c>
      <c r="Z105" s="228" t="s">
        <v>570</v>
      </c>
      <c r="AA105" s="226" t="s">
        <v>171</v>
      </c>
      <c r="AB105" s="228" t="s">
        <v>570</v>
      </c>
    </row>
    <row r="106" spans="1:43">
      <c r="A106" s="380"/>
      <c r="B106" s="373"/>
      <c r="C106" s="182" t="s">
        <v>73</v>
      </c>
      <c r="D106" s="238" t="s">
        <v>1405</v>
      </c>
      <c r="E106" s="202" t="s">
        <v>172</v>
      </c>
      <c r="F106" s="232" t="s">
        <v>111</v>
      </c>
      <c r="G106" s="202" t="s">
        <v>172</v>
      </c>
      <c r="H106" s="241" t="s">
        <v>111</v>
      </c>
      <c r="I106" s="245"/>
      <c r="J106" s="226" t="s">
        <v>172</v>
      </c>
      <c r="K106" s="227" t="s">
        <v>10</v>
      </c>
      <c r="L106" s="226" t="s">
        <v>172</v>
      </c>
      <c r="M106" s="227" t="s">
        <v>10</v>
      </c>
      <c r="N106" s="226" t="s">
        <v>172</v>
      </c>
      <c r="O106" s="227" t="s">
        <v>10</v>
      </c>
      <c r="P106" s="226" t="s">
        <v>172</v>
      </c>
      <c r="Q106" s="227" t="s">
        <v>10</v>
      </c>
      <c r="R106" s="226" t="s">
        <v>172</v>
      </c>
      <c r="S106" s="227" t="s">
        <v>10</v>
      </c>
      <c r="T106" s="226" t="s">
        <v>172</v>
      </c>
      <c r="U106" s="228" t="s">
        <v>10</v>
      </c>
      <c r="W106" s="226" t="s">
        <v>172</v>
      </c>
      <c r="X106" s="227" t="s">
        <v>10</v>
      </c>
      <c r="Y106" s="226" t="s">
        <v>172</v>
      </c>
      <c r="Z106" s="228" t="s">
        <v>10</v>
      </c>
      <c r="AA106" s="226" t="s">
        <v>172</v>
      </c>
      <c r="AB106" s="228" t="s">
        <v>10</v>
      </c>
    </row>
    <row r="107" spans="1:43">
      <c r="A107" s="380"/>
      <c r="B107" s="373"/>
      <c r="C107" s="182" t="s">
        <v>73</v>
      </c>
      <c r="D107" s="238" t="s">
        <v>1406</v>
      </c>
      <c r="E107" s="202" t="s">
        <v>172</v>
      </c>
      <c r="F107" s="232" t="s">
        <v>10</v>
      </c>
      <c r="G107" s="202" t="s">
        <v>172</v>
      </c>
      <c r="H107" s="241" t="s">
        <v>10</v>
      </c>
      <c r="I107" s="245"/>
      <c r="J107" s="226" t="s">
        <v>172</v>
      </c>
      <c r="K107" s="227" t="s">
        <v>10</v>
      </c>
      <c r="L107" s="226" t="s">
        <v>172</v>
      </c>
      <c r="M107" s="227" t="s">
        <v>10</v>
      </c>
      <c r="N107" s="226" t="s">
        <v>172</v>
      </c>
      <c r="O107" s="227" t="s">
        <v>10</v>
      </c>
      <c r="P107" s="226" t="s">
        <v>172</v>
      </c>
      <c r="Q107" s="227" t="s">
        <v>10</v>
      </c>
      <c r="R107" s="226" t="s">
        <v>172</v>
      </c>
      <c r="S107" s="227" t="s">
        <v>10</v>
      </c>
      <c r="T107" s="226" t="s">
        <v>172</v>
      </c>
      <c r="U107" s="228" t="s">
        <v>10</v>
      </c>
      <c r="W107" s="226" t="s">
        <v>172</v>
      </c>
      <c r="X107" s="227" t="s">
        <v>10</v>
      </c>
      <c r="Y107" s="226" t="s">
        <v>172</v>
      </c>
      <c r="Z107" s="228" t="s">
        <v>10</v>
      </c>
      <c r="AA107" s="226" t="s">
        <v>172</v>
      </c>
      <c r="AB107" s="228" t="s">
        <v>10</v>
      </c>
    </row>
    <row r="108" spans="1:43">
      <c r="A108" s="380"/>
      <c r="B108" s="373"/>
      <c r="C108" s="85"/>
      <c r="D108" s="85"/>
      <c r="E108" s="202" t="s">
        <v>171</v>
      </c>
      <c r="F108" s="233" t="s">
        <v>845</v>
      </c>
      <c r="G108" s="202" t="s">
        <v>171</v>
      </c>
      <c r="H108" s="259" t="s">
        <v>845</v>
      </c>
      <c r="I108" s="245"/>
      <c r="J108" s="226" t="s">
        <v>171</v>
      </c>
      <c r="K108" s="238" t="s">
        <v>845</v>
      </c>
      <c r="L108" s="226" t="s">
        <v>171</v>
      </c>
      <c r="M108" s="238" t="s">
        <v>845</v>
      </c>
      <c r="N108" s="226" t="s">
        <v>171</v>
      </c>
      <c r="O108" s="238" t="s">
        <v>845</v>
      </c>
      <c r="P108" s="226" t="s">
        <v>171</v>
      </c>
      <c r="Q108" s="238" t="s">
        <v>845</v>
      </c>
      <c r="R108" s="226" t="s">
        <v>171</v>
      </c>
      <c r="S108" s="238" t="s">
        <v>845</v>
      </c>
      <c r="T108" s="226" t="s">
        <v>171</v>
      </c>
      <c r="U108" s="234" t="s">
        <v>845</v>
      </c>
      <c r="W108" s="226" t="s">
        <v>171</v>
      </c>
      <c r="X108" s="238" t="s">
        <v>845</v>
      </c>
      <c r="Y108" s="226" t="s">
        <v>171</v>
      </c>
      <c r="Z108" s="234" t="s">
        <v>845</v>
      </c>
      <c r="AA108" s="226" t="s">
        <v>171</v>
      </c>
      <c r="AB108" s="234" t="s">
        <v>845</v>
      </c>
    </row>
    <row r="109" spans="1:43">
      <c r="A109" s="380"/>
      <c r="B109" s="373"/>
      <c r="C109" s="85" t="s">
        <v>831</v>
      </c>
      <c r="D109" s="238" t="s">
        <v>1407</v>
      </c>
      <c r="E109" s="202" t="s">
        <v>172</v>
      </c>
      <c r="F109" s="232" t="s">
        <v>831</v>
      </c>
      <c r="G109" s="202" t="s">
        <v>172</v>
      </c>
      <c r="H109" s="241" t="s">
        <v>831</v>
      </c>
      <c r="I109" s="245"/>
      <c r="J109" s="226" t="s">
        <v>172</v>
      </c>
      <c r="K109" s="227" t="s">
        <v>831</v>
      </c>
      <c r="L109" s="226" t="s">
        <v>172</v>
      </c>
      <c r="M109" s="227" t="s">
        <v>831</v>
      </c>
      <c r="N109" s="226" t="s">
        <v>172</v>
      </c>
      <c r="O109" s="227" t="s">
        <v>831</v>
      </c>
      <c r="P109" s="226" t="s">
        <v>172</v>
      </c>
      <c r="Q109" s="227" t="s">
        <v>831</v>
      </c>
      <c r="R109" s="226" t="s">
        <v>172</v>
      </c>
      <c r="S109" s="227" t="s">
        <v>831</v>
      </c>
      <c r="T109" s="226" t="s">
        <v>172</v>
      </c>
      <c r="U109" s="228" t="s">
        <v>831</v>
      </c>
      <c r="W109" s="226" t="s">
        <v>172</v>
      </c>
      <c r="X109" s="227" t="s">
        <v>831</v>
      </c>
      <c r="Y109" s="226" t="s">
        <v>172</v>
      </c>
      <c r="Z109" s="228" t="s">
        <v>831</v>
      </c>
      <c r="AA109" s="226" t="s">
        <v>172</v>
      </c>
      <c r="AB109" s="228" t="s">
        <v>831</v>
      </c>
    </row>
    <row r="110" spans="1:43">
      <c r="A110" s="380"/>
      <c r="B110" s="373"/>
      <c r="C110" s="85" t="s">
        <v>712</v>
      </c>
      <c r="D110" s="238" t="s">
        <v>1408</v>
      </c>
      <c r="E110" s="202" t="s">
        <v>172</v>
      </c>
      <c r="F110" s="232" t="s">
        <v>712</v>
      </c>
      <c r="G110" s="202" t="s">
        <v>172</v>
      </c>
      <c r="H110" s="241" t="s">
        <v>712</v>
      </c>
      <c r="I110" s="245"/>
      <c r="J110" s="226" t="s">
        <v>172</v>
      </c>
      <c r="K110" s="227" t="s">
        <v>712</v>
      </c>
      <c r="L110" s="226" t="s">
        <v>172</v>
      </c>
      <c r="M110" s="227" t="s">
        <v>712</v>
      </c>
      <c r="N110" s="226" t="s">
        <v>172</v>
      </c>
      <c r="O110" s="227" t="s">
        <v>712</v>
      </c>
      <c r="P110" s="226" t="s">
        <v>172</v>
      </c>
      <c r="Q110" s="227" t="s">
        <v>712</v>
      </c>
      <c r="R110" s="226" t="s">
        <v>172</v>
      </c>
      <c r="S110" s="227" t="s">
        <v>712</v>
      </c>
      <c r="T110" s="226" t="s">
        <v>172</v>
      </c>
      <c r="U110" s="228" t="s">
        <v>712</v>
      </c>
      <c r="W110" s="226" t="s">
        <v>172</v>
      </c>
      <c r="X110" s="227" t="s">
        <v>712</v>
      </c>
      <c r="Y110" s="226" t="s">
        <v>172</v>
      </c>
      <c r="Z110" s="228" t="s">
        <v>712</v>
      </c>
      <c r="AA110" s="226" t="s">
        <v>172</v>
      </c>
      <c r="AB110" s="228" t="s">
        <v>712</v>
      </c>
    </row>
    <row r="111" spans="1:43">
      <c r="A111" s="380"/>
      <c r="B111" s="373"/>
      <c r="C111" s="85"/>
      <c r="D111" s="85"/>
      <c r="E111" s="202" t="s">
        <v>171</v>
      </c>
      <c r="F111" s="233" t="s">
        <v>846</v>
      </c>
      <c r="G111" s="202" t="s">
        <v>171</v>
      </c>
      <c r="H111" s="259" t="s">
        <v>846</v>
      </c>
      <c r="I111" s="245"/>
      <c r="J111" s="226" t="s">
        <v>171</v>
      </c>
      <c r="K111" s="238" t="s">
        <v>846</v>
      </c>
      <c r="L111" s="226" t="s">
        <v>171</v>
      </c>
      <c r="M111" s="238" t="s">
        <v>846</v>
      </c>
      <c r="N111" s="226" t="s">
        <v>171</v>
      </c>
      <c r="O111" s="238" t="s">
        <v>846</v>
      </c>
      <c r="P111" s="226" t="s">
        <v>171</v>
      </c>
      <c r="Q111" s="238" t="s">
        <v>846</v>
      </c>
      <c r="R111" s="226" t="s">
        <v>171</v>
      </c>
      <c r="S111" s="238" t="s">
        <v>846</v>
      </c>
      <c r="T111" s="226" t="s">
        <v>171</v>
      </c>
      <c r="U111" s="234" t="s">
        <v>846</v>
      </c>
      <c r="W111" s="226" t="s">
        <v>171</v>
      </c>
      <c r="X111" s="238" t="s">
        <v>846</v>
      </c>
      <c r="Y111" s="226" t="s">
        <v>171</v>
      </c>
      <c r="Z111" s="234" t="s">
        <v>846</v>
      </c>
      <c r="AA111" s="226" t="s">
        <v>171</v>
      </c>
      <c r="AB111" s="234" t="s">
        <v>846</v>
      </c>
    </row>
    <row r="112" spans="1:43">
      <c r="A112" s="380"/>
      <c r="B112" s="373"/>
      <c r="C112" s="85" t="s">
        <v>467</v>
      </c>
      <c r="D112" s="238" t="s">
        <v>1409</v>
      </c>
      <c r="E112" s="202" t="s">
        <v>172</v>
      </c>
      <c r="F112" s="232" t="s">
        <v>467</v>
      </c>
      <c r="G112" s="202" t="s">
        <v>172</v>
      </c>
      <c r="H112" s="241" t="s">
        <v>467</v>
      </c>
      <c r="I112" s="245"/>
      <c r="J112" s="226" t="s">
        <v>172</v>
      </c>
      <c r="K112" s="227" t="s">
        <v>467</v>
      </c>
      <c r="L112" s="226" t="s">
        <v>172</v>
      </c>
      <c r="M112" s="227" t="s">
        <v>467</v>
      </c>
      <c r="N112" s="226" t="s">
        <v>172</v>
      </c>
      <c r="O112" s="227" t="s">
        <v>467</v>
      </c>
      <c r="P112" s="226" t="s">
        <v>172</v>
      </c>
      <c r="Q112" s="227" t="s">
        <v>467</v>
      </c>
      <c r="R112" s="226" t="s">
        <v>172</v>
      </c>
      <c r="S112" s="227" t="s">
        <v>467</v>
      </c>
      <c r="T112" s="226" t="s">
        <v>172</v>
      </c>
      <c r="U112" s="228" t="s">
        <v>467</v>
      </c>
      <c r="W112" s="226" t="s">
        <v>172</v>
      </c>
      <c r="X112" s="227" t="s">
        <v>467</v>
      </c>
      <c r="Y112" s="226" t="s">
        <v>172</v>
      </c>
      <c r="Z112" s="228" t="s">
        <v>467</v>
      </c>
      <c r="AA112" s="226" t="s">
        <v>172</v>
      </c>
      <c r="AB112" s="228" t="s">
        <v>467</v>
      </c>
    </row>
    <row r="113" spans="1:28">
      <c r="A113" s="380"/>
      <c r="B113" s="373"/>
      <c r="C113" s="85" t="s">
        <v>680</v>
      </c>
      <c r="D113" s="238" t="s">
        <v>1410</v>
      </c>
      <c r="E113" s="202" t="s">
        <v>172</v>
      </c>
      <c r="F113" s="232" t="s">
        <v>680</v>
      </c>
      <c r="G113" s="202" t="s">
        <v>172</v>
      </c>
      <c r="H113" s="241" t="s">
        <v>680</v>
      </c>
      <c r="I113" s="245"/>
      <c r="J113" s="226" t="s">
        <v>172</v>
      </c>
      <c r="K113" s="227" t="s">
        <v>680</v>
      </c>
      <c r="L113" s="226" t="s">
        <v>172</v>
      </c>
      <c r="M113" s="227" t="s">
        <v>680</v>
      </c>
      <c r="N113" s="226" t="s">
        <v>172</v>
      </c>
      <c r="O113" s="227" t="s">
        <v>680</v>
      </c>
      <c r="P113" s="226" t="s">
        <v>172</v>
      </c>
      <c r="Q113" s="227" t="s">
        <v>680</v>
      </c>
      <c r="R113" s="226" t="s">
        <v>172</v>
      </c>
      <c r="S113" s="227" t="s">
        <v>680</v>
      </c>
      <c r="T113" s="226" t="s">
        <v>172</v>
      </c>
      <c r="U113" s="228" t="s">
        <v>680</v>
      </c>
      <c r="W113" s="226" t="s">
        <v>172</v>
      </c>
      <c r="X113" s="227" t="s">
        <v>680</v>
      </c>
      <c r="Y113" s="226" t="s">
        <v>172</v>
      </c>
      <c r="Z113" s="228" t="s">
        <v>680</v>
      </c>
      <c r="AA113" s="226" t="s">
        <v>172</v>
      </c>
      <c r="AB113" s="228" t="s">
        <v>680</v>
      </c>
    </row>
    <row r="114" spans="1:28">
      <c r="A114" s="380"/>
      <c r="B114" s="373"/>
      <c r="C114" s="85"/>
      <c r="D114" s="182"/>
      <c r="E114" s="202" t="s">
        <v>171</v>
      </c>
      <c r="F114" s="232" t="s">
        <v>885</v>
      </c>
      <c r="G114" s="202" t="s">
        <v>171</v>
      </c>
      <c r="H114" s="241" t="s">
        <v>885</v>
      </c>
      <c r="I114" s="245"/>
      <c r="J114" s="226" t="s">
        <v>171</v>
      </c>
      <c r="K114" s="227" t="s">
        <v>885</v>
      </c>
      <c r="L114" s="226" t="s">
        <v>171</v>
      </c>
      <c r="M114" s="227" t="s">
        <v>885</v>
      </c>
      <c r="N114" s="226" t="s">
        <v>171</v>
      </c>
      <c r="O114" s="227" t="s">
        <v>885</v>
      </c>
      <c r="P114" s="226" t="s">
        <v>171</v>
      </c>
      <c r="Q114" s="227" t="s">
        <v>885</v>
      </c>
      <c r="R114" s="226" t="s">
        <v>171</v>
      </c>
      <c r="S114" s="227" t="s">
        <v>885</v>
      </c>
      <c r="T114" s="226" t="s">
        <v>171</v>
      </c>
      <c r="U114" s="228" t="s">
        <v>885</v>
      </c>
      <c r="W114" s="226" t="s">
        <v>171</v>
      </c>
      <c r="X114" s="227" t="s">
        <v>885</v>
      </c>
      <c r="Y114" s="226" t="s">
        <v>171</v>
      </c>
      <c r="Z114" s="228" t="s">
        <v>885</v>
      </c>
      <c r="AA114" s="226" t="s">
        <v>171</v>
      </c>
      <c r="AB114" s="228" t="s">
        <v>885</v>
      </c>
    </row>
    <row r="115" spans="1:28">
      <c r="A115" s="380"/>
      <c r="B115" s="373"/>
      <c r="C115" s="182" t="s">
        <v>1151</v>
      </c>
      <c r="D115" s="238" t="s">
        <v>1411</v>
      </c>
      <c r="E115" s="202" t="s">
        <v>172</v>
      </c>
      <c r="F115" s="232" t="s">
        <v>456</v>
      </c>
      <c r="G115" s="202" t="s">
        <v>172</v>
      </c>
      <c r="H115" s="241" t="s">
        <v>456</v>
      </c>
      <c r="I115" s="245"/>
      <c r="J115" s="226" t="s">
        <v>172</v>
      </c>
      <c r="K115" s="227" t="s">
        <v>458</v>
      </c>
      <c r="L115" s="226" t="s">
        <v>172</v>
      </c>
      <c r="M115" s="227" t="s">
        <v>458</v>
      </c>
      <c r="N115" s="226" t="s">
        <v>172</v>
      </c>
      <c r="O115" s="227" t="s">
        <v>458</v>
      </c>
      <c r="P115" s="226" t="s">
        <v>172</v>
      </c>
      <c r="Q115" s="227" t="s">
        <v>458</v>
      </c>
      <c r="R115" s="226" t="s">
        <v>172</v>
      </c>
      <c r="S115" s="227" t="s">
        <v>458</v>
      </c>
      <c r="T115" s="226" t="s">
        <v>172</v>
      </c>
      <c r="U115" s="228" t="s">
        <v>458</v>
      </c>
      <c r="W115" s="226" t="s">
        <v>172</v>
      </c>
      <c r="X115" s="227" t="s">
        <v>458</v>
      </c>
      <c r="Y115" s="226" t="s">
        <v>172</v>
      </c>
      <c r="Z115" s="228" t="s">
        <v>458</v>
      </c>
      <c r="AA115" s="226" t="s">
        <v>172</v>
      </c>
      <c r="AB115" s="228" t="s">
        <v>458</v>
      </c>
    </row>
    <row r="116" spans="1:28">
      <c r="A116" s="380"/>
      <c r="B116" s="373"/>
      <c r="C116" s="182" t="s">
        <v>1151</v>
      </c>
      <c r="D116" s="238" t="s">
        <v>1412</v>
      </c>
      <c r="E116" s="202" t="s">
        <v>172</v>
      </c>
      <c r="F116" s="232" t="s">
        <v>458</v>
      </c>
      <c r="G116" s="202" t="s">
        <v>172</v>
      </c>
      <c r="H116" s="241" t="s">
        <v>458</v>
      </c>
      <c r="I116" s="245"/>
      <c r="J116" s="226" t="s">
        <v>172</v>
      </c>
      <c r="K116" s="227" t="s">
        <v>458</v>
      </c>
      <c r="L116" s="226" t="s">
        <v>172</v>
      </c>
      <c r="M116" s="227" t="s">
        <v>458</v>
      </c>
      <c r="N116" s="226" t="s">
        <v>172</v>
      </c>
      <c r="O116" s="227" t="s">
        <v>458</v>
      </c>
      <c r="P116" s="226" t="s">
        <v>172</v>
      </c>
      <c r="Q116" s="227" t="s">
        <v>458</v>
      </c>
      <c r="R116" s="226" t="s">
        <v>172</v>
      </c>
      <c r="S116" s="227" t="s">
        <v>458</v>
      </c>
      <c r="T116" s="226" t="s">
        <v>172</v>
      </c>
      <c r="U116" s="228" t="s">
        <v>458</v>
      </c>
      <c r="W116" s="226" t="s">
        <v>172</v>
      </c>
      <c r="X116" s="227" t="s">
        <v>458</v>
      </c>
      <c r="Y116" s="226" t="s">
        <v>172</v>
      </c>
      <c r="Z116" s="228" t="s">
        <v>458</v>
      </c>
      <c r="AA116" s="226" t="s">
        <v>172</v>
      </c>
      <c r="AB116" s="228" t="s">
        <v>458</v>
      </c>
    </row>
    <row r="117" spans="1:28">
      <c r="A117" s="380"/>
      <c r="B117" s="373"/>
      <c r="C117" s="182"/>
      <c r="D117" s="182"/>
      <c r="E117" s="202" t="s">
        <v>171</v>
      </c>
      <c r="F117" s="233" t="s">
        <v>1414</v>
      </c>
      <c r="G117" s="202" t="s">
        <v>171</v>
      </c>
      <c r="H117" s="259" t="s">
        <v>1414</v>
      </c>
      <c r="I117" s="245"/>
      <c r="J117" s="202" t="s">
        <v>171</v>
      </c>
      <c r="K117" s="233" t="s">
        <v>1414</v>
      </c>
      <c r="L117" s="202" t="s">
        <v>171</v>
      </c>
      <c r="M117" s="233" t="s">
        <v>1414</v>
      </c>
      <c r="N117" s="202" t="s">
        <v>171</v>
      </c>
      <c r="O117" s="233" t="s">
        <v>1414</v>
      </c>
      <c r="P117" s="202" t="s">
        <v>171</v>
      </c>
      <c r="Q117" s="233" t="s">
        <v>1414</v>
      </c>
      <c r="R117" s="202" t="s">
        <v>171</v>
      </c>
      <c r="S117" s="233" t="s">
        <v>1414</v>
      </c>
      <c r="T117" s="202" t="s">
        <v>171</v>
      </c>
      <c r="U117" s="259" t="s">
        <v>1414</v>
      </c>
      <c r="W117" s="202" t="s">
        <v>171</v>
      </c>
      <c r="X117" s="233" t="s">
        <v>1414</v>
      </c>
      <c r="Y117" s="202" t="s">
        <v>171</v>
      </c>
      <c r="Z117" s="233" t="s">
        <v>1414</v>
      </c>
      <c r="AA117" s="202" t="s">
        <v>171</v>
      </c>
      <c r="AB117" s="233" t="s">
        <v>1414</v>
      </c>
    </row>
    <row r="118" spans="1:28">
      <c r="A118" s="380"/>
      <c r="B118" s="373"/>
      <c r="C118" s="182"/>
      <c r="D118" s="255" t="s">
        <v>1371</v>
      </c>
      <c r="E118" s="202" t="s">
        <v>172</v>
      </c>
      <c r="F118" s="233" t="s">
        <v>5</v>
      </c>
      <c r="G118" s="202" t="s">
        <v>172</v>
      </c>
      <c r="H118" s="259" t="s">
        <v>5</v>
      </c>
      <c r="I118" s="245"/>
      <c r="J118" s="202" t="s">
        <v>172</v>
      </c>
      <c r="K118" s="239" t="s">
        <v>5</v>
      </c>
      <c r="L118" s="202" t="s">
        <v>172</v>
      </c>
      <c r="M118" s="239" t="s">
        <v>5</v>
      </c>
      <c r="N118" s="202" t="s">
        <v>172</v>
      </c>
      <c r="O118" s="239" t="s">
        <v>5</v>
      </c>
      <c r="P118" s="202" t="s">
        <v>172</v>
      </c>
      <c r="Q118" s="239" t="s">
        <v>5</v>
      </c>
      <c r="R118" s="202" t="s">
        <v>172</v>
      </c>
      <c r="S118" s="239" t="s">
        <v>5</v>
      </c>
      <c r="T118" s="202" t="s">
        <v>172</v>
      </c>
      <c r="U118" s="259" t="s">
        <v>5</v>
      </c>
      <c r="W118" s="202" t="s">
        <v>172</v>
      </c>
      <c r="X118" s="239" t="s">
        <v>5</v>
      </c>
      <c r="Y118" s="202" t="s">
        <v>172</v>
      </c>
      <c r="Z118" s="239" t="s">
        <v>5</v>
      </c>
      <c r="AA118" s="202" t="s">
        <v>172</v>
      </c>
      <c r="AB118" s="239" t="s">
        <v>5</v>
      </c>
    </row>
    <row r="119" spans="1:28">
      <c r="A119" s="380"/>
      <c r="B119" s="373"/>
      <c r="C119" s="182"/>
      <c r="D119" s="182"/>
      <c r="E119" s="202" t="s">
        <v>171</v>
      </c>
      <c r="F119" s="233" t="s">
        <v>650</v>
      </c>
      <c r="G119" s="202" t="s">
        <v>171</v>
      </c>
      <c r="H119" s="259" t="s">
        <v>650</v>
      </c>
      <c r="I119" s="245"/>
      <c r="J119" s="202" t="s">
        <v>171</v>
      </c>
      <c r="K119" s="233" t="s">
        <v>1415</v>
      </c>
      <c r="L119" s="202" t="s">
        <v>171</v>
      </c>
      <c r="M119" s="233" t="s">
        <v>1415</v>
      </c>
      <c r="N119" s="202" t="s">
        <v>171</v>
      </c>
      <c r="O119" s="233" t="s">
        <v>1415</v>
      </c>
      <c r="P119" s="202" t="s">
        <v>171</v>
      </c>
      <c r="Q119" s="233" t="s">
        <v>1415</v>
      </c>
      <c r="R119" s="202" t="s">
        <v>171</v>
      </c>
      <c r="S119" s="233" t="s">
        <v>1415</v>
      </c>
      <c r="T119" s="202" t="s">
        <v>171</v>
      </c>
      <c r="U119" s="259" t="s">
        <v>1415</v>
      </c>
      <c r="W119" s="202" t="s">
        <v>171</v>
      </c>
      <c r="X119" s="233" t="s">
        <v>1415</v>
      </c>
      <c r="Y119" s="202" t="s">
        <v>171</v>
      </c>
      <c r="Z119" s="233" t="s">
        <v>1415</v>
      </c>
      <c r="AA119" s="202" t="s">
        <v>171</v>
      </c>
      <c r="AB119" s="233" t="s">
        <v>1415</v>
      </c>
    </row>
    <row r="120" spans="1:28">
      <c r="A120" s="380"/>
      <c r="B120" s="373"/>
      <c r="C120" s="182"/>
      <c r="D120" s="255" t="s">
        <v>1372</v>
      </c>
      <c r="E120" s="202" t="s">
        <v>172</v>
      </c>
      <c r="F120" s="233" t="s">
        <v>531</v>
      </c>
      <c r="G120" s="202" t="s">
        <v>172</v>
      </c>
      <c r="H120" s="259" t="s">
        <v>531</v>
      </c>
      <c r="I120" s="245"/>
      <c r="J120" s="202" t="s">
        <v>172</v>
      </c>
      <c r="K120" s="239" t="s">
        <v>1923</v>
      </c>
      <c r="L120" s="202" t="s">
        <v>172</v>
      </c>
      <c r="M120" s="239" t="s">
        <v>1923</v>
      </c>
      <c r="N120" s="202" t="s">
        <v>172</v>
      </c>
      <c r="O120" s="239" t="s">
        <v>1923</v>
      </c>
      <c r="P120" s="202" t="s">
        <v>172</v>
      </c>
      <c r="Q120" s="239" t="s">
        <v>1923</v>
      </c>
      <c r="R120" s="202" t="s">
        <v>172</v>
      </c>
      <c r="S120" s="239" t="s">
        <v>1923</v>
      </c>
      <c r="T120" s="202" t="s">
        <v>172</v>
      </c>
      <c r="U120" s="259" t="s">
        <v>1419</v>
      </c>
      <c r="W120" s="202" t="s">
        <v>172</v>
      </c>
      <c r="X120" s="239" t="s">
        <v>1923</v>
      </c>
      <c r="Y120" s="202" t="s">
        <v>172</v>
      </c>
      <c r="Z120" s="239" t="s">
        <v>1923</v>
      </c>
      <c r="AA120" s="202" t="s">
        <v>172</v>
      </c>
      <c r="AB120" s="239" t="s">
        <v>1923</v>
      </c>
    </row>
    <row r="121" spans="1:28">
      <c r="A121" s="380"/>
      <c r="B121" s="373"/>
      <c r="C121" s="182"/>
      <c r="D121" s="182"/>
      <c r="E121" s="202" t="s">
        <v>171</v>
      </c>
      <c r="F121" s="233" t="s">
        <v>1425</v>
      </c>
      <c r="G121" s="202" t="s">
        <v>171</v>
      </c>
      <c r="H121" s="259" t="s">
        <v>1425</v>
      </c>
      <c r="I121" s="245"/>
      <c r="J121" s="202" t="s">
        <v>171</v>
      </c>
      <c r="K121" s="233" t="s">
        <v>1416</v>
      </c>
      <c r="L121" s="202" t="s">
        <v>171</v>
      </c>
      <c r="M121" s="233" t="s">
        <v>1416</v>
      </c>
      <c r="N121" s="202" t="s">
        <v>171</v>
      </c>
      <c r="O121" s="233" t="s">
        <v>1416</v>
      </c>
      <c r="P121" s="202" t="s">
        <v>171</v>
      </c>
      <c r="Q121" s="233" t="s">
        <v>1416</v>
      </c>
      <c r="R121" s="202" t="s">
        <v>171</v>
      </c>
      <c r="S121" s="233" t="s">
        <v>1416</v>
      </c>
      <c r="T121" s="202" t="s">
        <v>171</v>
      </c>
      <c r="U121" s="259" t="s">
        <v>1416</v>
      </c>
      <c r="W121" s="202" t="s">
        <v>171</v>
      </c>
      <c r="X121" s="233" t="s">
        <v>1416</v>
      </c>
      <c r="Y121" s="202" t="s">
        <v>171</v>
      </c>
      <c r="Z121" s="233" t="s">
        <v>1416</v>
      </c>
      <c r="AA121" s="202" t="s">
        <v>171</v>
      </c>
      <c r="AB121" s="233" t="s">
        <v>1416</v>
      </c>
    </row>
    <row r="122" spans="1:28">
      <c r="A122" s="380"/>
      <c r="B122" s="373"/>
      <c r="C122" s="182"/>
      <c r="D122" s="255" t="s">
        <v>1373</v>
      </c>
      <c r="E122" s="202" t="s">
        <v>172</v>
      </c>
      <c r="F122" s="233" t="s">
        <v>531</v>
      </c>
      <c r="G122" s="202" t="s">
        <v>172</v>
      </c>
      <c r="H122" s="259" t="s">
        <v>531</v>
      </c>
      <c r="I122" s="245"/>
      <c r="J122" s="202" t="s">
        <v>172</v>
      </c>
      <c r="K122" s="239" t="s">
        <v>1924</v>
      </c>
      <c r="L122" s="202" t="s">
        <v>172</v>
      </c>
      <c r="M122" s="239" t="s">
        <v>1924</v>
      </c>
      <c r="N122" s="202" t="s">
        <v>172</v>
      </c>
      <c r="O122" s="239" t="s">
        <v>1924</v>
      </c>
      <c r="P122" s="202" t="s">
        <v>172</v>
      </c>
      <c r="Q122" s="239" t="s">
        <v>1924</v>
      </c>
      <c r="R122" s="202" t="s">
        <v>172</v>
      </c>
      <c r="S122" s="239" t="s">
        <v>1924</v>
      </c>
      <c r="T122" s="202" t="s">
        <v>172</v>
      </c>
      <c r="U122" s="259" t="s">
        <v>1419</v>
      </c>
      <c r="W122" s="202" t="s">
        <v>172</v>
      </c>
      <c r="X122" s="239" t="s">
        <v>1924</v>
      </c>
      <c r="Y122" s="202" t="s">
        <v>172</v>
      </c>
      <c r="Z122" s="239" t="s">
        <v>1924</v>
      </c>
      <c r="AA122" s="202" t="s">
        <v>172</v>
      </c>
      <c r="AB122" s="239" t="s">
        <v>1924</v>
      </c>
    </row>
    <row r="123" spans="1:28">
      <c r="A123" s="380"/>
      <c r="B123" s="373"/>
      <c r="C123" s="182"/>
      <c r="D123" s="182"/>
      <c r="E123" s="202" t="s">
        <v>171</v>
      </c>
      <c r="F123" s="233" t="s">
        <v>1426</v>
      </c>
      <c r="G123" s="202" t="s">
        <v>171</v>
      </c>
      <c r="H123" s="259" t="s">
        <v>1426</v>
      </c>
      <c r="I123" s="245"/>
      <c r="J123" s="202" t="s">
        <v>171</v>
      </c>
      <c r="K123" s="233" t="s">
        <v>1417</v>
      </c>
      <c r="L123" s="202" t="s">
        <v>171</v>
      </c>
      <c r="M123" s="233" t="s">
        <v>1417</v>
      </c>
      <c r="N123" s="202" t="s">
        <v>171</v>
      </c>
      <c r="O123" s="233" t="s">
        <v>1417</v>
      </c>
      <c r="P123" s="202" t="s">
        <v>171</v>
      </c>
      <c r="Q123" s="233" t="s">
        <v>1417</v>
      </c>
      <c r="R123" s="202" t="s">
        <v>171</v>
      </c>
      <c r="S123" s="233" t="s">
        <v>1417</v>
      </c>
      <c r="T123" s="202" t="s">
        <v>171</v>
      </c>
      <c r="U123" s="259" t="s">
        <v>1417</v>
      </c>
      <c r="W123" s="202" t="s">
        <v>171</v>
      </c>
      <c r="X123" s="233" t="s">
        <v>1417</v>
      </c>
      <c r="Y123" s="202" t="s">
        <v>171</v>
      </c>
      <c r="Z123" s="233" t="s">
        <v>1417</v>
      </c>
      <c r="AA123" s="202" t="s">
        <v>171</v>
      </c>
      <c r="AB123" s="233" t="s">
        <v>1417</v>
      </c>
    </row>
    <row r="124" spans="1:28">
      <c r="A124" s="380"/>
      <c r="B124" s="373"/>
      <c r="C124" s="182"/>
      <c r="D124" s="255" t="s">
        <v>1374</v>
      </c>
      <c r="E124" s="202" t="s">
        <v>172</v>
      </c>
      <c r="F124" s="233" t="s">
        <v>7</v>
      </c>
      <c r="G124" s="202" t="s">
        <v>172</v>
      </c>
      <c r="H124" s="259" t="s">
        <v>7</v>
      </c>
      <c r="I124" s="245"/>
      <c r="J124" s="202" t="s">
        <v>172</v>
      </c>
      <c r="K124" s="239" t="s">
        <v>5</v>
      </c>
      <c r="L124" s="202" t="s">
        <v>172</v>
      </c>
      <c r="M124" s="239" t="s">
        <v>5</v>
      </c>
      <c r="N124" s="202" t="s">
        <v>172</v>
      </c>
      <c r="O124" s="239" t="s">
        <v>5</v>
      </c>
      <c r="P124" s="202" t="s">
        <v>172</v>
      </c>
      <c r="Q124" s="239" t="s">
        <v>5</v>
      </c>
      <c r="R124" s="202" t="s">
        <v>172</v>
      </c>
      <c r="S124" s="239" t="s">
        <v>5</v>
      </c>
      <c r="T124" s="202" t="s">
        <v>172</v>
      </c>
      <c r="U124" s="259" t="s">
        <v>69</v>
      </c>
      <c r="W124" s="202" t="s">
        <v>172</v>
      </c>
      <c r="X124" s="239" t="s">
        <v>5</v>
      </c>
      <c r="Y124" s="202" t="s">
        <v>172</v>
      </c>
      <c r="Z124" s="239" t="s">
        <v>5</v>
      </c>
      <c r="AA124" s="202" t="s">
        <v>172</v>
      </c>
      <c r="AB124" s="239" t="s">
        <v>5</v>
      </c>
    </row>
    <row r="125" spans="1:28" ht="15.75" thickBot="1">
      <c r="A125" s="380"/>
      <c r="B125" s="373"/>
      <c r="C125" s="182"/>
      <c r="D125" s="255" t="s">
        <v>1375</v>
      </c>
      <c r="E125" s="202" t="s">
        <v>172</v>
      </c>
      <c r="F125" s="233" t="s">
        <v>7</v>
      </c>
      <c r="G125" s="202" t="s">
        <v>172</v>
      </c>
      <c r="H125" s="259" t="s">
        <v>7</v>
      </c>
      <c r="I125" s="245"/>
      <c r="J125" s="202" t="s">
        <v>172</v>
      </c>
      <c r="K125" s="239" t="s">
        <v>73</v>
      </c>
      <c r="L125" s="202" t="s">
        <v>172</v>
      </c>
      <c r="M125" s="239" t="s">
        <v>73</v>
      </c>
      <c r="N125" s="202" t="s">
        <v>172</v>
      </c>
      <c r="O125" s="239" t="s">
        <v>73</v>
      </c>
      <c r="P125" s="202" t="s">
        <v>172</v>
      </c>
      <c r="Q125" s="239" t="s">
        <v>73</v>
      </c>
      <c r="R125" s="202" t="s">
        <v>172</v>
      </c>
      <c r="S125" s="239" t="s">
        <v>73</v>
      </c>
      <c r="T125" s="202" t="s">
        <v>172</v>
      </c>
      <c r="U125" s="259" t="s">
        <v>69</v>
      </c>
      <c r="W125" s="202" t="s">
        <v>172</v>
      </c>
      <c r="X125" s="239" t="s">
        <v>73</v>
      </c>
      <c r="Y125" s="202" t="s">
        <v>172</v>
      </c>
      <c r="Z125" s="239" t="s">
        <v>73</v>
      </c>
      <c r="AA125" s="202" t="s">
        <v>172</v>
      </c>
      <c r="AB125" s="239" t="s">
        <v>73</v>
      </c>
    </row>
    <row r="126" spans="1:28">
      <c r="A126" s="379"/>
      <c r="B126" s="375"/>
      <c r="C126" s="160"/>
      <c r="D126" s="160"/>
      <c r="E126" s="223" t="s">
        <v>171</v>
      </c>
      <c r="F126" s="224" t="s">
        <v>797</v>
      </c>
      <c r="G126" s="223" t="s">
        <v>171</v>
      </c>
      <c r="H126" s="225" t="s">
        <v>797</v>
      </c>
      <c r="I126" s="245"/>
      <c r="J126" s="223" t="s">
        <v>171</v>
      </c>
      <c r="K126" s="224" t="s">
        <v>797</v>
      </c>
      <c r="L126" s="223" t="s">
        <v>171</v>
      </c>
      <c r="M126" s="224" t="s">
        <v>797</v>
      </c>
      <c r="N126" s="223" t="s">
        <v>171</v>
      </c>
      <c r="O126" s="224" t="s">
        <v>797</v>
      </c>
      <c r="P126" s="223" t="s">
        <v>171</v>
      </c>
      <c r="Q126" s="224" t="s">
        <v>797</v>
      </c>
      <c r="R126" s="223" t="s">
        <v>171</v>
      </c>
      <c r="S126" s="224" t="s">
        <v>797</v>
      </c>
      <c r="T126" s="223" t="s">
        <v>171</v>
      </c>
      <c r="U126" s="225" t="s">
        <v>797</v>
      </c>
      <c r="W126" s="223" t="s">
        <v>171</v>
      </c>
      <c r="X126" s="224" t="s">
        <v>797</v>
      </c>
      <c r="Y126" s="223" t="s">
        <v>171</v>
      </c>
      <c r="Z126" s="225" t="s">
        <v>797</v>
      </c>
      <c r="AA126" s="223" t="s">
        <v>171</v>
      </c>
      <c r="AB126" s="225" t="s">
        <v>797</v>
      </c>
    </row>
    <row r="127" spans="1:28">
      <c r="A127" s="380"/>
      <c r="B127" s="373"/>
      <c r="C127" s="85"/>
      <c r="D127" s="238" t="s">
        <v>1384</v>
      </c>
      <c r="E127" s="226" t="s">
        <v>172</v>
      </c>
      <c r="F127" s="227" t="s">
        <v>4</v>
      </c>
      <c r="G127" s="226" t="s">
        <v>172</v>
      </c>
      <c r="H127" s="228" t="s">
        <v>4</v>
      </c>
      <c r="I127" s="245"/>
      <c r="J127" s="226" t="s">
        <v>172</v>
      </c>
      <c r="K127" s="227" t="s">
        <v>112</v>
      </c>
      <c r="L127" s="226" t="s">
        <v>172</v>
      </c>
      <c r="M127" s="227" t="s">
        <v>112</v>
      </c>
      <c r="N127" s="226" t="s">
        <v>172</v>
      </c>
      <c r="O127" s="227" t="s">
        <v>112</v>
      </c>
      <c r="P127" s="226" t="s">
        <v>172</v>
      </c>
      <c r="Q127" s="227" t="s">
        <v>112</v>
      </c>
      <c r="R127" s="226" t="s">
        <v>172</v>
      </c>
      <c r="S127" s="227" t="s">
        <v>112</v>
      </c>
      <c r="T127" s="226" t="s">
        <v>172</v>
      </c>
      <c r="U127" s="228" t="s">
        <v>112</v>
      </c>
      <c r="W127" s="226" t="s">
        <v>172</v>
      </c>
      <c r="X127" s="227" t="s">
        <v>112</v>
      </c>
      <c r="Y127" s="226" t="s">
        <v>172</v>
      </c>
      <c r="Z127" s="228" t="s">
        <v>112</v>
      </c>
      <c r="AA127" s="226" t="s">
        <v>172</v>
      </c>
      <c r="AB127" s="228" t="s">
        <v>112</v>
      </c>
    </row>
    <row r="128" spans="1:28">
      <c r="A128" s="380"/>
      <c r="B128" s="373"/>
      <c r="C128" s="85"/>
      <c r="D128" s="85"/>
      <c r="E128" s="226" t="s">
        <v>171</v>
      </c>
      <c r="F128" s="227" t="s">
        <v>469</v>
      </c>
      <c r="G128" s="226" t="s">
        <v>171</v>
      </c>
      <c r="H128" s="228" t="s">
        <v>469</v>
      </c>
      <c r="I128" s="245"/>
      <c r="J128" s="226" t="s">
        <v>171</v>
      </c>
      <c r="K128" s="227" t="s">
        <v>469</v>
      </c>
      <c r="L128" s="226" t="s">
        <v>171</v>
      </c>
      <c r="M128" s="227" t="s">
        <v>469</v>
      </c>
      <c r="N128" s="226" t="s">
        <v>171</v>
      </c>
      <c r="O128" s="227" t="s">
        <v>469</v>
      </c>
      <c r="P128" s="226" t="s">
        <v>171</v>
      </c>
      <c r="Q128" s="227" t="s">
        <v>469</v>
      </c>
      <c r="R128" s="226" t="s">
        <v>171</v>
      </c>
      <c r="S128" s="227" t="s">
        <v>469</v>
      </c>
      <c r="T128" s="226" t="s">
        <v>171</v>
      </c>
      <c r="U128" s="228" t="s">
        <v>469</v>
      </c>
      <c r="W128" s="226" t="s">
        <v>171</v>
      </c>
      <c r="X128" s="227" t="s">
        <v>469</v>
      </c>
      <c r="Y128" s="226" t="s">
        <v>171</v>
      </c>
      <c r="Z128" s="228" t="s">
        <v>469</v>
      </c>
      <c r="AA128" s="226" t="s">
        <v>171</v>
      </c>
      <c r="AB128" s="228" t="s">
        <v>469</v>
      </c>
    </row>
    <row r="129" spans="1:28">
      <c r="A129" s="380"/>
      <c r="B129" s="373"/>
      <c r="C129" s="85"/>
      <c r="D129" s="227" t="s">
        <v>497</v>
      </c>
      <c r="E129" s="226" t="s">
        <v>172</v>
      </c>
      <c r="F129" s="227" t="s">
        <v>83</v>
      </c>
      <c r="G129" s="226" t="s">
        <v>172</v>
      </c>
      <c r="H129" s="228" t="s">
        <v>83</v>
      </c>
      <c r="I129" s="245"/>
      <c r="J129" s="226" t="s">
        <v>172</v>
      </c>
      <c r="K129" s="227" t="s">
        <v>4</v>
      </c>
      <c r="L129" s="226" t="s">
        <v>172</v>
      </c>
      <c r="M129" s="227" t="s">
        <v>4</v>
      </c>
      <c r="N129" s="226" t="s">
        <v>172</v>
      </c>
      <c r="O129" s="227" t="s">
        <v>4</v>
      </c>
      <c r="P129" s="226" t="s">
        <v>172</v>
      </c>
      <c r="Q129" s="227" t="s">
        <v>4</v>
      </c>
      <c r="R129" s="226" t="s">
        <v>172</v>
      </c>
      <c r="S129" s="227" t="s">
        <v>4</v>
      </c>
      <c r="T129" s="226" t="s">
        <v>172</v>
      </c>
      <c r="U129" s="228" t="s">
        <v>4</v>
      </c>
      <c r="W129" s="226" t="s">
        <v>172</v>
      </c>
      <c r="X129" s="227" t="s">
        <v>4</v>
      </c>
      <c r="Y129" s="226" t="s">
        <v>172</v>
      </c>
      <c r="Z129" s="228" t="s">
        <v>4</v>
      </c>
      <c r="AA129" s="226" t="s">
        <v>172</v>
      </c>
      <c r="AB129" s="228" t="s">
        <v>4</v>
      </c>
    </row>
    <row r="130" spans="1:28">
      <c r="A130" s="380"/>
      <c r="B130" s="373"/>
      <c r="C130" s="85"/>
      <c r="D130" s="85"/>
      <c r="E130" s="226" t="s">
        <v>171</v>
      </c>
      <c r="F130" s="227" t="s">
        <v>470</v>
      </c>
      <c r="G130" s="226" t="s">
        <v>171</v>
      </c>
      <c r="H130" s="228" t="s">
        <v>470</v>
      </c>
      <c r="I130" s="245"/>
      <c r="J130" s="226" t="s">
        <v>171</v>
      </c>
      <c r="K130" s="227" t="s">
        <v>470</v>
      </c>
      <c r="L130" s="226" t="s">
        <v>171</v>
      </c>
      <c r="M130" s="227" t="s">
        <v>470</v>
      </c>
      <c r="N130" s="226" t="s">
        <v>171</v>
      </c>
      <c r="O130" s="227" t="s">
        <v>470</v>
      </c>
      <c r="P130" s="226" t="s">
        <v>171</v>
      </c>
      <c r="Q130" s="227" t="s">
        <v>470</v>
      </c>
      <c r="R130" s="226" t="s">
        <v>171</v>
      </c>
      <c r="S130" s="227" t="s">
        <v>470</v>
      </c>
      <c r="T130" s="226" t="s">
        <v>171</v>
      </c>
      <c r="U130" s="228" t="s">
        <v>470</v>
      </c>
      <c r="W130" s="226" t="s">
        <v>171</v>
      </c>
      <c r="X130" s="227" t="s">
        <v>470</v>
      </c>
      <c r="Y130" s="226" t="s">
        <v>171</v>
      </c>
      <c r="Z130" s="228" t="s">
        <v>470</v>
      </c>
      <c r="AA130" s="226" t="s">
        <v>171</v>
      </c>
      <c r="AB130" s="228" t="s">
        <v>470</v>
      </c>
    </row>
    <row r="131" spans="1:28">
      <c r="A131" s="380"/>
      <c r="B131" s="373"/>
      <c r="C131" s="85"/>
      <c r="D131" s="227" t="s">
        <v>498</v>
      </c>
      <c r="E131" s="226" t="s">
        <v>172</v>
      </c>
      <c r="F131" s="227" t="s">
        <v>111</v>
      </c>
      <c r="G131" s="226" t="s">
        <v>172</v>
      </c>
      <c r="H131" s="228" t="s">
        <v>111</v>
      </c>
      <c r="I131" s="245"/>
      <c r="J131" s="226" t="s">
        <v>172</v>
      </c>
      <c r="K131" s="227" t="s">
        <v>4</v>
      </c>
      <c r="L131" s="226" t="s">
        <v>172</v>
      </c>
      <c r="M131" s="227" t="s">
        <v>4</v>
      </c>
      <c r="N131" s="226" t="s">
        <v>172</v>
      </c>
      <c r="O131" s="227" t="s">
        <v>4</v>
      </c>
      <c r="P131" s="226" t="s">
        <v>172</v>
      </c>
      <c r="Q131" s="227" t="s">
        <v>4</v>
      </c>
      <c r="R131" s="226" t="s">
        <v>172</v>
      </c>
      <c r="S131" s="227" t="s">
        <v>4</v>
      </c>
      <c r="T131" s="226" t="s">
        <v>172</v>
      </c>
      <c r="U131" s="228" t="s">
        <v>4</v>
      </c>
      <c r="W131" s="226" t="s">
        <v>172</v>
      </c>
      <c r="X131" s="227" t="s">
        <v>4</v>
      </c>
      <c r="Y131" s="226" t="s">
        <v>172</v>
      </c>
      <c r="Z131" s="228" t="s">
        <v>4</v>
      </c>
      <c r="AA131" s="226" t="s">
        <v>172</v>
      </c>
      <c r="AB131" s="228" t="s">
        <v>4</v>
      </c>
    </row>
    <row r="132" spans="1:28">
      <c r="A132" s="380"/>
      <c r="B132" s="373"/>
      <c r="C132" s="85"/>
      <c r="D132" s="85"/>
      <c r="E132" s="226" t="s">
        <v>171</v>
      </c>
      <c r="F132" s="227" t="s">
        <v>471</v>
      </c>
      <c r="G132" s="226" t="s">
        <v>171</v>
      </c>
      <c r="H132" s="228" t="s">
        <v>471</v>
      </c>
      <c r="I132" s="245"/>
      <c r="J132" s="226" t="s">
        <v>171</v>
      </c>
      <c r="K132" s="227" t="s">
        <v>471</v>
      </c>
      <c r="L132" s="226" t="s">
        <v>171</v>
      </c>
      <c r="M132" s="227" t="s">
        <v>471</v>
      </c>
      <c r="N132" s="226" t="s">
        <v>171</v>
      </c>
      <c r="O132" s="227" t="s">
        <v>471</v>
      </c>
      <c r="P132" s="226" t="s">
        <v>171</v>
      </c>
      <c r="Q132" s="227" t="s">
        <v>471</v>
      </c>
      <c r="R132" s="226" t="s">
        <v>171</v>
      </c>
      <c r="S132" s="227" t="s">
        <v>471</v>
      </c>
      <c r="T132" s="226" t="s">
        <v>171</v>
      </c>
      <c r="U132" s="228" t="s">
        <v>471</v>
      </c>
      <c r="W132" s="226" t="s">
        <v>171</v>
      </c>
      <c r="X132" s="227" t="s">
        <v>471</v>
      </c>
      <c r="Y132" s="226" t="s">
        <v>171</v>
      </c>
      <c r="Z132" s="228" t="s">
        <v>471</v>
      </c>
      <c r="AA132" s="226" t="s">
        <v>171</v>
      </c>
      <c r="AB132" s="228" t="s">
        <v>471</v>
      </c>
    </row>
    <row r="133" spans="1:28">
      <c r="A133" s="380"/>
      <c r="B133" s="373"/>
      <c r="C133" s="85"/>
      <c r="D133" s="227" t="s">
        <v>499</v>
      </c>
      <c r="E133" s="226" t="s">
        <v>172</v>
      </c>
      <c r="F133" s="227" t="s">
        <v>7</v>
      </c>
      <c r="G133" s="226" t="s">
        <v>172</v>
      </c>
      <c r="H133" s="228" t="s">
        <v>7</v>
      </c>
      <c r="I133" s="245"/>
      <c r="J133" s="226" t="s">
        <v>172</v>
      </c>
      <c r="K133" s="227" t="s">
        <v>3</v>
      </c>
      <c r="L133" s="226" t="s">
        <v>172</v>
      </c>
      <c r="M133" s="227" t="s">
        <v>3</v>
      </c>
      <c r="N133" s="226" t="s">
        <v>172</v>
      </c>
      <c r="O133" s="227" t="s">
        <v>3</v>
      </c>
      <c r="P133" s="226" t="s">
        <v>172</v>
      </c>
      <c r="Q133" s="227" t="s">
        <v>3</v>
      </c>
      <c r="R133" s="226" t="s">
        <v>172</v>
      </c>
      <c r="S133" s="227" t="s">
        <v>3</v>
      </c>
      <c r="T133" s="226" t="s">
        <v>172</v>
      </c>
      <c r="U133" s="228" t="s">
        <v>3</v>
      </c>
      <c r="W133" s="226" t="s">
        <v>172</v>
      </c>
      <c r="X133" s="227" t="s">
        <v>3</v>
      </c>
      <c r="Y133" s="226" t="s">
        <v>172</v>
      </c>
      <c r="Z133" s="228" t="s">
        <v>3</v>
      </c>
      <c r="AA133" s="226" t="s">
        <v>172</v>
      </c>
      <c r="AB133" s="228" t="s">
        <v>3</v>
      </c>
    </row>
    <row r="134" spans="1:28">
      <c r="A134" s="380"/>
      <c r="B134" s="373"/>
      <c r="C134" s="85"/>
      <c r="D134" s="85"/>
      <c r="E134" s="226" t="s">
        <v>171</v>
      </c>
      <c r="F134" s="227" t="s">
        <v>472</v>
      </c>
      <c r="G134" s="226" t="s">
        <v>171</v>
      </c>
      <c r="H134" s="228" t="s">
        <v>472</v>
      </c>
      <c r="I134" s="245"/>
      <c r="J134" s="226" t="s">
        <v>171</v>
      </c>
      <c r="K134" s="227" t="s">
        <v>472</v>
      </c>
      <c r="L134" s="226" t="s">
        <v>171</v>
      </c>
      <c r="M134" s="227" t="s">
        <v>472</v>
      </c>
      <c r="N134" s="226" t="s">
        <v>171</v>
      </c>
      <c r="O134" s="227" t="s">
        <v>472</v>
      </c>
      <c r="P134" s="226" t="s">
        <v>171</v>
      </c>
      <c r="Q134" s="227" t="s">
        <v>472</v>
      </c>
      <c r="R134" s="226" t="s">
        <v>171</v>
      </c>
      <c r="S134" s="227" t="s">
        <v>472</v>
      </c>
      <c r="T134" s="226" t="s">
        <v>171</v>
      </c>
      <c r="U134" s="228" t="s">
        <v>472</v>
      </c>
      <c r="W134" s="226" t="s">
        <v>171</v>
      </c>
      <c r="X134" s="227" t="s">
        <v>472</v>
      </c>
      <c r="Y134" s="226" t="s">
        <v>171</v>
      </c>
      <c r="Z134" s="228" t="s">
        <v>472</v>
      </c>
      <c r="AA134" s="226" t="s">
        <v>171</v>
      </c>
      <c r="AB134" s="228" t="s">
        <v>472</v>
      </c>
    </row>
    <row r="135" spans="1:28">
      <c r="A135" s="380"/>
      <c r="B135" s="373"/>
      <c r="C135" s="85"/>
      <c r="D135" s="227" t="s">
        <v>500</v>
      </c>
      <c r="E135" s="226" t="s">
        <v>172</v>
      </c>
      <c r="F135" s="227" t="s">
        <v>7</v>
      </c>
      <c r="G135" s="226" t="s">
        <v>172</v>
      </c>
      <c r="H135" s="228" t="s">
        <v>7</v>
      </c>
      <c r="I135" s="245"/>
      <c r="J135" s="226" t="s">
        <v>172</v>
      </c>
      <c r="K135" s="227" t="s">
        <v>7</v>
      </c>
      <c r="L135" s="226" t="s">
        <v>172</v>
      </c>
      <c r="M135" s="227" t="s">
        <v>7</v>
      </c>
      <c r="N135" s="226" t="s">
        <v>172</v>
      </c>
      <c r="O135" s="227" t="s">
        <v>7</v>
      </c>
      <c r="P135" s="226" t="s">
        <v>172</v>
      </c>
      <c r="Q135" s="227" t="s">
        <v>7</v>
      </c>
      <c r="R135" s="226" t="s">
        <v>172</v>
      </c>
      <c r="S135" s="227" t="s">
        <v>7</v>
      </c>
      <c r="T135" s="226" t="s">
        <v>172</v>
      </c>
      <c r="U135" s="228" t="s">
        <v>7</v>
      </c>
      <c r="W135" s="226" t="s">
        <v>172</v>
      </c>
      <c r="X135" s="227" t="s">
        <v>7</v>
      </c>
      <c r="Y135" s="226" t="s">
        <v>172</v>
      </c>
      <c r="Z135" s="228" t="s">
        <v>7</v>
      </c>
      <c r="AA135" s="226" t="s">
        <v>172</v>
      </c>
      <c r="AB135" s="228" t="s">
        <v>7</v>
      </c>
    </row>
    <row r="136" spans="1:28">
      <c r="A136" s="380"/>
      <c r="B136" s="373"/>
      <c r="C136" s="85"/>
      <c r="D136" s="85"/>
      <c r="E136" s="226" t="s">
        <v>171</v>
      </c>
      <c r="F136" s="227" t="s">
        <v>473</v>
      </c>
      <c r="G136" s="226" t="s">
        <v>171</v>
      </c>
      <c r="H136" s="228" t="s">
        <v>473</v>
      </c>
      <c r="I136" s="245"/>
      <c r="J136" s="226" t="s">
        <v>171</v>
      </c>
      <c r="K136" s="227" t="s">
        <v>473</v>
      </c>
      <c r="L136" s="226" t="s">
        <v>171</v>
      </c>
      <c r="M136" s="227" t="s">
        <v>473</v>
      </c>
      <c r="N136" s="226" t="s">
        <v>171</v>
      </c>
      <c r="O136" s="227" t="s">
        <v>473</v>
      </c>
      <c r="P136" s="226" t="s">
        <v>171</v>
      </c>
      <c r="Q136" s="227" t="s">
        <v>473</v>
      </c>
      <c r="R136" s="226" t="s">
        <v>171</v>
      </c>
      <c r="S136" s="227" t="s">
        <v>473</v>
      </c>
      <c r="T136" s="226" t="s">
        <v>171</v>
      </c>
      <c r="U136" s="228" t="s">
        <v>473</v>
      </c>
      <c r="W136" s="226" t="s">
        <v>171</v>
      </c>
      <c r="X136" s="227" t="s">
        <v>473</v>
      </c>
      <c r="Y136" s="226" t="s">
        <v>171</v>
      </c>
      <c r="Z136" s="228" t="s">
        <v>473</v>
      </c>
      <c r="AA136" s="226" t="s">
        <v>171</v>
      </c>
      <c r="AB136" s="228" t="s">
        <v>473</v>
      </c>
    </row>
    <row r="137" spans="1:28">
      <c r="A137" s="380"/>
      <c r="B137" s="373"/>
      <c r="C137" s="85"/>
      <c r="D137" s="227" t="s">
        <v>501</v>
      </c>
      <c r="E137" s="226" t="s">
        <v>172</v>
      </c>
      <c r="F137" s="227" t="s">
        <v>474</v>
      </c>
      <c r="G137" s="226" t="s">
        <v>172</v>
      </c>
      <c r="H137" s="228" t="s">
        <v>474</v>
      </c>
      <c r="I137" s="245"/>
      <c r="J137" s="226" t="s">
        <v>172</v>
      </c>
      <c r="K137" s="227" t="s">
        <v>521</v>
      </c>
      <c r="L137" s="226" t="s">
        <v>172</v>
      </c>
      <c r="M137" s="227" t="s">
        <v>521</v>
      </c>
      <c r="N137" s="226" t="s">
        <v>172</v>
      </c>
      <c r="O137" s="227" t="s">
        <v>521</v>
      </c>
      <c r="P137" s="226" t="s">
        <v>172</v>
      </c>
      <c r="Q137" s="227" t="s">
        <v>521</v>
      </c>
      <c r="R137" s="226" t="s">
        <v>172</v>
      </c>
      <c r="S137" s="227" t="s">
        <v>521</v>
      </c>
      <c r="T137" s="226" t="s">
        <v>172</v>
      </c>
      <c r="U137" s="228" t="s">
        <v>521</v>
      </c>
      <c r="W137" s="226" t="s">
        <v>172</v>
      </c>
      <c r="X137" s="227" t="s">
        <v>521</v>
      </c>
      <c r="Y137" s="226" t="s">
        <v>172</v>
      </c>
      <c r="Z137" s="228" t="s">
        <v>521</v>
      </c>
      <c r="AA137" s="226" t="s">
        <v>172</v>
      </c>
      <c r="AB137" s="228" t="s">
        <v>521</v>
      </c>
    </row>
    <row r="138" spans="1:28">
      <c r="A138" s="380"/>
      <c r="B138" s="373"/>
      <c r="C138" s="85"/>
      <c r="D138" s="238" t="s">
        <v>1385</v>
      </c>
      <c r="E138" s="237" t="s">
        <v>172</v>
      </c>
      <c r="F138" s="238" t="s">
        <v>474</v>
      </c>
      <c r="G138" s="237" t="s">
        <v>172</v>
      </c>
      <c r="H138" s="234" t="s">
        <v>474</v>
      </c>
      <c r="I138" s="245"/>
      <c r="J138" s="237" t="s">
        <v>172</v>
      </c>
      <c r="K138" s="238" t="s">
        <v>474</v>
      </c>
      <c r="L138" s="237" t="s">
        <v>172</v>
      </c>
      <c r="M138" s="238" t="s">
        <v>474</v>
      </c>
      <c r="N138" s="237" t="s">
        <v>172</v>
      </c>
      <c r="O138" s="238" t="s">
        <v>474</v>
      </c>
      <c r="P138" s="237" t="s">
        <v>172</v>
      </c>
      <c r="Q138" s="238" t="s">
        <v>474</v>
      </c>
      <c r="R138" s="237" t="s">
        <v>172</v>
      </c>
      <c r="S138" s="238" t="s">
        <v>474</v>
      </c>
      <c r="T138" s="237" t="s">
        <v>172</v>
      </c>
      <c r="U138" s="234" t="s">
        <v>474</v>
      </c>
      <c r="W138" s="237" t="s">
        <v>172</v>
      </c>
      <c r="X138" s="238" t="s">
        <v>474</v>
      </c>
      <c r="Y138" s="237" t="s">
        <v>172</v>
      </c>
      <c r="Z138" s="234" t="s">
        <v>474</v>
      </c>
      <c r="AA138" s="237" t="s">
        <v>172</v>
      </c>
      <c r="AB138" s="234" t="s">
        <v>474</v>
      </c>
    </row>
    <row r="139" spans="1:28">
      <c r="A139" s="380"/>
      <c r="B139" s="373"/>
      <c r="C139" s="85"/>
      <c r="D139" s="238" t="s">
        <v>1386</v>
      </c>
      <c r="E139" s="226" t="s">
        <v>172</v>
      </c>
      <c r="F139" s="238" t="s">
        <v>675</v>
      </c>
      <c r="G139" s="226" t="s">
        <v>172</v>
      </c>
      <c r="H139" s="234" t="s">
        <v>675</v>
      </c>
      <c r="I139" s="245"/>
      <c r="J139" s="226" t="s">
        <v>172</v>
      </c>
      <c r="K139" s="238" t="s">
        <v>675</v>
      </c>
      <c r="L139" s="226" t="s">
        <v>172</v>
      </c>
      <c r="M139" s="238" t="s">
        <v>675</v>
      </c>
      <c r="N139" s="226" t="s">
        <v>172</v>
      </c>
      <c r="O139" s="238" t="s">
        <v>675</v>
      </c>
      <c r="P139" s="226" t="s">
        <v>172</v>
      </c>
      <c r="Q139" s="238" t="s">
        <v>675</v>
      </c>
      <c r="R139" s="226" t="s">
        <v>172</v>
      </c>
      <c r="S139" s="238" t="s">
        <v>675</v>
      </c>
      <c r="T139" s="226" t="s">
        <v>172</v>
      </c>
      <c r="U139" s="234" t="s">
        <v>675</v>
      </c>
      <c r="W139" s="226" t="s">
        <v>172</v>
      </c>
      <c r="X139" s="238" t="s">
        <v>675</v>
      </c>
      <c r="Y139" s="226" t="s">
        <v>172</v>
      </c>
      <c r="Z139" s="234" t="s">
        <v>675</v>
      </c>
      <c r="AA139" s="226" t="s">
        <v>172</v>
      </c>
      <c r="AB139" s="234" t="s">
        <v>675</v>
      </c>
    </row>
    <row r="140" spans="1:28">
      <c r="A140" s="380"/>
      <c r="B140" s="373"/>
      <c r="C140" s="85"/>
      <c r="D140" s="85"/>
      <c r="E140" s="226" t="s">
        <v>171</v>
      </c>
      <c r="F140" s="227" t="s">
        <v>475</v>
      </c>
      <c r="G140" s="226" t="s">
        <v>171</v>
      </c>
      <c r="H140" s="228" t="s">
        <v>475</v>
      </c>
      <c r="I140" s="245"/>
      <c r="J140" s="226" t="s">
        <v>171</v>
      </c>
      <c r="K140" s="227" t="s">
        <v>475</v>
      </c>
      <c r="L140" s="226" t="s">
        <v>171</v>
      </c>
      <c r="M140" s="227" t="s">
        <v>475</v>
      </c>
      <c r="N140" s="226" t="s">
        <v>171</v>
      </c>
      <c r="O140" s="227" t="s">
        <v>475</v>
      </c>
      <c r="P140" s="226" t="s">
        <v>171</v>
      </c>
      <c r="Q140" s="227" t="s">
        <v>475</v>
      </c>
      <c r="R140" s="226" t="s">
        <v>171</v>
      </c>
      <c r="S140" s="227" t="s">
        <v>475</v>
      </c>
      <c r="T140" s="226" t="s">
        <v>171</v>
      </c>
      <c r="U140" s="228" t="s">
        <v>475</v>
      </c>
      <c r="W140" s="226" t="s">
        <v>171</v>
      </c>
      <c r="X140" s="227" t="s">
        <v>475</v>
      </c>
      <c r="Y140" s="226" t="s">
        <v>171</v>
      </c>
      <c r="Z140" s="228" t="s">
        <v>475</v>
      </c>
      <c r="AA140" s="226" t="s">
        <v>171</v>
      </c>
      <c r="AB140" s="228" t="s">
        <v>475</v>
      </c>
    </row>
    <row r="141" spans="1:28">
      <c r="A141" s="380"/>
      <c r="B141" s="373"/>
      <c r="C141" s="85"/>
      <c r="D141" s="227" t="s">
        <v>502</v>
      </c>
      <c r="E141" s="226" t="s">
        <v>172</v>
      </c>
      <c r="F141" s="227" t="s">
        <v>791</v>
      </c>
      <c r="G141" s="226" t="s">
        <v>172</v>
      </c>
      <c r="H141" s="228" t="s">
        <v>791</v>
      </c>
      <c r="I141" s="245"/>
      <c r="J141" s="226" t="s">
        <v>172</v>
      </c>
      <c r="K141" s="227" t="s">
        <v>792</v>
      </c>
      <c r="L141" s="226" t="s">
        <v>172</v>
      </c>
      <c r="M141" s="227" t="s">
        <v>792</v>
      </c>
      <c r="N141" s="226" t="s">
        <v>172</v>
      </c>
      <c r="O141" s="227" t="s">
        <v>792</v>
      </c>
      <c r="P141" s="226" t="s">
        <v>172</v>
      </c>
      <c r="Q141" s="227" t="s">
        <v>792</v>
      </c>
      <c r="R141" s="226" t="s">
        <v>172</v>
      </c>
      <c r="S141" s="227" t="s">
        <v>792</v>
      </c>
      <c r="T141" s="226" t="s">
        <v>172</v>
      </c>
      <c r="U141" s="228" t="s">
        <v>792</v>
      </c>
      <c r="W141" s="226" t="s">
        <v>172</v>
      </c>
      <c r="X141" s="227" t="s">
        <v>792</v>
      </c>
      <c r="Y141" s="226" t="s">
        <v>172</v>
      </c>
      <c r="Z141" s="228" t="s">
        <v>792</v>
      </c>
      <c r="AA141" s="226" t="s">
        <v>172</v>
      </c>
      <c r="AB141" s="228" t="s">
        <v>792</v>
      </c>
    </row>
    <row r="142" spans="1:28">
      <c r="A142" s="380"/>
      <c r="B142" s="373"/>
      <c r="C142" s="85"/>
      <c r="D142" s="227" t="s">
        <v>1387</v>
      </c>
      <c r="E142" s="226" t="s">
        <v>172</v>
      </c>
      <c r="F142" s="227" t="s">
        <v>847</v>
      </c>
      <c r="G142" s="226" t="s">
        <v>172</v>
      </c>
      <c r="H142" s="228" t="s">
        <v>847</v>
      </c>
      <c r="I142" s="245"/>
      <c r="J142" s="226" t="s">
        <v>172</v>
      </c>
      <c r="K142" s="227" t="s">
        <v>847</v>
      </c>
      <c r="L142" s="226" t="s">
        <v>172</v>
      </c>
      <c r="M142" s="227" t="s">
        <v>847</v>
      </c>
      <c r="N142" s="226" t="s">
        <v>172</v>
      </c>
      <c r="O142" s="227" t="s">
        <v>847</v>
      </c>
      <c r="P142" s="226" t="s">
        <v>172</v>
      </c>
      <c r="Q142" s="227" t="s">
        <v>847</v>
      </c>
      <c r="R142" s="226" t="s">
        <v>172</v>
      </c>
      <c r="S142" s="227" t="s">
        <v>847</v>
      </c>
      <c r="T142" s="226" t="s">
        <v>172</v>
      </c>
      <c r="U142" s="228" t="s">
        <v>847</v>
      </c>
      <c r="W142" s="226" t="s">
        <v>172</v>
      </c>
      <c r="X142" s="227" t="s">
        <v>847</v>
      </c>
      <c r="Y142" s="226" t="s">
        <v>172</v>
      </c>
      <c r="Z142" s="228" t="s">
        <v>847</v>
      </c>
      <c r="AA142" s="226" t="s">
        <v>172</v>
      </c>
      <c r="AB142" s="228" t="s">
        <v>847</v>
      </c>
    </row>
    <row r="143" spans="1:28">
      <c r="A143" s="380"/>
      <c r="B143" s="373"/>
      <c r="C143" s="85"/>
      <c r="D143" s="85"/>
      <c r="E143" s="226" t="s">
        <v>171</v>
      </c>
      <c r="F143" s="227" t="s">
        <v>476</v>
      </c>
      <c r="G143" s="226" t="s">
        <v>171</v>
      </c>
      <c r="H143" s="228" t="s">
        <v>476</v>
      </c>
      <c r="I143" s="245"/>
      <c r="J143" s="226" t="s">
        <v>171</v>
      </c>
      <c r="K143" s="227" t="s">
        <v>476</v>
      </c>
      <c r="L143" s="226" t="s">
        <v>171</v>
      </c>
      <c r="M143" s="227" t="s">
        <v>476</v>
      </c>
      <c r="N143" s="226" t="s">
        <v>171</v>
      </c>
      <c r="O143" s="227" t="s">
        <v>476</v>
      </c>
      <c r="P143" s="226" t="s">
        <v>171</v>
      </c>
      <c r="Q143" s="227" t="s">
        <v>476</v>
      </c>
      <c r="R143" s="226" t="s">
        <v>171</v>
      </c>
      <c r="S143" s="227" t="s">
        <v>476</v>
      </c>
      <c r="T143" s="226" t="s">
        <v>171</v>
      </c>
      <c r="U143" s="228" t="s">
        <v>476</v>
      </c>
      <c r="W143" s="226" t="s">
        <v>171</v>
      </c>
      <c r="X143" s="227" t="s">
        <v>476</v>
      </c>
      <c r="Y143" s="226" t="s">
        <v>171</v>
      </c>
      <c r="Z143" s="228" t="s">
        <v>476</v>
      </c>
      <c r="AA143" s="226" t="s">
        <v>171</v>
      </c>
      <c r="AB143" s="228" t="s">
        <v>476</v>
      </c>
    </row>
    <row r="144" spans="1:28">
      <c r="A144" s="380"/>
      <c r="B144" s="373"/>
      <c r="C144" s="85"/>
      <c r="D144" s="227" t="s">
        <v>503</v>
      </c>
      <c r="E144" s="226" t="s">
        <v>172</v>
      </c>
      <c r="F144" s="227" t="s">
        <v>477</v>
      </c>
      <c r="G144" s="226" t="s">
        <v>172</v>
      </c>
      <c r="H144" s="228" t="s">
        <v>477</v>
      </c>
      <c r="I144" s="245"/>
      <c r="J144" s="226" t="s">
        <v>172</v>
      </c>
      <c r="K144" s="227" t="s">
        <v>373</v>
      </c>
      <c r="L144" s="226" t="s">
        <v>172</v>
      </c>
      <c r="M144" s="227" t="s">
        <v>373</v>
      </c>
      <c r="N144" s="226" t="s">
        <v>172</v>
      </c>
      <c r="O144" s="227" t="s">
        <v>373</v>
      </c>
      <c r="P144" s="226" t="s">
        <v>172</v>
      </c>
      <c r="Q144" s="227" t="s">
        <v>373</v>
      </c>
      <c r="R144" s="226" t="s">
        <v>172</v>
      </c>
      <c r="S144" s="227" t="s">
        <v>373</v>
      </c>
      <c r="T144" s="226" t="s">
        <v>172</v>
      </c>
      <c r="U144" s="228" t="s">
        <v>373</v>
      </c>
      <c r="W144" s="226" t="s">
        <v>172</v>
      </c>
      <c r="X144" s="227" t="s">
        <v>373</v>
      </c>
      <c r="Y144" s="226" t="s">
        <v>172</v>
      </c>
      <c r="Z144" s="228" t="s">
        <v>373</v>
      </c>
      <c r="AA144" s="226" t="s">
        <v>172</v>
      </c>
      <c r="AB144" s="228" t="s">
        <v>373</v>
      </c>
    </row>
    <row r="145" spans="1:28">
      <c r="A145" s="380"/>
      <c r="B145" s="373"/>
      <c r="C145" s="85"/>
      <c r="D145" s="238" t="s">
        <v>1388</v>
      </c>
      <c r="E145" s="226" t="s">
        <v>172</v>
      </c>
      <c r="F145" s="227" t="s">
        <v>848</v>
      </c>
      <c r="G145" s="226" t="s">
        <v>172</v>
      </c>
      <c r="H145" s="228" t="s">
        <v>848</v>
      </c>
      <c r="I145" s="245"/>
      <c r="J145" s="226" t="s">
        <v>172</v>
      </c>
      <c r="K145" s="227" t="s">
        <v>848</v>
      </c>
      <c r="L145" s="226" t="s">
        <v>172</v>
      </c>
      <c r="M145" s="227" t="s">
        <v>848</v>
      </c>
      <c r="N145" s="226" t="s">
        <v>172</v>
      </c>
      <c r="O145" s="227" t="s">
        <v>848</v>
      </c>
      <c r="P145" s="226" t="s">
        <v>172</v>
      </c>
      <c r="Q145" s="227" t="s">
        <v>848</v>
      </c>
      <c r="R145" s="226" t="s">
        <v>172</v>
      </c>
      <c r="S145" s="227" t="s">
        <v>848</v>
      </c>
      <c r="T145" s="226" t="s">
        <v>172</v>
      </c>
      <c r="U145" s="228" t="s">
        <v>848</v>
      </c>
      <c r="W145" s="226" t="s">
        <v>172</v>
      </c>
      <c r="X145" s="227" t="s">
        <v>848</v>
      </c>
      <c r="Y145" s="226" t="s">
        <v>172</v>
      </c>
      <c r="Z145" s="228" t="s">
        <v>848</v>
      </c>
      <c r="AA145" s="226" t="s">
        <v>172</v>
      </c>
      <c r="AB145" s="228" t="s">
        <v>848</v>
      </c>
    </row>
    <row r="146" spans="1:28">
      <c r="A146" s="380"/>
      <c r="B146" s="373"/>
      <c r="C146" s="85"/>
      <c r="D146" s="85"/>
      <c r="E146" s="226" t="s">
        <v>171</v>
      </c>
      <c r="F146" s="227" t="s">
        <v>478</v>
      </c>
      <c r="G146" s="226" t="s">
        <v>171</v>
      </c>
      <c r="H146" s="228" t="s">
        <v>478</v>
      </c>
      <c r="I146" s="245"/>
      <c r="J146" s="226" t="s">
        <v>171</v>
      </c>
      <c r="K146" s="227" t="s">
        <v>478</v>
      </c>
      <c r="L146" s="226" t="s">
        <v>171</v>
      </c>
      <c r="M146" s="227" t="s">
        <v>478</v>
      </c>
      <c r="N146" s="226" t="s">
        <v>171</v>
      </c>
      <c r="O146" s="227" t="s">
        <v>478</v>
      </c>
      <c r="P146" s="226" t="s">
        <v>171</v>
      </c>
      <c r="Q146" s="227" t="s">
        <v>478</v>
      </c>
      <c r="R146" s="226" t="s">
        <v>171</v>
      </c>
      <c r="S146" s="227" t="s">
        <v>478</v>
      </c>
      <c r="T146" s="226" t="s">
        <v>171</v>
      </c>
      <c r="U146" s="228" t="s">
        <v>478</v>
      </c>
      <c r="W146" s="226" t="s">
        <v>171</v>
      </c>
      <c r="X146" s="227" t="s">
        <v>478</v>
      </c>
      <c r="Y146" s="226" t="s">
        <v>171</v>
      </c>
      <c r="Z146" s="228" t="s">
        <v>478</v>
      </c>
      <c r="AA146" s="226" t="s">
        <v>171</v>
      </c>
      <c r="AB146" s="228" t="s">
        <v>478</v>
      </c>
    </row>
    <row r="147" spans="1:28">
      <c r="A147" s="380"/>
      <c r="B147" s="373"/>
      <c r="C147" s="85"/>
      <c r="D147" s="227" t="s">
        <v>504</v>
      </c>
      <c r="E147" s="226" t="s">
        <v>172</v>
      </c>
      <c r="F147" s="227" t="s">
        <v>288</v>
      </c>
      <c r="G147" s="226" t="s">
        <v>172</v>
      </c>
      <c r="H147" s="228" t="s">
        <v>288</v>
      </c>
      <c r="I147" s="245"/>
      <c r="J147" s="226" t="s">
        <v>172</v>
      </c>
      <c r="K147" s="227" t="s">
        <v>522</v>
      </c>
      <c r="L147" s="226" t="s">
        <v>172</v>
      </c>
      <c r="M147" s="227" t="s">
        <v>522</v>
      </c>
      <c r="N147" s="226" t="s">
        <v>172</v>
      </c>
      <c r="O147" s="227" t="s">
        <v>522</v>
      </c>
      <c r="P147" s="226" t="s">
        <v>172</v>
      </c>
      <c r="Q147" s="227" t="s">
        <v>522</v>
      </c>
      <c r="R147" s="226" t="s">
        <v>172</v>
      </c>
      <c r="S147" s="227" t="s">
        <v>522</v>
      </c>
      <c r="T147" s="226" t="s">
        <v>172</v>
      </c>
      <c r="U147" s="228" t="s">
        <v>522</v>
      </c>
      <c r="W147" s="226" t="s">
        <v>172</v>
      </c>
      <c r="X147" s="227" t="s">
        <v>522</v>
      </c>
      <c r="Y147" s="226" t="s">
        <v>172</v>
      </c>
      <c r="Z147" s="228" t="s">
        <v>522</v>
      </c>
      <c r="AA147" s="226" t="s">
        <v>172</v>
      </c>
      <c r="AB147" s="228" t="s">
        <v>522</v>
      </c>
    </row>
    <row r="148" spans="1:28">
      <c r="A148" s="380"/>
      <c r="B148" s="373"/>
      <c r="C148" s="85"/>
      <c r="D148" s="227" t="s">
        <v>1389</v>
      </c>
      <c r="E148" s="226" t="s">
        <v>172</v>
      </c>
      <c r="F148" s="227" t="s">
        <v>1310</v>
      </c>
      <c r="G148" s="226" t="s">
        <v>172</v>
      </c>
      <c r="H148" s="228" t="s">
        <v>1310</v>
      </c>
      <c r="I148" s="245"/>
      <c r="J148" s="226" t="s">
        <v>172</v>
      </c>
      <c r="K148" s="227" t="s">
        <v>1310</v>
      </c>
      <c r="L148" s="226" t="s">
        <v>172</v>
      </c>
      <c r="M148" s="227" t="s">
        <v>1310</v>
      </c>
      <c r="N148" s="226" t="s">
        <v>172</v>
      </c>
      <c r="O148" s="227" t="s">
        <v>1310</v>
      </c>
      <c r="P148" s="226" t="s">
        <v>172</v>
      </c>
      <c r="Q148" s="227" t="s">
        <v>1310</v>
      </c>
      <c r="R148" s="226" t="s">
        <v>172</v>
      </c>
      <c r="S148" s="227" t="s">
        <v>1310</v>
      </c>
      <c r="T148" s="226" t="s">
        <v>172</v>
      </c>
      <c r="U148" s="228" t="s">
        <v>1310</v>
      </c>
      <c r="W148" s="226" t="s">
        <v>172</v>
      </c>
      <c r="X148" s="227" t="s">
        <v>1310</v>
      </c>
      <c r="Y148" s="226" t="s">
        <v>172</v>
      </c>
      <c r="Z148" s="228" t="s">
        <v>1310</v>
      </c>
      <c r="AA148" s="226" t="s">
        <v>172</v>
      </c>
      <c r="AB148" s="228" t="s">
        <v>1310</v>
      </c>
    </row>
    <row r="149" spans="1:28">
      <c r="A149" s="380"/>
      <c r="B149" s="373"/>
      <c r="C149" s="85"/>
      <c r="D149" s="85"/>
      <c r="E149" s="226" t="s">
        <v>171</v>
      </c>
      <c r="F149" s="227" t="s">
        <v>479</v>
      </c>
      <c r="G149" s="226" t="s">
        <v>171</v>
      </c>
      <c r="H149" s="228" t="s">
        <v>479</v>
      </c>
      <c r="I149" s="245"/>
      <c r="J149" s="226" t="s">
        <v>171</v>
      </c>
      <c r="K149" s="227" t="s">
        <v>479</v>
      </c>
      <c r="L149" s="226" t="s">
        <v>171</v>
      </c>
      <c r="M149" s="227" t="s">
        <v>479</v>
      </c>
      <c r="N149" s="226" t="s">
        <v>171</v>
      </c>
      <c r="O149" s="227" t="s">
        <v>479</v>
      </c>
      <c r="P149" s="226" t="s">
        <v>171</v>
      </c>
      <c r="Q149" s="227" t="s">
        <v>479</v>
      </c>
      <c r="R149" s="226" t="s">
        <v>171</v>
      </c>
      <c r="S149" s="227" t="s">
        <v>479</v>
      </c>
      <c r="T149" s="226" t="s">
        <v>171</v>
      </c>
      <c r="U149" s="228" t="s">
        <v>479</v>
      </c>
      <c r="W149" s="226" t="s">
        <v>171</v>
      </c>
      <c r="X149" s="227" t="s">
        <v>479</v>
      </c>
      <c r="Y149" s="226" t="s">
        <v>171</v>
      </c>
      <c r="Z149" s="228" t="s">
        <v>479</v>
      </c>
      <c r="AA149" s="226" t="s">
        <v>171</v>
      </c>
      <c r="AB149" s="228" t="s">
        <v>479</v>
      </c>
    </row>
    <row r="150" spans="1:28">
      <c r="A150" s="380"/>
      <c r="B150" s="373"/>
      <c r="C150" s="85"/>
      <c r="D150" s="227" t="s">
        <v>505</v>
      </c>
      <c r="E150" s="226" t="s">
        <v>172</v>
      </c>
      <c r="F150" s="227" t="s">
        <v>288</v>
      </c>
      <c r="G150" s="226" t="s">
        <v>172</v>
      </c>
      <c r="H150" s="228" t="s">
        <v>288</v>
      </c>
      <c r="I150" s="245"/>
      <c r="J150" s="226" t="s">
        <v>172</v>
      </c>
      <c r="K150" s="227" t="s">
        <v>522</v>
      </c>
      <c r="L150" s="226" t="s">
        <v>172</v>
      </c>
      <c r="M150" s="227" t="s">
        <v>522</v>
      </c>
      <c r="N150" s="226" t="s">
        <v>172</v>
      </c>
      <c r="O150" s="227" t="s">
        <v>522</v>
      </c>
      <c r="P150" s="226" t="s">
        <v>172</v>
      </c>
      <c r="Q150" s="227" t="s">
        <v>522</v>
      </c>
      <c r="R150" s="226" t="s">
        <v>172</v>
      </c>
      <c r="S150" s="227" t="s">
        <v>522</v>
      </c>
      <c r="T150" s="226" t="s">
        <v>172</v>
      </c>
      <c r="U150" s="228" t="s">
        <v>522</v>
      </c>
      <c r="W150" s="226" t="s">
        <v>172</v>
      </c>
      <c r="X150" s="227" t="s">
        <v>522</v>
      </c>
      <c r="Y150" s="226" t="s">
        <v>172</v>
      </c>
      <c r="Z150" s="228" t="s">
        <v>522</v>
      </c>
      <c r="AA150" s="226" t="s">
        <v>172</v>
      </c>
      <c r="AB150" s="228" t="s">
        <v>522</v>
      </c>
    </row>
    <row r="151" spans="1:28">
      <c r="A151" s="380"/>
      <c r="B151" s="373"/>
      <c r="C151" s="85"/>
      <c r="D151" s="227" t="s">
        <v>1390</v>
      </c>
      <c r="E151" s="226" t="s">
        <v>172</v>
      </c>
      <c r="F151" s="227" t="s">
        <v>1310</v>
      </c>
      <c r="G151" s="226" t="s">
        <v>172</v>
      </c>
      <c r="H151" s="228" t="s">
        <v>1310</v>
      </c>
      <c r="I151" s="245"/>
      <c r="J151" s="226" t="s">
        <v>172</v>
      </c>
      <c r="K151" s="227" t="s">
        <v>1310</v>
      </c>
      <c r="L151" s="226" t="s">
        <v>172</v>
      </c>
      <c r="M151" s="227" t="s">
        <v>1310</v>
      </c>
      <c r="N151" s="226" t="s">
        <v>172</v>
      </c>
      <c r="O151" s="227" t="s">
        <v>1310</v>
      </c>
      <c r="P151" s="226" t="s">
        <v>172</v>
      </c>
      <c r="Q151" s="227" t="s">
        <v>1310</v>
      </c>
      <c r="R151" s="226" t="s">
        <v>172</v>
      </c>
      <c r="S151" s="227" t="s">
        <v>1310</v>
      </c>
      <c r="T151" s="226" t="s">
        <v>172</v>
      </c>
      <c r="U151" s="228" t="s">
        <v>1310</v>
      </c>
      <c r="W151" s="226" t="s">
        <v>172</v>
      </c>
      <c r="X151" s="227" t="s">
        <v>1310</v>
      </c>
      <c r="Y151" s="226" t="s">
        <v>172</v>
      </c>
      <c r="Z151" s="228" t="s">
        <v>1310</v>
      </c>
      <c r="AA151" s="226" t="s">
        <v>172</v>
      </c>
      <c r="AB151" s="228" t="s">
        <v>1310</v>
      </c>
    </row>
    <row r="152" spans="1:28">
      <c r="A152" s="380"/>
      <c r="B152" s="373"/>
      <c r="C152" s="85"/>
      <c r="D152" s="85"/>
      <c r="E152" s="226" t="s">
        <v>171</v>
      </c>
      <c r="F152" s="227" t="s">
        <v>480</v>
      </c>
      <c r="G152" s="226" t="s">
        <v>171</v>
      </c>
      <c r="H152" s="228" t="s">
        <v>480</v>
      </c>
      <c r="I152" s="245"/>
      <c r="J152" s="226" t="s">
        <v>171</v>
      </c>
      <c r="K152" s="227" t="s">
        <v>480</v>
      </c>
      <c r="L152" s="226" t="s">
        <v>171</v>
      </c>
      <c r="M152" s="227" t="s">
        <v>480</v>
      </c>
      <c r="N152" s="226" t="s">
        <v>171</v>
      </c>
      <c r="O152" s="227" t="s">
        <v>480</v>
      </c>
      <c r="P152" s="226" t="s">
        <v>171</v>
      </c>
      <c r="Q152" s="227" t="s">
        <v>480</v>
      </c>
      <c r="R152" s="226" t="s">
        <v>171</v>
      </c>
      <c r="S152" s="227" t="s">
        <v>480</v>
      </c>
      <c r="T152" s="226" t="s">
        <v>171</v>
      </c>
      <c r="U152" s="228" t="s">
        <v>480</v>
      </c>
      <c r="W152" s="226" t="s">
        <v>171</v>
      </c>
      <c r="X152" s="227" t="s">
        <v>480</v>
      </c>
      <c r="Y152" s="226" t="s">
        <v>171</v>
      </c>
      <c r="Z152" s="228" t="s">
        <v>480</v>
      </c>
      <c r="AA152" s="226" t="s">
        <v>171</v>
      </c>
      <c r="AB152" s="228" t="s">
        <v>480</v>
      </c>
    </row>
    <row r="153" spans="1:28">
      <c r="A153" s="380"/>
      <c r="B153" s="373"/>
      <c r="C153" s="85"/>
      <c r="D153" s="227" t="s">
        <v>506</v>
      </c>
      <c r="E153" s="226" t="s">
        <v>172</v>
      </c>
      <c r="F153" s="227" t="s">
        <v>288</v>
      </c>
      <c r="G153" s="226" t="s">
        <v>172</v>
      </c>
      <c r="H153" s="228" t="s">
        <v>288</v>
      </c>
      <c r="I153" s="245"/>
      <c r="J153" s="226" t="s">
        <v>172</v>
      </c>
      <c r="K153" s="227" t="s">
        <v>288</v>
      </c>
      <c r="L153" s="226" t="s">
        <v>172</v>
      </c>
      <c r="M153" s="227" t="s">
        <v>288</v>
      </c>
      <c r="N153" s="226" t="s">
        <v>172</v>
      </c>
      <c r="O153" s="227" t="s">
        <v>288</v>
      </c>
      <c r="P153" s="226" t="s">
        <v>172</v>
      </c>
      <c r="Q153" s="227" t="s">
        <v>288</v>
      </c>
      <c r="R153" s="226" t="s">
        <v>172</v>
      </c>
      <c r="S153" s="227" t="s">
        <v>288</v>
      </c>
      <c r="T153" s="226" t="s">
        <v>172</v>
      </c>
      <c r="U153" s="228" t="s">
        <v>288</v>
      </c>
      <c r="W153" s="226" t="s">
        <v>172</v>
      </c>
      <c r="X153" s="227" t="s">
        <v>288</v>
      </c>
      <c r="Y153" s="226" t="s">
        <v>172</v>
      </c>
      <c r="Z153" s="228" t="s">
        <v>288</v>
      </c>
      <c r="AA153" s="226" t="s">
        <v>172</v>
      </c>
      <c r="AB153" s="228" t="s">
        <v>288</v>
      </c>
    </row>
    <row r="154" spans="1:28">
      <c r="A154" s="380"/>
      <c r="B154" s="373"/>
      <c r="C154" s="85"/>
      <c r="D154" s="227" t="s">
        <v>1391</v>
      </c>
      <c r="E154" s="226" t="s">
        <v>172</v>
      </c>
      <c r="F154" s="227" t="s">
        <v>1310</v>
      </c>
      <c r="G154" s="226" t="s">
        <v>172</v>
      </c>
      <c r="H154" s="228" t="s">
        <v>1310</v>
      </c>
      <c r="I154" s="245"/>
      <c r="J154" s="226" t="s">
        <v>172</v>
      </c>
      <c r="K154" s="227" t="s">
        <v>1310</v>
      </c>
      <c r="L154" s="226" t="s">
        <v>172</v>
      </c>
      <c r="M154" s="227" t="s">
        <v>1310</v>
      </c>
      <c r="N154" s="226" t="s">
        <v>172</v>
      </c>
      <c r="O154" s="227" t="s">
        <v>1310</v>
      </c>
      <c r="P154" s="226" t="s">
        <v>172</v>
      </c>
      <c r="Q154" s="227" t="s">
        <v>1310</v>
      </c>
      <c r="R154" s="226" t="s">
        <v>172</v>
      </c>
      <c r="S154" s="227" t="s">
        <v>1310</v>
      </c>
      <c r="T154" s="226" t="s">
        <v>172</v>
      </c>
      <c r="U154" s="228" t="s">
        <v>1310</v>
      </c>
      <c r="W154" s="226" t="s">
        <v>172</v>
      </c>
      <c r="X154" s="227" t="s">
        <v>1310</v>
      </c>
      <c r="Y154" s="226" t="s">
        <v>172</v>
      </c>
      <c r="Z154" s="228" t="s">
        <v>1310</v>
      </c>
      <c r="AA154" s="226" t="s">
        <v>172</v>
      </c>
      <c r="AB154" s="228" t="s">
        <v>1310</v>
      </c>
    </row>
    <row r="155" spans="1:28">
      <c r="A155" s="380"/>
      <c r="B155" s="373"/>
      <c r="C155" s="85"/>
      <c r="D155" s="85"/>
      <c r="E155" s="226" t="s">
        <v>171</v>
      </c>
      <c r="F155" s="227" t="s">
        <v>481</v>
      </c>
      <c r="G155" s="226" t="s">
        <v>171</v>
      </c>
      <c r="H155" s="228" t="s">
        <v>481</v>
      </c>
      <c r="I155" s="245"/>
      <c r="J155" s="226" t="s">
        <v>171</v>
      </c>
      <c r="K155" s="227" t="s">
        <v>481</v>
      </c>
      <c r="L155" s="226" t="s">
        <v>171</v>
      </c>
      <c r="M155" s="227" t="s">
        <v>481</v>
      </c>
      <c r="N155" s="226" t="s">
        <v>171</v>
      </c>
      <c r="O155" s="227" t="s">
        <v>481</v>
      </c>
      <c r="P155" s="226" t="s">
        <v>171</v>
      </c>
      <c r="Q155" s="227" t="s">
        <v>481</v>
      </c>
      <c r="R155" s="226" t="s">
        <v>171</v>
      </c>
      <c r="S155" s="227" t="s">
        <v>481</v>
      </c>
      <c r="T155" s="226" t="s">
        <v>171</v>
      </c>
      <c r="U155" s="228" t="s">
        <v>481</v>
      </c>
      <c r="W155" s="226" t="s">
        <v>171</v>
      </c>
      <c r="X155" s="227" t="s">
        <v>481</v>
      </c>
      <c r="Y155" s="226" t="s">
        <v>171</v>
      </c>
      <c r="Z155" s="228" t="s">
        <v>481</v>
      </c>
      <c r="AA155" s="226" t="s">
        <v>171</v>
      </c>
      <c r="AB155" s="228" t="s">
        <v>481</v>
      </c>
    </row>
    <row r="156" spans="1:28">
      <c r="A156" s="380"/>
      <c r="B156" s="373"/>
      <c r="C156" s="85"/>
      <c r="D156" s="227" t="s">
        <v>507</v>
      </c>
      <c r="E156" s="226" t="s">
        <v>172</v>
      </c>
      <c r="F156" s="227" t="s">
        <v>482</v>
      </c>
      <c r="G156" s="226" t="s">
        <v>172</v>
      </c>
      <c r="H156" s="228" t="s">
        <v>482</v>
      </c>
      <c r="I156" s="245"/>
      <c r="J156" s="226" t="s">
        <v>172</v>
      </c>
      <c r="K156" s="227" t="s">
        <v>523</v>
      </c>
      <c r="L156" s="226" t="s">
        <v>172</v>
      </c>
      <c r="M156" s="227" t="s">
        <v>523</v>
      </c>
      <c r="N156" s="226" t="s">
        <v>172</v>
      </c>
      <c r="O156" s="227" t="s">
        <v>523</v>
      </c>
      <c r="P156" s="226" t="s">
        <v>172</v>
      </c>
      <c r="Q156" s="227" t="s">
        <v>523</v>
      </c>
      <c r="R156" s="226" t="s">
        <v>172</v>
      </c>
      <c r="S156" s="227" t="s">
        <v>523</v>
      </c>
      <c r="T156" s="226" t="s">
        <v>172</v>
      </c>
      <c r="U156" s="228" t="s">
        <v>523</v>
      </c>
      <c r="W156" s="226" t="s">
        <v>172</v>
      </c>
      <c r="X156" s="227" t="s">
        <v>523</v>
      </c>
      <c r="Y156" s="226" t="s">
        <v>172</v>
      </c>
      <c r="Z156" s="228" t="s">
        <v>523</v>
      </c>
      <c r="AA156" s="226" t="s">
        <v>172</v>
      </c>
      <c r="AB156" s="228" t="s">
        <v>523</v>
      </c>
    </row>
    <row r="157" spans="1:28">
      <c r="A157" s="380"/>
      <c r="B157" s="373"/>
      <c r="C157" s="85"/>
      <c r="D157" s="255" t="s">
        <v>1376</v>
      </c>
      <c r="E157" s="226" t="s">
        <v>172</v>
      </c>
      <c r="F157" s="238" t="s">
        <v>1427</v>
      </c>
      <c r="G157" s="226" t="s">
        <v>172</v>
      </c>
      <c r="H157" s="234" t="s">
        <v>1427</v>
      </c>
      <c r="I157" s="245"/>
      <c r="J157" s="237" t="s">
        <v>137</v>
      </c>
      <c r="K157" s="239" t="s">
        <v>1925</v>
      </c>
      <c r="L157" s="237" t="s">
        <v>137</v>
      </c>
      <c r="M157" s="239" t="s">
        <v>1925</v>
      </c>
      <c r="N157" s="237" t="s">
        <v>137</v>
      </c>
      <c r="O157" s="239" t="s">
        <v>1925</v>
      </c>
      <c r="P157" s="237" t="s">
        <v>137</v>
      </c>
      <c r="Q157" s="239" t="s">
        <v>1925</v>
      </c>
      <c r="R157" s="237" t="s">
        <v>137</v>
      </c>
      <c r="S157" s="239" t="s">
        <v>1925</v>
      </c>
      <c r="T157" s="226" t="s">
        <v>172</v>
      </c>
      <c r="U157" s="234" t="s">
        <v>1420</v>
      </c>
      <c r="W157" s="237" t="s">
        <v>137</v>
      </c>
      <c r="X157" s="239" t="s">
        <v>1925</v>
      </c>
      <c r="Y157" s="237" t="s">
        <v>137</v>
      </c>
      <c r="Z157" s="239" t="s">
        <v>1925</v>
      </c>
      <c r="AA157" s="237" t="s">
        <v>137</v>
      </c>
      <c r="AB157" s="239" t="s">
        <v>1925</v>
      </c>
    </row>
    <row r="158" spans="1:28" s="245" customFormat="1">
      <c r="A158" s="380"/>
      <c r="B158" s="373"/>
      <c r="C158" s="85"/>
      <c r="D158" s="227" t="s">
        <v>496</v>
      </c>
      <c r="E158" s="202" t="s">
        <v>172</v>
      </c>
      <c r="F158" s="232" t="s">
        <v>468</v>
      </c>
      <c r="G158" s="202" t="s">
        <v>172</v>
      </c>
      <c r="H158" s="241" t="s">
        <v>468</v>
      </c>
      <c r="J158" s="226" t="s">
        <v>172</v>
      </c>
      <c r="K158" s="227" t="s">
        <v>520</v>
      </c>
      <c r="L158" s="226" t="s">
        <v>172</v>
      </c>
      <c r="M158" s="227" t="s">
        <v>520</v>
      </c>
      <c r="N158" s="226" t="s">
        <v>172</v>
      </c>
      <c r="O158" s="227" t="s">
        <v>520</v>
      </c>
      <c r="P158" s="226" t="s">
        <v>172</v>
      </c>
      <c r="Q158" s="227" t="s">
        <v>520</v>
      </c>
      <c r="R158" s="226" t="s">
        <v>172</v>
      </c>
      <c r="S158" s="227" t="s">
        <v>520</v>
      </c>
      <c r="T158" s="226" t="s">
        <v>172</v>
      </c>
      <c r="U158" s="228" t="s">
        <v>520</v>
      </c>
      <c r="W158" s="226" t="s">
        <v>172</v>
      </c>
      <c r="X158" s="227" t="s">
        <v>520</v>
      </c>
      <c r="Y158" s="226" t="s">
        <v>172</v>
      </c>
      <c r="Z158" s="228" t="s">
        <v>520</v>
      </c>
      <c r="AA158" s="226" t="s">
        <v>172</v>
      </c>
      <c r="AB158" s="228" t="s">
        <v>520</v>
      </c>
    </row>
    <row r="159" spans="1:28">
      <c r="A159" s="380"/>
      <c r="B159" s="373"/>
      <c r="C159" s="85"/>
      <c r="D159" s="85"/>
      <c r="E159" s="226" t="s">
        <v>171</v>
      </c>
      <c r="F159" s="227" t="s">
        <v>483</v>
      </c>
      <c r="G159" s="226" t="s">
        <v>171</v>
      </c>
      <c r="H159" s="228" t="s">
        <v>483</v>
      </c>
      <c r="I159" s="245"/>
      <c r="J159" s="226" t="s">
        <v>171</v>
      </c>
      <c r="K159" s="227" t="s">
        <v>483</v>
      </c>
      <c r="L159" s="226" t="s">
        <v>171</v>
      </c>
      <c r="M159" s="227" t="s">
        <v>483</v>
      </c>
      <c r="N159" s="226" t="s">
        <v>171</v>
      </c>
      <c r="O159" s="227" t="s">
        <v>483</v>
      </c>
      <c r="P159" s="226" t="s">
        <v>171</v>
      </c>
      <c r="Q159" s="227" t="s">
        <v>483</v>
      </c>
      <c r="R159" s="226" t="s">
        <v>171</v>
      </c>
      <c r="S159" s="227" t="s">
        <v>483</v>
      </c>
      <c r="T159" s="226" t="s">
        <v>171</v>
      </c>
      <c r="U159" s="228" t="s">
        <v>483</v>
      </c>
      <c r="W159" s="226" t="s">
        <v>171</v>
      </c>
      <c r="X159" s="227" t="s">
        <v>483</v>
      </c>
      <c r="Y159" s="226" t="s">
        <v>171</v>
      </c>
      <c r="Z159" s="228" t="s">
        <v>483</v>
      </c>
      <c r="AA159" s="226" t="s">
        <v>171</v>
      </c>
      <c r="AB159" s="228" t="s">
        <v>483</v>
      </c>
    </row>
    <row r="160" spans="1:28">
      <c r="A160" s="380"/>
      <c r="B160" s="373"/>
      <c r="C160" s="85"/>
      <c r="D160" s="227" t="s">
        <v>508</v>
      </c>
      <c r="E160" s="226" t="s">
        <v>172</v>
      </c>
      <c r="F160" s="227" t="s">
        <v>7</v>
      </c>
      <c r="G160" s="226" t="s">
        <v>172</v>
      </c>
      <c r="H160" s="228" t="s">
        <v>7</v>
      </c>
      <c r="I160" s="245"/>
      <c r="J160" s="226" t="s">
        <v>172</v>
      </c>
      <c r="K160" s="227" t="s">
        <v>7</v>
      </c>
      <c r="L160" s="226" t="s">
        <v>172</v>
      </c>
      <c r="M160" s="227" t="s">
        <v>7</v>
      </c>
      <c r="N160" s="226" t="s">
        <v>172</v>
      </c>
      <c r="O160" s="227" t="s">
        <v>7</v>
      </c>
      <c r="P160" s="226" t="s">
        <v>172</v>
      </c>
      <c r="Q160" s="227" t="s">
        <v>7</v>
      </c>
      <c r="R160" s="226" t="s">
        <v>172</v>
      </c>
      <c r="S160" s="227" t="s">
        <v>7</v>
      </c>
      <c r="T160" s="226" t="s">
        <v>172</v>
      </c>
      <c r="U160" s="228" t="s">
        <v>7</v>
      </c>
      <c r="W160" s="226" t="s">
        <v>172</v>
      </c>
      <c r="X160" s="227" t="s">
        <v>7</v>
      </c>
      <c r="Y160" s="226" t="s">
        <v>172</v>
      </c>
      <c r="Z160" s="228" t="s">
        <v>7</v>
      </c>
      <c r="AA160" s="226" t="s">
        <v>172</v>
      </c>
      <c r="AB160" s="228" t="s">
        <v>7</v>
      </c>
    </row>
    <row r="161" spans="1:28">
      <c r="A161" s="380"/>
      <c r="B161" s="373"/>
      <c r="C161" s="85"/>
      <c r="D161" s="238" t="s">
        <v>1392</v>
      </c>
      <c r="E161" s="226" t="s">
        <v>172</v>
      </c>
      <c r="F161" s="238" t="s">
        <v>676</v>
      </c>
      <c r="G161" s="226" t="s">
        <v>172</v>
      </c>
      <c r="H161" s="234" t="s">
        <v>676</v>
      </c>
      <c r="I161" s="245"/>
      <c r="J161" s="226" t="s">
        <v>172</v>
      </c>
      <c r="K161" s="238" t="s">
        <v>677</v>
      </c>
      <c r="L161" s="226" t="s">
        <v>172</v>
      </c>
      <c r="M161" s="238" t="s">
        <v>677</v>
      </c>
      <c r="N161" s="226" t="s">
        <v>172</v>
      </c>
      <c r="O161" s="238" t="s">
        <v>677</v>
      </c>
      <c r="P161" s="226" t="s">
        <v>172</v>
      </c>
      <c r="Q161" s="238" t="s">
        <v>677</v>
      </c>
      <c r="R161" s="226" t="s">
        <v>172</v>
      </c>
      <c r="S161" s="238" t="s">
        <v>677</v>
      </c>
      <c r="T161" s="226" t="s">
        <v>172</v>
      </c>
      <c r="U161" s="234" t="s">
        <v>677</v>
      </c>
      <c r="W161" s="226" t="s">
        <v>172</v>
      </c>
      <c r="X161" s="238" t="s">
        <v>677</v>
      </c>
      <c r="Y161" s="226" t="s">
        <v>172</v>
      </c>
      <c r="Z161" s="234" t="s">
        <v>677</v>
      </c>
      <c r="AA161" s="226" t="s">
        <v>172</v>
      </c>
      <c r="AB161" s="234" t="s">
        <v>677</v>
      </c>
    </row>
    <row r="162" spans="1:28">
      <c r="A162" s="380"/>
      <c r="B162" s="373"/>
      <c r="C162" s="85"/>
      <c r="D162" s="85"/>
      <c r="E162" s="226" t="s">
        <v>171</v>
      </c>
      <c r="F162" s="227" t="s">
        <v>484</v>
      </c>
      <c r="G162" s="226" t="s">
        <v>171</v>
      </c>
      <c r="H162" s="228" t="s">
        <v>484</v>
      </c>
      <c r="I162" s="245"/>
      <c r="J162" s="226" t="s">
        <v>171</v>
      </c>
      <c r="K162" s="227" t="s">
        <v>484</v>
      </c>
      <c r="L162" s="226" t="s">
        <v>171</v>
      </c>
      <c r="M162" s="227" t="s">
        <v>484</v>
      </c>
      <c r="N162" s="226" t="s">
        <v>171</v>
      </c>
      <c r="O162" s="227" t="s">
        <v>484</v>
      </c>
      <c r="P162" s="226" t="s">
        <v>171</v>
      </c>
      <c r="Q162" s="227" t="s">
        <v>484</v>
      </c>
      <c r="R162" s="226" t="s">
        <v>171</v>
      </c>
      <c r="S162" s="227" t="s">
        <v>484</v>
      </c>
      <c r="T162" s="226" t="s">
        <v>171</v>
      </c>
      <c r="U162" s="228" t="s">
        <v>484</v>
      </c>
      <c r="W162" s="226" t="s">
        <v>171</v>
      </c>
      <c r="X162" s="227" t="s">
        <v>484</v>
      </c>
      <c r="Y162" s="226" t="s">
        <v>171</v>
      </c>
      <c r="Z162" s="228" t="s">
        <v>484</v>
      </c>
      <c r="AA162" s="226" t="s">
        <v>171</v>
      </c>
      <c r="AB162" s="228" t="s">
        <v>484</v>
      </c>
    </row>
    <row r="163" spans="1:28">
      <c r="A163" s="380"/>
      <c r="B163" s="373"/>
      <c r="C163" s="85"/>
      <c r="D163" s="227" t="s">
        <v>509</v>
      </c>
      <c r="E163" s="226" t="s">
        <v>172</v>
      </c>
      <c r="F163" s="227" t="s">
        <v>485</v>
      </c>
      <c r="G163" s="226" t="s">
        <v>172</v>
      </c>
      <c r="H163" s="228" t="s">
        <v>485</v>
      </c>
      <c r="I163" s="245"/>
      <c r="J163" s="226" t="s">
        <v>172</v>
      </c>
      <c r="K163" s="227" t="s">
        <v>524</v>
      </c>
      <c r="L163" s="226" t="s">
        <v>172</v>
      </c>
      <c r="M163" s="227" t="s">
        <v>524</v>
      </c>
      <c r="N163" s="226" t="s">
        <v>172</v>
      </c>
      <c r="O163" s="227" t="s">
        <v>524</v>
      </c>
      <c r="P163" s="226" t="s">
        <v>172</v>
      </c>
      <c r="Q163" s="227" t="s">
        <v>524</v>
      </c>
      <c r="R163" s="226" t="s">
        <v>172</v>
      </c>
      <c r="S163" s="227" t="s">
        <v>524</v>
      </c>
      <c r="T163" s="226" t="s">
        <v>172</v>
      </c>
      <c r="U163" s="228" t="s">
        <v>390</v>
      </c>
      <c r="W163" s="226" t="s">
        <v>172</v>
      </c>
      <c r="X163" s="227" t="s">
        <v>524</v>
      </c>
      <c r="Y163" s="226" t="s">
        <v>172</v>
      </c>
      <c r="Z163" s="228" t="s">
        <v>524</v>
      </c>
      <c r="AA163" s="226" t="s">
        <v>172</v>
      </c>
      <c r="AB163" s="228" t="s">
        <v>524</v>
      </c>
    </row>
    <row r="164" spans="1:28">
      <c r="A164" s="380"/>
      <c r="B164" s="373"/>
      <c r="C164" s="85"/>
      <c r="D164" s="85"/>
      <c r="E164" s="226" t="s">
        <v>1</v>
      </c>
      <c r="F164" s="227" t="s">
        <v>577</v>
      </c>
      <c r="G164" s="226" t="s">
        <v>1</v>
      </c>
      <c r="H164" s="228" t="s">
        <v>577</v>
      </c>
      <c r="I164" s="245"/>
      <c r="J164" s="226" t="s">
        <v>1</v>
      </c>
      <c r="K164" s="227" t="s">
        <v>577</v>
      </c>
      <c r="L164" s="226" t="s">
        <v>1</v>
      </c>
      <c r="M164" s="227" t="s">
        <v>577</v>
      </c>
      <c r="N164" s="226" t="s">
        <v>1</v>
      </c>
      <c r="O164" s="227" t="s">
        <v>577</v>
      </c>
      <c r="P164" s="226" t="s">
        <v>1</v>
      </c>
      <c r="Q164" s="227" t="s">
        <v>577</v>
      </c>
      <c r="R164" s="226" t="s">
        <v>1</v>
      </c>
      <c r="S164" s="227" t="s">
        <v>577</v>
      </c>
      <c r="T164" s="226" t="s">
        <v>1</v>
      </c>
      <c r="U164" s="228" t="s">
        <v>577</v>
      </c>
      <c r="W164" s="226" t="s">
        <v>1</v>
      </c>
      <c r="X164" s="227" t="s">
        <v>577</v>
      </c>
      <c r="Y164" s="226" t="s">
        <v>1</v>
      </c>
      <c r="Z164" s="228" t="s">
        <v>577</v>
      </c>
      <c r="AA164" s="226" t="s">
        <v>1</v>
      </c>
      <c r="AB164" s="228" t="s">
        <v>577</v>
      </c>
    </row>
    <row r="165" spans="1:28">
      <c r="A165" s="380"/>
      <c r="B165" s="373"/>
      <c r="C165" s="85"/>
      <c r="D165" s="85"/>
      <c r="E165" s="226" t="s">
        <v>171</v>
      </c>
      <c r="F165" s="227" t="s">
        <v>1252</v>
      </c>
      <c r="G165" s="226" t="s">
        <v>171</v>
      </c>
      <c r="H165" s="228" t="s">
        <v>1252</v>
      </c>
      <c r="I165" s="245"/>
      <c r="J165" s="226" t="s">
        <v>171</v>
      </c>
      <c r="K165" s="227" t="s">
        <v>1252</v>
      </c>
      <c r="L165" s="226" t="s">
        <v>171</v>
      </c>
      <c r="M165" s="227" t="s">
        <v>1252</v>
      </c>
      <c r="N165" s="226" t="s">
        <v>171</v>
      </c>
      <c r="O165" s="227" t="s">
        <v>1252</v>
      </c>
      <c r="P165" s="226" t="s">
        <v>171</v>
      </c>
      <c r="Q165" s="227" t="s">
        <v>1252</v>
      </c>
      <c r="R165" s="226" t="s">
        <v>171</v>
      </c>
      <c r="S165" s="227" t="s">
        <v>1252</v>
      </c>
      <c r="T165" s="226" t="s">
        <v>171</v>
      </c>
      <c r="U165" s="228" t="s">
        <v>1252</v>
      </c>
      <c r="W165" s="226" t="s">
        <v>171</v>
      </c>
      <c r="X165" s="227" t="s">
        <v>1252</v>
      </c>
      <c r="Y165" s="226" t="s">
        <v>171</v>
      </c>
      <c r="Z165" s="228" t="s">
        <v>1252</v>
      </c>
      <c r="AA165" s="226" t="s">
        <v>171</v>
      </c>
      <c r="AB165" s="228" t="s">
        <v>1252</v>
      </c>
    </row>
    <row r="166" spans="1:28">
      <c r="A166" s="380"/>
      <c r="B166" s="373"/>
      <c r="C166" s="85"/>
      <c r="D166" s="227" t="s">
        <v>1319</v>
      </c>
      <c r="E166" s="226" t="s">
        <v>172</v>
      </c>
      <c r="F166" s="227" t="s">
        <v>1312</v>
      </c>
      <c r="G166" s="226" t="s">
        <v>172</v>
      </c>
      <c r="H166" s="228" t="s">
        <v>1312</v>
      </c>
      <c r="I166" s="245"/>
      <c r="J166" s="226" t="s">
        <v>172</v>
      </c>
      <c r="K166" s="227" t="s">
        <v>1312</v>
      </c>
      <c r="L166" s="226" t="s">
        <v>172</v>
      </c>
      <c r="M166" s="227" t="s">
        <v>1312</v>
      </c>
      <c r="N166" s="226" t="s">
        <v>172</v>
      </c>
      <c r="O166" s="227" t="s">
        <v>1312</v>
      </c>
      <c r="P166" s="226" t="s">
        <v>172</v>
      </c>
      <c r="Q166" s="227" t="s">
        <v>1312</v>
      </c>
      <c r="R166" s="226" t="s">
        <v>172</v>
      </c>
      <c r="S166" s="227" t="s">
        <v>1312</v>
      </c>
      <c r="T166" s="226" t="s">
        <v>172</v>
      </c>
      <c r="U166" s="228" t="s">
        <v>1312</v>
      </c>
      <c r="W166" s="226" t="s">
        <v>172</v>
      </c>
      <c r="X166" s="227" t="s">
        <v>1312</v>
      </c>
      <c r="Y166" s="226" t="s">
        <v>172</v>
      </c>
      <c r="Z166" s="228" t="s">
        <v>1312</v>
      </c>
      <c r="AA166" s="226" t="s">
        <v>172</v>
      </c>
      <c r="AB166" s="228" t="s">
        <v>1312</v>
      </c>
    </row>
    <row r="167" spans="1:28">
      <c r="A167" s="380"/>
      <c r="B167" s="373"/>
      <c r="C167" s="85"/>
      <c r="D167" s="227" t="s">
        <v>1320</v>
      </c>
      <c r="E167" s="226" t="s">
        <v>172</v>
      </c>
      <c r="F167" s="227" t="s">
        <v>1851</v>
      </c>
      <c r="G167" s="226" t="s">
        <v>172</v>
      </c>
      <c r="H167" s="228" t="s">
        <v>1851</v>
      </c>
      <c r="I167" s="245"/>
      <c r="J167" s="226" t="s">
        <v>172</v>
      </c>
      <c r="K167" s="227" t="s">
        <v>1317</v>
      </c>
      <c r="L167" s="226" t="s">
        <v>172</v>
      </c>
      <c r="M167" s="227" t="s">
        <v>1317</v>
      </c>
      <c r="N167" s="226" t="s">
        <v>172</v>
      </c>
      <c r="O167" s="227" t="s">
        <v>1317</v>
      </c>
      <c r="P167" s="226" t="s">
        <v>172</v>
      </c>
      <c r="Q167" s="227" t="s">
        <v>1317</v>
      </c>
      <c r="R167" s="226" t="s">
        <v>172</v>
      </c>
      <c r="S167" s="227" t="s">
        <v>1317</v>
      </c>
      <c r="T167" s="226" t="s">
        <v>172</v>
      </c>
      <c r="U167" s="228" t="s">
        <v>1313</v>
      </c>
      <c r="W167" s="226" t="s">
        <v>172</v>
      </c>
      <c r="X167" s="227" t="s">
        <v>1317</v>
      </c>
      <c r="Y167" s="226" t="s">
        <v>172</v>
      </c>
      <c r="Z167" s="228" t="s">
        <v>1317</v>
      </c>
      <c r="AA167" s="226" t="s">
        <v>172</v>
      </c>
      <c r="AB167" s="228" t="s">
        <v>1317</v>
      </c>
    </row>
    <row r="168" spans="1:28">
      <c r="A168" s="380"/>
      <c r="B168" s="373"/>
      <c r="C168" s="85"/>
      <c r="D168" s="227" t="s">
        <v>1321</v>
      </c>
      <c r="E168" s="226" t="s">
        <v>172</v>
      </c>
      <c r="F168" s="227" t="s">
        <v>884</v>
      </c>
      <c r="G168" s="226" t="s">
        <v>172</v>
      </c>
      <c r="H168" s="228" t="s">
        <v>884</v>
      </c>
      <c r="I168" s="245"/>
      <c r="J168" s="226" t="s">
        <v>172</v>
      </c>
      <c r="K168" s="227" t="s">
        <v>884</v>
      </c>
      <c r="L168" s="226" t="s">
        <v>172</v>
      </c>
      <c r="M168" s="227" t="s">
        <v>884</v>
      </c>
      <c r="N168" s="226" t="s">
        <v>172</v>
      </c>
      <c r="O168" s="227" t="s">
        <v>884</v>
      </c>
      <c r="P168" s="226" t="s">
        <v>172</v>
      </c>
      <c r="Q168" s="227" t="s">
        <v>884</v>
      </c>
      <c r="R168" s="226" t="s">
        <v>172</v>
      </c>
      <c r="S168" s="227" t="s">
        <v>884</v>
      </c>
      <c r="T168" s="226" t="s">
        <v>172</v>
      </c>
      <c r="U168" s="228" t="s">
        <v>83</v>
      </c>
      <c r="W168" s="226" t="s">
        <v>172</v>
      </c>
      <c r="X168" s="227" t="s">
        <v>884</v>
      </c>
      <c r="Y168" s="226" t="s">
        <v>172</v>
      </c>
      <c r="Z168" s="228" t="s">
        <v>884</v>
      </c>
      <c r="AA168" s="226" t="s">
        <v>172</v>
      </c>
      <c r="AB168" s="228" t="s">
        <v>884</v>
      </c>
    </row>
    <row r="169" spans="1:28">
      <c r="A169" s="380"/>
      <c r="B169" s="373"/>
      <c r="C169" s="85"/>
      <c r="D169" s="227" t="s">
        <v>1322</v>
      </c>
      <c r="E169" s="226" t="s">
        <v>172</v>
      </c>
      <c r="F169" s="227" t="s">
        <v>884</v>
      </c>
      <c r="G169" s="226" t="s">
        <v>172</v>
      </c>
      <c r="H169" s="228" t="s">
        <v>884</v>
      </c>
      <c r="I169" s="245"/>
      <c r="J169" s="226" t="s">
        <v>172</v>
      </c>
      <c r="K169" s="227" t="s">
        <v>884</v>
      </c>
      <c r="L169" s="226" t="s">
        <v>172</v>
      </c>
      <c r="M169" s="227" t="s">
        <v>884</v>
      </c>
      <c r="N169" s="226" t="s">
        <v>172</v>
      </c>
      <c r="O169" s="227" t="s">
        <v>884</v>
      </c>
      <c r="P169" s="226" t="s">
        <v>172</v>
      </c>
      <c r="Q169" s="227" t="s">
        <v>884</v>
      </c>
      <c r="R169" s="226" t="s">
        <v>172</v>
      </c>
      <c r="S169" s="227" t="s">
        <v>884</v>
      </c>
      <c r="T169" s="226" t="s">
        <v>172</v>
      </c>
      <c r="U169" s="228" t="s">
        <v>83</v>
      </c>
      <c r="W169" s="226" t="s">
        <v>172</v>
      </c>
      <c r="X169" s="227" t="s">
        <v>884</v>
      </c>
      <c r="Y169" s="226" t="s">
        <v>172</v>
      </c>
      <c r="Z169" s="228" t="s">
        <v>884</v>
      </c>
      <c r="AA169" s="226" t="s">
        <v>172</v>
      </c>
      <c r="AB169" s="228" t="s">
        <v>884</v>
      </c>
    </row>
    <row r="170" spans="1:28">
      <c r="A170" s="380"/>
      <c r="B170" s="373"/>
      <c r="C170" s="85"/>
      <c r="D170" s="227" t="s">
        <v>1323</v>
      </c>
      <c r="E170" s="226" t="s">
        <v>172</v>
      </c>
      <c r="F170" s="227" t="s">
        <v>884</v>
      </c>
      <c r="G170" s="226" t="s">
        <v>172</v>
      </c>
      <c r="H170" s="228" t="s">
        <v>884</v>
      </c>
      <c r="I170" s="245"/>
      <c r="J170" s="226" t="s">
        <v>172</v>
      </c>
      <c r="K170" s="227" t="s">
        <v>884</v>
      </c>
      <c r="L170" s="226" t="s">
        <v>172</v>
      </c>
      <c r="M170" s="227" t="s">
        <v>884</v>
      </c>
      <c r="N170" s="226" t="s">
        <v>172</v>
      </c>
      <c r="O170" s="227" t="s">
        <v>884</v>
      </c>
      <c r="P170" s="226" t="s">
        <v>172</v>
      </c>
      <c r="Q170" s="227" t="s">
        <v>884</v>
      </c>
      <c r="R170" s="226" t="s">
        <v>172</v>
      </c>
      <c r="S170" s="227" t="s">
        <v>884</v>
      </c>
      <c r="T170" s="226" t="s">
        <v>172</v>
      </c>
      <c r="U170" s="228" t="s">
        <v>83</v>
      </c>
      <c r="W170" s="226" t="s">
        <v>172</v>
      </c>
      <c r="X170" s="227" t="s">
        <v>884</v>
      </c>
      <c r="Y170" s="226" t="s">
        <v>172</v>
      </c>
      <c r="Z170" s="228" t="s">
        <v>884</v>
      </c>
      <c r="AA170" s="226" t="s">
        <v>172</v>
      </c>
      <c r="AB170" s="228" t="s">
        <v>884</v>
      </c>
    </row>
    <row r="171" spans="1:28">
      <c r="A171" s="380"/>
      <c r="B171" s="373"/>
      <c r="C171" s="85"/>
      <c r="D171" s="227" t="s">
        <v>1324</v>
      </c>
      <c r="E171" s="226" t="s">
        <v>172</v>
      </c>
      <c r="F171" s="227" t="s">
        <v>1312</v>
      </c>
      <c r="G171" s="226" t="s">
        <v>172</v>
      </c>
      <c r="H171" s="228" t="s">
        <v>1312</v>
      </c>
      <c r="I171" s="245"/>
      <c r="J171" s="226" t="s">
        <v>172</v>
      </c>
      <c r="K171" s="227" t="s">
        <v>1312</v>
      </c>
      <c r="L171" s="226" t="s">
        <v>172</v>
      </c>
      <c r="M171" s="227" t="s">
        <v>1312</v>
      </c>
      <c r="N171" s="226" t="s">
        <v>172</v>
      </c>
      <c r="O171" s="227" t="s">
        <v>1312</v>
      </c>
      <c r="P171" s="226" t="s">
        <v>172</v>
      </c>
      <c r="Q171" s="227" t="s">
        <v>1312</v>
      </c>
      <c r="R171" s="226" t="s">
        <v>172</v>
      </c>
      <c r="S171" s="227" t="s">
        <v>1312</v>
      </c>
      <c r="T171" s="226" t="s">
        <v>172</v>
      </c>
      <c r="U171" s="228" t="s">
        <v>1312</v>
      </c>
      <c r="W171" s="226" t="s">
        <v>172</v>
      </c>
      <c r="X171" s="227" t="s">
        <v>1312</v>
      </c>
      <c r="Y171" s="226" t="s">
        <v>172</v>
      </c>
      <c r="Z171" s="228" t="s">
        <v>1312</v>
      </c>
      <c r="AA171" s="226" t="s">
        <v>172</v>
      </c>
      <c r="AB171" s="228" t="s">
        <v>1312</v>
      </c>
    </row>
    <row r="172" spans="1:28">
      <c r="A172" s="380"/>
      <c r="B172" s="373"/>
      <c r="C172" s="85"/>
      <c r="D172" s="227" t="s">
        <v>1325</v>
      </c>
      <c r="E172" s="226" t="s">
        <v>172</v>
      </c>
      <c r="F172" s="227" t="s">
        <v>1432</v>
      </c>
      <c r="G172" s="226" t="s">
        <v>172</v>
      </c>
      <c r="H172" s="228" t="s">
        <v>1432</v>
      </c>
      <c r="I172" s="245"/>
      <c r="J172" s="226" t="s">
        <v>172</v>
      </c>
      <c r="K172" s="227" t="s">
        <v>1432</v>
      </c>
      <c r="L172" s="226" t="s">
        <v>172</v>
      </c>
      <c r="M172" s="227" t="s">
        <v>1432</v>
      </c>
      <c r="N172" s="226" t="s">
        <v>172</v>
      </c>
      <c r="O172" s="227" t="s">
        <v>1432</v>
      </c>
      <c r="P172" s="226" t="s">
        <v>172</v>
      </c>
      <c r="Q172" s="227" t="s">
        <v>1432</v>
      </c>
      <c r="R172" s="226" t="s">
        <v>172</v>
      </c>
      <c r="S172" s="227" t="s">
        <v>1432</v>
      </c>
      <c r="T172" s="226" t="s">
        <v>172</v>
      </c>
      <c r="U172" s="228" t="s">
        <v>1314</v>
      </c>
      <c r="W172" s="226" t="s">
        <v>172</v>
      </c>
      <c r="X172" s="227" t="s">
        <v>1432</v>
      </c>
      <c r="Y172" s="226" t="s">
        <v>172</v>
      </c>
      <c r="Z172" s="228" t="s">
        <v>1432</v>
      </c>
      <c r="AA172" s="226" t="s">
        <v>172</v>
      </c>
      <c r="AB172" s="228" t="s">
        <v>1432</v>
      </c>
    </row>
    <row r="173" spans="1:28">
      <c r="A173" s="380"/>
      <c r="B173" s="373"/>
      <c r="C173" s="85"/>
      <c r="D173" s="227" t="s">
        <v>1326</v>
      </c>
      <c r="E173" s="226" t="s">
        <v>172</v>
      </c>
      <c r="F173" s="227" t="s">
        <v>83</v>
      </c>
      <c r="G173" s="226" t="s">
        <v>172</v>
      </c>
      <c r="H173" s="228" t="s">
        <v>83</v>
      </c>
      <c r="I173" s="245"/>
      <c r="J173" s="226" t="s">
        <v>172</v>
      </c>
      <c r="K173" s="227" t="s">
        <v>83</v>
      </c>
      <c r="L173" s="226" t="s">
        <v>172</v>
      </c>
      <c r="M173" s="227" t="s">
        <v>83</v>
      </c>
      <c r="N173" s="226" t="s">
        <v>172</v>
      </c>
      <c r="O173" s="227" t="s">
        <v>83</v>
      </c>
      <c r="P173" s="226" t="s">
        <v>172</v>
      </c>
      <c r="Q173" s="227" t="s">
        <v>83</v>
      </c>
      <c r="R173" s="226" t="s">
        <v>172</v>
      </c>
      <c r="S173" s="227" t="s">
        <v>83</v>
      </c>
      <c r="T173" s="226" t="s">
        <v>172</v>
      </c>
      <c r="U173" s="228" t="s">
        <v>83</v>
      </c>
      <c r="W173" s="226" t="s">
        <v>172</v>
      </c>
      <c r="X173" s="227" t="s">
        <v>83</v>
      </c>
      <c r="Y173" s="226" t="s">
        <v>172</v>
      </c>
      <c r="Z173" s="228" t="s">
        <v>83</v>
      </c>
      <c r="AA173" s="226" t="s">
        <v>172</v>
      </c>
      <c r="AB173" s="228" t="s">
        <v>83</v>
      </c>
    </row>
    <row r="174" spans="1:28">
      <c r="A174" s="380"/>
      <c r="B174" s="373"/>
      <c r="C174" s="85"/>
      <c r="D174" s="227" t="s">
        <v>1327</v>
      </c>
      <c r="E174" s="226" t="s">
        <v>172</v>
      </c>
      <c r="F174" s="227" t="s">
        <v>83</v>
      </c>
      <c r="G174" s="226" t="s">
        <v>172</v>
      </c>
      <c r="H174" s="228" t="s">
        <v>83</v>
      </c>
      <c r="I174" s="245"/>
      <c r="J174" s="226" t="s">
        <v>172</v>
      </c>
      <c r="K174" s="227" t="s">
        <v>83</v>
      </c>
      <c r="L174" s="226" t="s">
        <v>172</v>
      </c>
      <c r="M174" s="227" t="s">
        <v>83</v>
      </c>
      <c r="N174" s="226" t="s">
        <v>172</v>
      </c>
      <c r="O174" s="227" t="s">
        <v>83</v>
      </c>
      <c r="P174" s="226" t="s">
        <v>172</v>
      </c>
      <c r="Q174" s="227" t="s">
        <v>83</v>
      </c>
      <c r="R174" s="226" t="s">
        <v>172</v>
      </c>
      <c r="S174" s="227" t="s">
        <v>83</v>
      </c>
      <c r="T174" s="226" t="s">
        <v>172</v>
      </c>
      <c r="U174" s="228" t="s">
        <v>83</v>
      </c>
      <c r="W174" s="226" t="s">
        <v>172</v>
      </c>
      <c r="X174" s="227" t="s">
        <v>83</v>
      </c>
      <c r="Y174" s="226" t="s">
        <v>172</v>
      </c>
      <c r="Z174" s="228" t="s">
        <v>83</v>
      </c>
      <c r="AA174" s="226" t="s">
        <v>172</v>
      </c>
      <c r="AB174" s="228" t="s">
        <v>83</v>
      </c>
    </row>
    <row r="175" spans="1:28">
      <c r="A175" s="380"/>
      <c r="B175" s="373"/>
      <c r="C175" s="85"/>
      <c r="D175" s="227" t="s">
        <v>1328</v>
      </c>
      <c r="E175" s="226" t="s">
        <v>172</v>
      </c>
      <c r="F175" s="227" t="s">
        <v>83</v>
      </c>
      <c r="G175" s="226" t="s">
        <v>172</v>
      </c>
      <c r="H175" s="228" t="s">
        <v>83</v>
      </c>
      <c r="I175" s="245"/>
      <c r="J175" s="226" t="s">
        <v>172</v>
      </c>
      <c r="K175" s="227" t="s">
        <v>83</v>
      </c>
      <c r="L175" s="226" t="s">
        <v>172</v>
      </c>
      <c r="M175" s="227" t="s">
        <v>83</v>
      </c>
      <c r="N175" s="226" t="s">
        <v>172</v>
      </c>
      <c r="O175" s="227" t="s">
        <v>83</v>
      </c>
      <c r="P175" s="226" t="s">
        <v>172</v>
      </c>
      <c r="Q175" s="227" t="s">
        <v>83</v>
      </c>
      <c r="R175" s="226" t="s">
        <v>172</v>
      </c>
      <c r="S175" s="227" t="s">
        <v>83</v>
      </c>
      <c r="T175" s="226" t="s">
        <v>172</v>
      </c>
      <c r="U175" s="228" t="s">
        <v>83</v>
      </c>
      <c r="W175" s="226" t="s">
        <v>172</v>
      </c>
      <c r="X175" s="227" t="s">
        <v>83</v>
      </c>
      <c r="Y175" s="226" t="s">
        <v>172</v>
      </c>
      <c r="Z175" s="228" t="s">
        <v>83</v>
      </c>
      <c r="AA175" s="226" t="s">
        <v>172</v>
      </c>
      <c r="AB175" s="228" t="s">
        <v>83</v>
      </c>
    </row>
    <row r="176" spans="1:28">
      <c r="A176" s="380"/>
      <c r="B176" s="373"/>
      <c r="C176" s="85"/>
      <c r="D176" s="227" t="s">
        <v>1329</v>
      </c>
      <c r="E176" s="226" t="s">
        <v>172</v>
      </c>
      <c r="F176" s="227" t="s">
        <v>1312</v>
      </c>
      <c r="G176" s="226" t="s">
        <v>172</v>
      </c>
      <c r="H176" s="228" t="s">
        <v>1312</v>
      </c>
      <c r="I176" s="245"/>
      <c r="J176" s="226" t="s">
        <v>172</v>
      </c>
      <c r="K176" s="227" t="s">
        <v>1312</v>
      </c>
      <c r="L176" s="226" t="s">
        <v>172</v>
      </c>
      <c r="M176" s="227" t="s">
        <v>1312</v>
      </c>
      <c r="N176" s="226" t="s">
        <v>172</v>
      </c>
      <c r="O176" s="227" t="s">
        <v>1312</v>
      </c>
      <c r="P176" s="226" t="s">
        <v>172</v>
      </c>
      <c r="Q176" s="227" t="s">
        <v>1312</v>
      </c>
      <c r="R176" s="226" t="s">
        <v>172</v>
      </c>
      <c r="S176" s="227" t="s">
        <v>1312</v>
      </c>
      <c r="T176" s="226" t="s">
        <v>172</v>
      </c>
      <c r="U176" s="228" t="s">
        <v>1312</v>
      </c>
      <c r="W176" s="226" t="s">
        <v>172</v>
      </c>
      <c r="X176" s="227" t="s">
        <v>1312</v>
      </c>
      <c r="Y176" s="226" t="s">
        <v>172</v>
      </c>
      <c r="Z176" s="228" t="s">
        <v>1312</v>
      </c>
      <c r="AA176" s="226" t="s">
        <v>172</v>
      </c>
      <c r="AB176" s="228" t="s">
        <v>1312</v>
      </c>
    </row>
    <row r="177" spans="1:28">
      <c r="A177" s="380"/>
      <c r="B177" s="373"/>
      <c r="C177" s="85"/>
      <c r="D177" s="227" t="s">
        <v>1330</v>
      </c>
      <c r="E177" s="226" t="s">
        <v>172</v>
      </c>
      <c r="F177" s="227" t="s">
        <v>1429</v>
      </c>
      <c r="G177" s="226" t="s">
        <v>172</v>
      </c>
      <c r="H177" s="228" t="s">
        <v>1429</v>
      </c>
      <c r="I177" s="245"/>
      <c r="J177" s="226" t="s">
        <v>172</v>
      </c>
      <c r="K177" s="227" t="s">
        <v>1429</v>
      </c>
      <c r="L177" s="226" t="s">
        <v>172</v>
      </c>
      <c r="M177" s="227" t="s">
        <v>1429</v>
      </c>
      <c r="N177" s="226" t="s">
        <v>172</v>
      </c>
      <c r="O177" s="227" t="s">
        <v>1429</v>
      </c>
      <c r="P177" s="226" t="s">
        <v>172</v>
      </c>
      <c r="Q177" s="227" t="s">
        <v>1429</v>
      </c>
      <c r="R177" s="226" t="s">
        <v>172</v>
      </c>
      <c r="S177" s="227" t="s">
        <v>1429</v>
      </c>
      <c r="T177" s="226" t="s">
        <v>172</v>
      </c>
      <c r="U177" s="228" t="s">
        <v>1315</v>
      </c>
      <c r="W177" s="226" t="s">
        <v>172</v>
      </c>
      <c r="X177" s="227" t="s">
        <v>1429</v>
      </c>
      <c r="Y177" s="226" t="s">
        <v>172</v>
      </c>
      <c r="Z177" s="228" t="s">
        <v>1429</v>
      </c>
      <c r="AA177" s="226" t="s">
        <v>172</v>
      </c>
      <c r="AB177" s="228" t="s">
        <v>1429</v>
      </c>
    </row>
    <row r="178" spans="1:28">
      <c r="A178" s="380"/>
      <c r="B178" s="373"/>
      <c r="C178" s="85"/>
      <c r="D178" s="227" t="s">
        <v>1331</v>
      </c>
      <c r="E178" s="226" t="s">
        <v>172</v>
      </c>
      <c r="F178" s="227" t="s">
        <v>884</v>
      </c>
      <c r="G178" s="226" t="s">
        <v>172</v>
      </c>
      <c r="H178" s="228" t="s">
        <v>884</v>
      </c>
      <c r="I178" s="245"/>
      <c r="J178" s="226" t="s">
        <v>172</v>
      </c>
      <c r="K178" s="227" t="s">
        <v>884</v>
      </c>
      <c r="L178" s="226" t="s">
        <v>172</v>
      </c>
      <c r="M178" s="227" t="s">
        <v>884</v>
      </c>
      <c r="N178" s="226" t="s">
        <v>172</v>
      </c>
      <c r="O178" s="227" t="s">
        <v>884</v>
      </c>
      <c r="P178" s="226" t="s">
        <v>172</v>
      </c>
      <c r="Q178" s="227" t="s">
        <v>884</v>
      </c>
      <c r="R178" s="226" t="s">
        <v>172</v>
      </c>
      <c r="S178" s="227" t="s">
        <v>884</v>
      </c>
      <c r="T178" s="226" t="s">
        <v>172</v>
      </c>
      <c r="U178" s="244" t="s">
        <v>1356</v>
      </c>
      <c r="W178" s="226" t="s">
        <v>172</v>
      </c>
      <c r="X178" s="227" t="s">
        <v>884</v>
      </c>
      <c r="Y178" s="226" t="s">
        <v>172</v>
      </c>
      <c r="Z178" s="228" t="s">
        <v>884</v>
      </c>
      <c r="AA178" s="226" t="s">
        <v>172</v>
      </c>
      <c r="AB178" s="228" t="s">
        <v>884</v>
      </c>
    </row>
    <row r="179" spans="1:28">
      <c r="A179" s="380"/>
      <c r="B179" s="373"/>
      <c r="C179" s="85"/>
      <c r="D179" s="227" t="s">
        <v>1332</v>
      </c>
      <c r="E179" s="226" t="s">
        <v>172</v>
      </c>
      <c r="F179" s="227" t="s">
        <v>884</v>
      </c>
      <c r="G179" s="226" t="s">
        <v>172</v>
      </c>
      <c r="H179" s="228" t="s">
        <v>884</v>
      </c>
      <c r="I179" s="245"/>
      <c r="J179" s="226" t="s">
        <v>172</v>
      </c>
      <c r="K179" s="227" t="s">
        <v>884</v>
      </c>
      <c r="L179" s="226" t="s">
        <v>172</v>
      </c>
      <c r="M179" s="227" t="s">
        <v>884</v>
      </c>
      <c r="N179" s="226" t="s">
        <v>172</v>
      </c>
      <c r="O179" s="227" t="s">
        <v>884</v>
      </c>
      <c r="P179" s="226" t="s">
        <v>172</v>
      </c>
      <c r="Q179" s="227" t="s">
        <v>884</v>
      </c>
      <c r="R179" s="226" t="s">
        <v>172</v>
      </c>
      <c r="S179" s="227" t="s">
        <v>884</v>
      </c>
      <c r="T179" s="226" t="s">
        <v>172</v>
      </c>
      <c r="U179" s="244" t="s">
        <v>1356</v>
      </c>
      <c r="W179" s="226" t="s">
        <v>172</v>
      </c>
      <c r="X179" s="227" t="s">
        <v>884</v>
      </c>
      <c r="Y179" s="226" t="s">
        <v>172</v>
      </c>
      <c r="Z179" s="228" t="s">
        <v>884</v>
      </c>
      <c r="AA179" s="226" t="s">
        <v>172</v>
      </c>
      <c r="AB179" s="228" t="s">
        <v>884</v>
      </c>
    </row>
    <row r="180" spans="1:28">
      <c r="A180" s="380"/>
      <c r="B180" s="373"/>
      <c r="C180" s="85"/>
      <c r="D180" s="227" t="s">
        <v>1333</v>
      </c>
      <c r="E180" s="226" t="s">
        <v>172</v>
      </c>
      <c r="F180" s="227" t="s">
        <v>10</v>
      </c>
      <c r="G180" s="226" t="s">
        <v>172</v>
      </c>
      <c r="H180" s="228" t="s">
        <v>10</v>
      </c>
      <c r="I180" s="245"/>
      <c r="J180" s="226" t="s">
        <v>172</v>
      </c>
      <c r="K180" s="227" t="s">
        <v>10</v>
      </c>
      <c r="L180" s="226" t="s">
        <v>172</v>
      </c>
      <c r="M180" s="227" t="s">
        <v>10</v>
      </c>
      <c r="N180" s="226" t="s">
        <v>172</v>
      </c>
      <c r="O180" s="227" t="s">
        <v>10</v>
      </c>
      <c r="P180" s="226" t="s">
        <v>172</v>
      </c>
      <c r="Q180" s="227" t="s">
        <v>10</v>
      </c>
      <c r="R180" s="226" t="s">
        <v>172</v>
      </c>
      <c r="S180" s="227" t="s">
        <v>10</v>
      </c>
      <c r="T180" s="226" t="s">
        <v>172</v>
      </c>
      <c r="U180" s="244" t="s">
        <v>73</v>
      </c>
      <c r="W180" s="226" t="s">
        <v>172</v>
      </c>
      <c r="X180" s="227" t="s">
        <v>10</v>
      </c>
      <c r="Y180" s="226" t="s">
        <v>172</v>
      </c>
      <c r="Z180" s="228" t="s">
        <v>10</v>
      </c>
      <c r="AA180" s="226" t="s">
        <v>172</v>
      </c>
      <c r="AB180" s="228" t="s">
        <v>10</v>
      </c>
    </row>
    <row r="181" spans="1:28">
      <c r="A181" s="380"/>
      <c r="B181" s="373"/>
      <c r="C181" s="85"/>
      <c r="D181" s="227" t="s">
        <v>1334</v>
      </c>
      <c r="E181" s="226" t="s">
        <v>172</v>
      </c>
      <c r="F181" s="227" t="s">
        <v>1312</v>
      </c>
      <c r="G181" s="226" t="s">
        <v>172</v>
      </c>
      <c r="H181" s="228" t="s">
        <v>1312</v>
      </c>
      <c r="I181" s="245"/>
      <c r="J181" s="226" t="s">
        <v>172</v>
      </c>
      <c r="K181" s="227" t="s">
        <v>1312</v>
      </c>
      <c r="L181" s="226" t="s">
        <v>172</v>
      </c>
      <c r="M181" s="227" t="s">
        <v>1312</v>
      </c>
      <c r="N181" s="226" t="s">
        <v>172</v>
      </c>
      <c r="O181" s="227" t="s">
        <v>1312</v>
      </c>
      <c r="P181" s="226" t="s">
        <v>172</v>
      </c>
      <c r="Q181" s="227" t="s">
        <v>1312</v>
      </c>
      <c r="R181" s="226" t="s">
        <v>172</v>
      </c>
      <c r="S181" s="227" t="s">
        <v>1312</v>
      </c>
      <c r="T181" s="226" t="s">
        <v>172</v>
      </c>
      <c r="U181" s="228" t="s">
        <v>1312</v>
      </c>
      <c r="W181" s="226" t="s">
        <v>172</v>
      </c>
      <c r="X181" s="227" t="s">
        <v>1312</v>
      </c>
      <c r="Y181" s="226" t="s">
        <v>172</v>
      </c>
      <c r="Z181" s="228" t="s">
        <v>1312</v>
      </c>
      <c r="AA181" s="226" t="s">
        <v>172</v>
      </c>
      <c r="AB181" s="228" t="s">
        <v>1312</v>
      </c>
    </row>
    <row r="182" spans="1:28">
      <c r="A182" s="380"/>
      <c r="B182" s="373"/>
      <c r="C182" s="85"/>
      <c r="D182" s="227" t="s">
        <v>1335</v>
      </c>
      <c r="E182" s="226" t="s">
        <v>172</v>
      </c>
      <c r="F182" s="227" t="s">
        <v>1316</v>
      </c>
      <c r="G182" s="226" t="s">
        <v>172</v>
      </c>
      <c r="H182" s="228" t="s">
        <v>1316</v>
      </c>
      <c r="I182" s="245"/>
      <c r="J182" s="226" t="s">
        <v>172</v>
      </c>
      <c r="K182" s="227" t="s">
        <v>1318</v>
      </c>
      <c r="L182" s="226" t="s">
        <v>172</v>
      </c>
      <c r="M182" s="227" t="s">
        <v>1318</v>
      </c>
      <c r="N182" s="226" t="s">
        <v>172</v>
      </c>
      <c r="O182" s="227" t="s">
        <v>1318</v>
      </c>
      <c r="P182" s="226" t="s">
        <v>172</v>
      </c>
      <c r="Q182" s="227" t="s">
        <v>1318</v>
      </c>
      <c r="R182" s="226" t="s">
        <v>172</v>
      </c>
      <c r="S182" s="227" t="s">
        <v>1318</v>
      </c>
      <c r="T182" s="226" t="s">
        <v>172</v>
      </c>
      <c r="U182" s="228" t="s">
        <v>1355</v>
      </c>
      <c r="W182" s="226" t="s">
        <v>172</v>
      </c>
      <c r="X182" s="227" t="s">
        <v>1318</v>
      </c>
      <c r="Y182" s="226" t="s">
        <v>172</v>
      </c>
      <c r="Z182" s="228" t="s">
        <v>1318</v>
      </c>
      <c r="AA182" s="226" t="s">
        <v>172</v>
      </c>
      <c r="AB182" s="228" t="s">
        <v>1318</v>
      </c>
    </row>
    <row r="183" spans="1:28">
      <c r="A183" s="380"/>
      <c r="B183" s="373"/>
      <c r="C183" s="85"/>
      <c r="D183" s="227" t="s">
        <v>1336</v>
      </c>
      <c r="E183" s="226" t="s">
        <v>172</v>
      </c>
      <c r="F183" s="227" t="s">
        <v>884</v>
      </c>
      <c r="G183" s="226" t="s">
        <v>172</v>
      </c>
      <c r="H183" s="228" t="s">
        <v>884</v>
      </c>
      <c r="I183" s="245"/>
      <c r="J183" s="226" t="s">
        <v>172</v>
      </c>
      <c r="K183" s="227" t="s">
        <v>884</v>
      </c>
      <c r="L183" s="226" t="s">
        <v>172</v>
      </c>
      <c r="M183" s="227" t="s">
        <v>884</v>
      </c>
      <c r="N183" s="226" t="s">
        <v>172</v>
      </c>
      <c r="O183" s="227" t="s">
        <v>884</v>
      </c>
      <c r="P183" s="226" t="s">
        <v>172</v>
      </c>
      <c r="Q183" s="227" t="s">
        <v>884</v>
      </c>
      <c r="R183" s="226" t="s">
        <v>172</v>
      </c>
      <c r="S183" s="227" t="s">
        <v>884</v>
      </c>
      <c r="T183" s="226" t="s">
        <v>172</v>
      </c>
      <c r="U183" s="228" t="s">
        <v>83</v>
      </c>
      <c r="W183" s="226" t="s">
        <v>172</v>
      </c>
      <c r="X183" s="227" t="s">
        <v>884</v>
      </c>
      <c r="Y183" s="226" t="s">
        <v>172</v>
      </c>
      <c r="Z183" s="228" t="s">
        <v>884</v>
      </c>
      <c r="AA183" s="226" t="s">
        <v>172</v>
      </c>
      <c r="AB183" s="228" t="s">
        <v>884</v>
      </c>
    </row>
    <row r="184" spans="1:28">
      <c r="A184" s="380"/>
      <c r="B184" s="373"/>
      <c r="C184" s="85"/>
      <c r="D184" s="227" t="s">
        <v>1337</v>
      </c>
      <c r="E184" s="226" t="s">
        <v>172</v>
      </c>
      <c r="F184" s="227" t="s">
        <v>884</v>
      </c>
      <c r="G184" s="226" t="s">
        <v>172</v>
      </c>
      <c r="H184" s="228" t="s">
        <v>884</v>
      </c>
      <c r="I184" s="245"/>
      <c r="J184" s="226" t="s">
        <v>172</v>
      </c>
      <c r="K184" s="227" t="s">
        <v>884</v>
      </c>
      <c r="L184" s="226" t="s">
        <v>172</v>
      </c>
      <c r="M184" s="227" t="s">
        <v>884</v>
      </c>
      <c r="N184" s="226" t="s">
        <v>172</v>
      </c>
      <c r="O184" s="227" t="s">
        <v>884</v>
      </c>
      <c r="P184" s="226" t="s">
        <v>172</v>
      </c>
      <c r="Q184" s="227" t="s">
        <v>884</v>
      </c>
      <c r="R184" s="226" t="s">
        <v>172</v>
      </c>
      <c r="S184" s="227" t="s">
        <v>884</v>
      </c>
      <c r="T184" s="226" t="s">
        <v>172</v>
      </c>
      <c r="U184" s="228" t="s">
        <v>83</v>
      </c>
      <c r="W184" s="226" t="s">
        <v>172</v>
      </c>
      <c r="X184" s="227" t="s">
        <v>884</v>
      </c>
      <c r="Y184" s="226" t="s">
        <v>172</v>
      </c>
      <c r="Z184" s="228" t="s">
        <v>884</v>
      </c>
      <c r="AA184" s="226" t="s">
        <v>172</v>
      </c>
      <c r="AB184" s="228" t="s">
        <v>884</v>
      </c>
    </row>
    <row r="185" spans="1:28">
      <c r="A185" s="380"/>
      <c r="B185" s="373"/>
      <c r="C185" s="85"/>
      <c r="D185" s="227" t="s">
        <v>1338</v>
      </c>
      <c r="E185" s="226" t="s">
        <v>172</v>
      </c>
      <c r="F185" s="227" t="s">
        <v>884</v>
      </c>
      <c r="G185" s="226" t="s">
        <v>172</v>
      </c>
      <c r="H185" s="228" t="s">
        <v>884</v>
      </c>
      <c r="I185" s="245"/>
      <c r="J185" s="226" t="s">
        <v>172</v>
      </c>
      <c r="K185" s="227" t="s">
        <v>884</v>
      </c>
      <c r="L185" s="226" t="s">
        <v>172</v>
      </c>
      <c r="M185" s="227" t="s">
        <v>884</v>
      </c>
      <c r="N185" s="226" t="s">
        <v>172</v>
      </c>
      <c r="O185" s="227" t="s">
        <v>884</v>
      </c>
      <c r="P185" s="226" t="s">
        <v>172</v>
      </c>
      <c r="Q185" s="227" t="s">
        <v>884</v>
      </c>
      <c r="R185" s="226" t="s">
        <v>172</v>
      </c>
      <c r="S185" s="227" t="s">
        <v>884</v>
      </c>
      <c r="T185" s="226" t="s">
        <v>172</v>
      </c>
      <c r="U185" s="228" t="s">
        <v>83</v>
      </c>
      <c r="W185" s="226" t="s">
        <v>172</v>
      </c>
      <c r="X185" s="227" t="s">
        <v>884</v>
      </c>
      <c r="Y185" s="226" t="s">
        <v>172</v>
      </c>
      <c r="Z185" s="228" t="s">
        <v>884</v>
      </c>
      <c r="AA185" s="226" t="s">
        <v>172</v>
      </c>
      <c r="AB185" s="228" t="s">
        <v>884</v>
      </c>
    </row>
    <row r="186" spans="1:28">
      <c r="A186" s="380"/>
      <c r="B186" s="373"/>
      <c r="C186" s="85"/>
      <c r="D186" s="227" t="s">
        <v>1339</v>
      </c>
      <c r="E186" s="226" t="s">
        <v>172</v>
      </c>
      <c r="F186" s="227" t="s">
        <v>1312</v>
      </c>
      <c r="G186" s="226" t="s">
        <v>172</v>
      </c>
      <c r="H186" s="228" t="s">
        <v>1312</v>
      </c>
      <c r="I186" s="245"/>
      <c r="J186" s="226" t="s">
        <v>172</v>
      </c>
      <c r="K186" s="227" t="s">
        <v>1312</v>
      </c>
      <c r="L186" s="226" t="s">
        <v>172</v>
      </c>
      <c r="M186" s="227" t="s">
        <v>1312</v>
      </c>
      <c r="N186" s="226" t="s">
        <v>172</v>
      </c>
      <c r="O186" s="227" t="s">
        <v>1312</v>
      </c>
      <c r="P186" s="226" t="s">
        <v>172</v>
      </c>
      <c r="Q186" s="227" t="s">
        <v>1312</v>
      </c>
      <c r="R186" s="226" t="s">
        <v>172</v>
      </c>
      <c r="S186" s="227" t="s">
        <v>1312</v>
      </c>
      <c r="T186" s="226" t="s">
        <v>172</v>
      </c>
      <c r="U186" s="228" t="s">
        <v>1312</v>
      </c>
      <c r="W186" s="226" t="s">
        <v>172</v>
      </c>
      <c r="X186" s="227" t="s">
        <v>1312</v>
      </c>
      <c r="Y186" s="226" t="s">
        <v>172</v>
      </c>
      <c r="Z186" s="228" t="s">
        <v>1312</v>
      </c>
      <c r="AA186" s="226" t="s">
        <v>172</v>
      </c>
      <c r="AB186" s="228" t="s">
        <v>1312</v>
      </c>
    </row>
    <row r="187" spans="1:28">
      <c r="A187" s="380"/>
      <c r="B187" s="373"/>
      <c r="C187" s="85"/>
      <c r="D187" s="227" t="s">
        <v>1340</v>
      </c>
      <c r="E187" s="226" t="s">
        <v>172</v>
      </c>
      <c r="F187" s="227" t="s">
        <v>1317</v>
      </c>
      <c r="G187" s="226" t="s">
        <v>172</v>
      </c>
      <c r="H187" s="228" t="s">
        <v>1317</v>
      </c>
      <c r="I187" s="245"/>
      <c r="J187" s="226" t="s">
        <v>172</v>
      </c>
      <c r="K187" s="227" t="s">
        <v>1428</v>
      </c>
      <c r="L187" s="226" t="s">
        <v>172</v>
      </c>
      <c r="M187" s="227" t="s">
        <v>1428</v>
      </c>
      <c r="N187" s="226" t="s">
        <v>172</v>
      </c>
      <c r="O187" s="227" t="s">
        <v>1428</v>
      </c>
      <c r="P187" s="226" t="s">
        <v>172</v>
      </c>
      <c r="Q187" s="227" t="s">
        <v>1428</v>
      </c>
      <c r="R187" s="226" t="s">
        <v>172</v>
      </c>
      <c r="S187" s="227" t="s">
        <v>1428</v>
      </c>
      <c r="T187" s="226" t="s">
        <v>172</v>
      </c>
      <c r="U187" s="228" t="s">
        <v>1316</v>
      </c>
      <c r="W187" s="226" t="s">
        <v>172</v>
      </c>
      <c r="X187" s="227" t="s">
        <v>1428</v>
      </c>
      <c r="Y187" s="226" t="s">
        <v>172</v>
      </c>
      <c r="Z187" s="228" t="s">
        <v>1428</v>
      </c>
      <c r="AA187" s="226" t="s">
        <v>172</v>
      </c>
      <c r="AB187" s="228" t="s">
        <v>1428</v>
      </c>
    </row>
    <row r="188" spans="1:28">
      <c r="A188" s="380"/>
      <c r="B188" s="373"/>
      <c r="C188" s="85"/>
      <c r="D188" s="227" t="s">
        <v>1341</v>
      </c>
      <c r="E188" s="226" t="s">
        <v>172</v>
      </c>
      <c r="F188" s="227" t="s">
        <v>83</v>
      </c>
      <c r="G188" s="226" t="s">
        <v>172</v>
      </c>
      <c r="H188" s="228" t="s">
        <v>83</v>
      </c>
      <c r="I188" s="245"/>
      <c r="J188" s="226" t="s">
        <v>172</v>
      </c>
      <c r="K188" s="227" t="s">
        <v>83</v>
      </c>
      <c r="L188" s="226" t="s">
        <v>172</v>
      </c>
      <c r="M188" s="227" t="s">
        <v>83</v>
      </c>
      <c r="N188" s="226" t="s">
        <v>172</v>
      </c>
      <c r="O188" s="227" t="s">
        <v>83</v>
      </c>
      <c r="P188" s="226" t="s">
        <v>172</v>
      </c>
      <c r="Q188" s="227" t="s">
        <v>83</v>
      </c>
      <c r="R188" s="226" t="s">
        <v>172</v>
      </c>
      <c r="S188" s="227" t="s">
        <v>83</v>
      </c>
      <c r="T188" s="226" t="s">
        <v>172</v>
      </c>
      <c r="U188" s="228" t="s">
        <v>83</v>
      </c>
      <c r="W188" s="226" t="s">
        <v>172</v>
      </c>
      <c r="X188" s="227" t="s">
        <v>83</v>
      </c>
      <c r="Y188" s="226" t="s">
        <v>172</v>
      </c>
      <c r="Z188" s="228" t="s">
        <v>83</v>
      </c>
      <c r="AA188" s="226" t="s">
        <v>172</v>
      </c>
      <c r="AB188" s="228" t="s">
        <v>83</v>
      </c>
    </row>
    <row r="189" spans="1:28">
      <c r="A189" s="380"/>
      <c r="B189" s="373"/>
      <c r="C189" s="85"/>
      <c r="D189" s="227" t="s">
        <v>1342</v>
      </c>
      <c r="E189" s="226" t="s">
        <v>172</v>
      </c>
      <c r="F189" s="227" t="s">
        <v>83</v>
      </c>
      <c r="G189" s="226" t="s">
        <v>172</v>
      </c>
      <c r="H189" s="228" t="s">
        <v>83</v>
      </c>
      <c r="I189" s="245"/>
      <c r="J189" s="226" t="s">
        <v>172</v>
      </c>
      <c r="K189" s="227" t="s">
        <v>83</v>
      </c>
      <c r="L189" s="226" t="s">
        <v>172</v>
      </c>
      <c r="M189" s="227" t="s">
        <v>83</v>
      </c>
      <c r="N189" s="226" t="s">
        <v>172</v>
      </c>
      <c r="O189" s="227" t="s">
        <v>83</v>
      </c>
      <c r="P189" s="226" t="s">
        <v>172</v>
      </c>
      <c r="Q189" s="227" t="s">
        <v>83</v>
      </c>
      <c r="R189" s="226" t="s">
        <v>172</v>
      </c>
      <c r="S189" s="227" t="s">
        <v>83</v>
      </c>
      <c r="T189" s="226" t="s">
        <v>172</v>
      </c>
      <c r="U189" s="228" t="s">
        <v>83</v>
      </c>
      <c r="W189" s="226" t="s">
        <v>172</v>
      </c>
      <c r="X189" s="227" t="s">
        <v>83</v>
      </c>
      <c r="Y189" s="226" t="s">
        <v>172</v>
      </c>
      <c r="Z189" s="228" t="s">
        <v>83</v>
      </c>
      <c r="AA189" s="226" t="s">
        <v>172</v>
      </c>
      <c r="AB189" s="228" t="s">
        <v>83</v>
      </c>
    </row>
    <row r="190" spans="1:28">
      <c r="A190" s="380"/>
      <c r="B190" s="373"/>
      <c r="C190" s="85"/>
      <c r="D190" s="227" t="s">
        <v>1343</v>
      </c>
      <c r="E190" s="226" t="s">
        <v>172</v>
      </c>
      <c r="F190" s="227" t="s">
        <v>83</v>
      </c>
      <c r="G190" s="226" t="s">
        <v>172</v>
      </c>
      <c r="H190" s="228" t="s">
        <v>83</v>
      </c>
      <c r="I190" s="245"/>
      <c r="J190" s="226" t="s">
        <v>172</v>
      </c>
      <c r="K190" s="227" t="s">
        <v>83</v>
      </c>
      <c r="L190" s="226" t="s">
        <v>172</v>
      </c>
      <c r="M190" s="227" t="s">
        <v>83</v>
      </c>
      <c r="N190" s="226" t="s">
        <v>172</v>
      </c>
      <c r="O190" s="227" t="s">
        <v>83</v>
      </c>
      <c r="P190" s="226" t="s">
        <v>172</v>
      </c>
      <c r="Q190" s="227" t="s">
        <v>83</v>
      </c>
      <c r="R190" s="226" t="s">
        <v>172</v>
      </c>
      <c r="S190" s="227" t="s">
        <v>83</v>
      </c>
      <c r="T190" s="226" t="s">
        <v>172</v>
      </c>
      <c r="U190" s="228" t="s">
        <v>83</v>
      </c>
      <c r="W190" s="226" t="s">
        <v>172</v>
      </c>
      <c r="X190" s="227" t="s">
        <v>83</v>
      </c>
      <c r="Y190" s="226" t="s">
        <v>172</v>
      </c>
      <c r="Z190" s="228" t="s">
        <v>83</v>
      </c>
      <c r="AA190" s="226" t="s">
        <v>172</v>
      </c>
      <c r="AB190" s="228" t="s">
        <v>83</v>
      </c>
    </row>
    <row r="191" spans="1:28">
      <c r="A191" s="380"/>
      <c r="B191" s="373"/>
      <c r="C191" s="85"/>
      <c r="D191" s="227" t="s">
        <v>1344</v>
      </c>
      <c r="E191" s="226" t="s">
        <v>172</v>
      </c>
      <c r="F191" s="227" t="s">
        <v>1312</v>
      </c>
      <c r="G191" s="226" t="s">
        <v>172</v>
      </c>
      <c r="H191" s="228" t="s">
        <v>1312</v>
      </c>
      <c r="I191" s="245"/>
      <c r="J191" s="226" t="s">
        <v>172</v>
      </c>
      <c r="K191" s="227" t="s">
        <v>1312</v>
      </c>
      <c r="L191" s="226" t="s">
        <v>172</v>
      </c>
      <c r="M191" s="227" t="s">
        <v>1312</v>
      </c>
      <c r="N191" s="226" t="s">
        <v>172</v>
      </c>
      <c r="O191" s="227" t="s">
        <v>1312</v>
      </c>
      <c r="P191" s="226" t="s">
        <v>172</v>
      </c>
      <c r="Q191" s="227" t="s">
        <v>1312</v>
      </c>
      <c r="R191" s="226" t="s">
        <v>172</v>
      </c>
      <c r="S191" s="227" t="s">
        <v>1312</v>
      </c>
      <c r="T191" s="226" t="s">
        <v>172</v>
      </c>
      <c r="U191" s="228" t="s">
        <v>1312</v>
      </c>
      <c r="W191" s="226" t="s">
        <v>172</v>
      </c>
      <c r="X191" s="227" t="s">
        <v>1312</v>
      </c>
      <c r="Y191" s="226" t="s">
        <v>172</v>
      </c>
      <c r="Z191" s="228" t="s">
        <v>1312</v>
      </c>
      <c r="AA191" s="226" t="s">
        <v>172</v>
      </c>
      <c r="AB191" s="228" t="s">
        <v>1312</v>
      </c>
    </row>
    <row r="192" spans="1:28">
      <c r="A192" s="380"/>
      <c r="B192" s="373"/>
      <c r="C192" s="85"/>
      <c r="D192" s="227" t="s">
        <v>1345</v>
      </c>
      <c r="E192" s="226" t="s">
        <v>172</v>
      </c>
      <c r="F192" s="227" t="s">
        <v>1430</v>
      </c>
      <c r="G192" s="226" t="s">
        <v>172</v>
      </c>
      <c r="H192" s="228" t="s">
        <v>1430</v>
      </c>
      <c r="I192" s="245"/>
      <c r="J192" s="226" t="s">
        <v>172</v>
      </c>
      <c r="K192" s="227" t="s">
        <v>1430</v>
      </c>
      <c r="L192" s="226" t="s">
        <v>172</v>
      </c>
      <c r="M192" s="227" t="s">
        <v>1430</v>
      </c>
      <c r="N192" s="226" t="s">
        <v>172</v>
      </c>
      <c r="O192" s="227" t="s">
        <v>1430</v>
      </c>
      <c r="P192" s="226" t="s">
        <v>172</v>
      </c>
      <c r="Q192" s="227" t="s">
        <v>1430</v>
      </c>
      <c r="R192" s="226" t="s">
        <v>172</v>
      </c>
      <c r="S192" s="227" t="s">
        <v>1430</v>
      </c>
      <c r="T192" s="226" t="s">
        <v>172</v>
      </c>
      <c r="U192" s="228" t="s">
        <v>1317</v>
      </c>
      <c r="W192" s="226" t="s">
        <v>172</v>
      </c>
      <c r="X192" s="227" t="s">
        <v>1430</v>
      </c>
      <c r="Y192" s="226" t="s">
        <v>172</v>
      </c>
      <c r="Z192" s="228" t="s">
        <v>1430</v>
      </c>
      <c r="AA192" s="226" t="s">
        <v>172</v>
      </c>
      <c r="AB192" s="228" t="s">
        <v>1430</v>
      </c>
    </row>
    <row r="193" spans="1:28">
      <c r="A193" s="380"/>
      <c r="B193" s="373"/>
      <c r="C193" s="85"/>
      <c r="D193" s="227" t="s">
        <v>1346</v>
      </c>
      <c r="E193" s="226" t="s">
        <v>172</v>
      </c>
      <c r="F193" s="227" t="s">
        <v>754</v>
      </c>
      <c r="G193" s="226" t="s">
        <v>172</v>
      </c>
      <c r="H193" s="228" t="s">
        <v>754</v>
      </c>
      <c r="I193" s="245"/>
      <c r="J193" s="226" t="s">
        <v>172</v>
      </c>
      <c r="K193" s="227" t="s">
        <v>754</v>
      </c>
      <c r="L193" s="226" t="s">
        <v>172</v>
      </c>
      <c r="M193" s="227" t="s">
        <v>754</v>
      </c>
      <c r="N193" s="226" t="s">
        <v>172</v>
      </c>
      <c r="O193" s="227" t="s">
        <v>754</v>
      </c>
      <c r="P193" s="226" t="s">
        <v>172</v>
      </c>
      <c r="Q193" s="227" t="s">
        <v>754</v>
      </c>
      <c r="R193" s="226" t="s">
        <v>172</v>
      </c>
      <c r="S193" s="227" t="s">
        <v>754</v>
      </c>
      <c r="T193" s="226" t="s">
        <v>172</v>
      </c>
      <c r="U193" s="244" t="s">
        <v>849</v>
      </c>
      <c r="W193" s="226" t="s">
        <v>172</v>
      </c>
      <c r="X193" s="227" t="s">
        <v>754</v>
      </c>
      <c r="Y193" s="226" t="s">
        <v>172</v>
      </c>
      <c r="Z193" s="228" t="s">
        <v>754</v>
      </c>
      <c r="AA193" s="226" t="s">
        <v>172</v>
      </c>
      <c r="AB193" s="228" t="s">
        <v>754</v>
      </c>
    </row>
    <row r="194" spans="1:28">
      <c r="A194" s="380"/>
      <c r="B194" s="373"/>
      <c r="C194" s="85"/>
      <c r="D194" s="227" t="s">
        <v>1347</v>
      </c>
      <c r="E194" s="226" t="s">
        <v>172</v>
      </c>
      <c r="F194" s="227" t="s">
        <v>754</v>
      </c>
      <c r="G194" s="226" t="s">
        <v>172</v>
      </c>
      <c r="H194" s="228" t="s">
        <v>754</v>
      </c>
      <c r="I194" s="245"/>
      <c r="J194" s="226" t="s">
        <v>172</v>
      </c>
      <c r="K194" s="227" t="s">
        <v>754</v>
      </c>
      <c r="L194" s="226" t="s">
        <v>172</v>
      </c>
      <c r="M194" s="227" t="s">
        <v>754</v>
      </c>
      <c r="N194" s="226" t="s">
        <v>172</v>
      </c>
      <c r="O194" s="227" t="s">
        <v>754</v>
      </c>
      <c r="P194" s="226" t="s">
        <v>172</v>
      </c>
      <c r="Q194" s="227" t="s">
        <v>754</v>
      </c>
      <c r="R194" s="226" t="s">
        <v>172</v>
      </c>
      <c r="S194" s="227" t="s">
        <v>754</v>
      </c>
      <c r="T194" s="226" t="s">
        <v>172</v>
      </c>
      <c r="U194" s="244" t="s">
        <v>849</v>
      </c>
      <c r="W194" s="226" t="s">
        <v>172</v>
      </c>
      <c r="X194" s="227" t="s">
        <v>754</v>
      </c>
      <c r="Y194" s="226" t="s">
        <v>172</v>
      </c>
      <c r="Z194" s="228" t="s">
        <v>754</v>
      </c>
      <c r="AA194" s="226" t="s">
        <v>172</v>
      </c>
      <c r="AB194" s="228" t="s">
        <v>754</v>
      </c>
    </row>
    <row r="195" spans="1:28">
      <c r="A195" s="380"/>
      <c r="B195" s="373"/>
      <c r="C195" s="85"/>
      <c r="D195" s="227" t="s">
        <v>1348</v>
      </c>
      <c r="E195" s="226" t="s">
        <v>172</v>
      </c>
      <c r="F195" s="227" t="s">
        <v>887</v>
      </c>
      <c r="G195" s="226" t="s">
        <v>172</v>
      </c>
      <c r="H195" s="228" t="s">
        <v>887</v>
      </c>
      <c r="I195" s="245"/>
      <c r="J195" s="226" t="s">
        <v>172</v>
      </c>
      <c r="K195" s="227" t="s">
        <v>887</v>
      </c>
      <c r="L195" s="226" t="s">
        <v>172</v>
      </c>
      <c r="M195" s="227" t="s">
        <v>887</v>
      </c>
      <c r="N195" s="226" t="s">
        <v>172</v>
      </c>
      <c r="O195" s="227" t="s">
        <v>887</v>
      </c>
      <c r="P195" s="226" t="s">
        <v>172</v>
      </c>
      <c r="Q195" s="227" t="s">
        <v>887</v>
      </c>
      <c r="R195" s="226" t="s">
        <v>172</v>
      </c>
      <c r="S195" s="227" t="s">
        <v>887</v>
      </c>
      <c r="T195" s="226" t="s">
        <v>172</v>
      </c>
      <c r="U195" s="244" t="s">
        <v>1360</v>
      </c>
      <c r="W195" s="226" t="s">
        <v>172</v>
      </c>
      <c r="X195" s="227" t="s">
        <v>887</v>
      </c>
      <c r="Y195" s="226" t="s">
        <v>172</v>
      </c>
      <c r="Z195" s="228" t="s">
        <v>887</v>
      </c>
      <c r="AA195" s="226" t="s">
        <v>172</v>
      </c>
      <c r="AB195" s="228" t="s">
        <v>887</v>
      </c>
    </row>
    <row r="196" spans="1:28">
      <c r="A196" s="380"/>
      <c r="B196" s="373"/>
      <c r="C196" s="85"/>
      <c r="D196" s="227" t="s">
        <v>1393</v>
      </c>
      <c r="E196" s="226" t="s">
        <v>172</v>
      </c>
      <c r="F196" s="227" t="s">
        <v>1431</v>
      </c>
      <c r="G196" s="226" t="s">
        <v>172</v>
      </c>
      <c r="H196" s="228" t="s">
        <v>1431</v>
      </c>
      <c r="I196" s="245"/>
      <c r="J196" s="226" t="s">
        <v>172</v>
      </c>
      <c r="K196" s="227" t="s">
        <v>1431</v>
      </c>
      <c r="L196" s="226" t="s">
        <v>172</v>
      </c>
      <c r="M196" s="227" t="s">
        <v>1431</v>
      </c>
      <c r="N196" s="226" t="s">
        <v>172</v>
      </c>
      <c r="O196" s="227" t="s">
        <v>1431</v>
      </c>
      <c r="P196" s="226" t="s">
        <v>172</v>
      </c>
      <c r="Q196" s="227" t="s">
        <v>1431</v>
      </c>
      <c r="R196" s="226" t="s">
        <v>172</v>
      </c>
      <c r="S196" s="227" t="s">
        <v>1431</v>
      </c>
      <c r="T196" s="226" t="s">
        <v>172</v>
      </c>
      <c r="U196" s="228" t="s">
        <v>1311</v>
      </c>
      <c r="W196" s="226" t="s">
        <v>172</v>
      </c>
      <c r="X196" s="227" t="s">
        <v>1431</v>
      </c>
      <c r="Y196" s="226" t="s">
        <v>172</v>
      </c>
      <c r="Z196" s="228" t="s">
        <v>1431</v>
      </c>
      <c r="AA196" s="226" t="s">
        <v>172</v>
      </c>
      <c r="AB196" s="228" t="s">
        <v>1431</v>
      </c>
    </row>
    <row r="197" spans="1:28">
      <c r="A197" s="380"/>
      <c r="B197" s="373"/>
      <c r="C197" s="85"/>
      <c r="D197" s="227" t="s">
        <v>510</v>
      </c>
      <c r="E197" s="226" t="s">
        <v>486</v>
      </c>
      <c r="F197" s="227" t="s">
        <v>487</v>
      </c>
      <c r="G197" s="226" t="s">
        <v>486</v>
      </c>
      <c r="H197" s="228" t="s">
        <v>487</v>
      </c>
      <c r="I197" s="245"/>
      <c r="J197" s="226" t="s">
        <v>486</v>
      </c>
      <c r="K197" s="227" t="s">
        <v>525</v>
      </c>
      <c r="L197" s="226" t="s">
        <v>486</v>
      </c>
      <c r="M197" s="227" t="s">
        <v>525</v>
      </c>
      <c r="N197" s="226" t="s">
        <v>486</v>
      </c>
      <c r="O197" s="227" t="s">
        <v>525</v>
      </c>
      <c r="P197" s="226" t="s">
        <v>486</v>
      </c>
      <c r="Q197" s="227" t="s">
        <v>525</v>
      </c>
      <c r="R197" s="226" t="s">
        <v>486</v>
      </c>
      <c r="S197" s="227" t="s">
        <v>525</v>
      </c>
      <c r="T197" s="226" t="s">
        <v>486</v>
      </c>
      <c r="U197" s="228" t="s">
        <v>525</v>
      </c>
      <c r="W197" s="226" t="s">
        <v>486</v>
      </c>
      <c r="X197" s="227" t="s">
        <v>525</v>
      </c>
      <c r="Y197" s="226" t="s">
        <v>486</v>
      </c>
      <c r="Z197" s="228" t="s">
        <v>525</v>
      </c>
      <c r="AA197" s="226" t="s">
        <v>486</v>
      </c>
      <c r="AB197" s="228" t="s">
        <v>525</v>
      </c>
    </row>
    <row r="198" spans="1:28">
      <c r="A198" s="380"/>
      <c r="B198" s="373"/>
      <c r="C198" s="85"/>
      <c r="D198" s="227" t="s">
        <v>511</v>
      </c>
      <c r="E198" s="226" t="s">
        <v>488</v>
      </c>
      <c r="F198" s="227" t="s">
        <v>489</v>
      </c>
      <c r="G198" s="226" t="s">
        <v>488</v>
      </c>
      <c r="H198" s="228" t="s">
        <v>489</v>
      </c>
      <c r="I198" s="245"/>
      <c r="J198" s="226" t="s">
        <v>488</v>
      </c>
      <c r="K198" s="227" t="s">
        <v>526</v>
      </c>
      <c r="L198" s="226" t="s">
        <v>488</v>
      </c>
      <c r="M198" s="227" t="s">
        <v>526</v>
      </c>
      <c r="N198" s="226" t="s">
        <v>488</v>
      </c>
      <c r="O198" s="227" t="s">
        <v>526</v>
      </c>
      <c r="P198" s="226" t="s">
        <v>488</v>
      </c>
      <c r="Q198" s="227" t="s">
        <v>526</v>
      </c>
      <c r="R198" s="226" t="s">
        <v>488</v>
      </c>
      <c r="S198" s="227" t="s">
        <v>526</v>
      </c>
      <c r="T198" s="226" t="s">
        <v>488</v>
      </c>
      <c r="U198" s="228" t="s">
        <v>526</v>
      </c>
      <c r="W198" s="226" t="s">
        <v>488</v>
      </c>
      <c r="X198" s="227" t="s">
        <v>526</v>
      </c>
      <c r="Y198" s="226" t="s">
        <v>488</v>
      </c>
      <c r="Z198" s="228" t="s">
        <v>526</v>
      </c>
      <c r="AA198" s="226" t="s">
        <v>488</v>
      </c>
      <c r="AB198" s="228" t="s">
        <v>526</v>
      </c>
    </row>
    <row r="199" spans="1:28" ht="15.75" thickBot="1">
      <c r="A199" s="381"/>
      <c r="B199" s="378"/>
      <c r="C199" s="161"/>
      <c r="D199" s="230" t="s">
        <v>512</v>
      </c>
      <c r="E199" s="229" t="s">
        <v>490</v>
      </c>
      <c r="F199" s="230" t="s">
        <v>491</v>
      </c>
      <c r="G199" s="229" t="s">
        <v>490</v>
      </c>
      <c r="H199" s="231" t="s">
        <v>491</v>
      </c>
      <c r="I199" s="245"/>
      <c r="J199" s="229" t="s">
        <v>490</v>
      </c>
      <c r="K199" s="230" t="s">
        <v>527</v>
      </c>
      <c r="L199" s="229" t="s">
        <v>490</v>
      </c>
      <c r="M199" s="230" t="s">
        <v>527</v>
      </c>
      <c r="N199" s="229" t="s">
        <v>490</v>
      </c>
      <c r="O199" s="230" t="s">
        <v>527</v>
      </c>
      <c r="P199" s="229" t="s">
        <v>490</v>
      </c>
      <c r="Q199" s="230" t="s">
        <v>527</v>
      </c>
      <c r="R199" s="229" t="s">
        <v>490</v>
      </c>
      <c r="S199" s="230" t="s">
        <v>527</v>
      </c>
      <c r="T199" s="229" t="s">
        <v>490</v>
      </c>
      <c r="U199" s="231" t="s">
        <v>527</v>
      </c>
      <c r="W199" s="229" t="s">
        <v>490</v>
      </c>
      <c r="X199" s="230" t="s">
        <v>527</v>
      </c>
      <c r="Y199" s="229" t="s">
        <v>490</v>
      </c>
      <c r="Z199" s="231" t="s">
        <v>527</v>
      </c>
      <c r="AA199" s="229" t="s">
        <v>490</v>
      </c>
      <c r="AB199" s="231" t="s">
        <v>527</v>
      </c>
    </row>
    <row r="200" spans="1:28">
      <c r="A200" s="382"/>
      <c r="B200" s="373"/>
      <c r="C200" s="187"/>
      <c r="D200" s="240"/>
      <c r="E200" s="202" t="s">
        <v>171</v>
      </c>
      <c r="F200" s="232" t="s">
        <v>558</v>
      </c>
      <c r="G200" s="202" t="s">
        <v>171</v>
      </c>
      <c r="H200" s="241" t="s">
        <v>558</v>
      </c>
      <c r="I200" s="245"/>
      <c r="J200" s="202" t="s">
        <v>171</v>
      </c>
      <c r="K200" s="232" t="s">
        <v>558</v>
      </c>
      <c r="L200" s="202" t="s">
        <v>171</v>
      </c>
      <c r="M200" s="232" t="s">
        <v>558</v>
      </c>
      <c r="N200" s="202" t="s">
        <v>171</v>
      </c>
      <c r="O200" s="232" t="s">
        <v>558</v>
      </c>
      <c r="P200" s="202" t="s">
        <v>171</v>
      </c>
      <c r="Q200" s="232" t="s">
        <v>558</v>
      </c>
      <c r="R200" s="202" t="s">
        <v>171</v>
      </c>
      <c r="S200" s="232" t="s">
        <v>558</v>
      </c>
      <c r="T200" s="226" t="s">
        <v>171</v>
      </c>
      <c r="U200" s="228" t="s">
        <v>558</v>
      </c>
      <c r="W200" s="202" t="s">
        <v>171</v>
      </c>
      <c r="X200" s="232" t="s">
        <v>558</v>
      </c>
      <c r="Y200" s="202" t="s">
        <v>171</v>
      </c>
      <c r="Z200" s="241" t="s">
        <v>558</v>
      </c>
      <c r="AA200" s="202" t="s">
        <v>171</v>
      </c>
      <c r="AB200" s="241" t="s">
        <v>558</v>
      </c>
    </row>
    <row r="201" spans="1:28">
      <c r="A201" s="382"/>
      <c r="B201" s="373"/>
      <c r="C201" s="187"/>
      <c r="D201" s="252" t="s">
        <v>850</v>
      </c>
      <c r="E201" s="202" t="s">
        <v>172</v>
      </c>
      <c r="F201" s="232" t="s">
        <v>4</v>
      </c>
      <c r="G201" s="202" t="s">
        <v>172</v>
      </c>
      <c r="H201" s="241" t="s">
        <v>4</v>
      </c>
      <c r="I201" s="245"/>
      <c r="J201" s="202" t="s">
        <v>172</v>
      </c>
      <c r="K201" s="232" t="s">
        <v>4</v>
      </c>
      <c r="L201" s="202" t="s">
        <v>172</v>
      </c>
      <c r="M201" s="232" t="s">
        <v>4</v>
      </c>
      <c r="N201" s="202" t="s">
        <v>172</v>
      </c>
      <c r="O201" s="232" t="s">
        <v>4</v>
      </c>
      <c r="P201" s="202" t="s">
        <v>172</v>
      </c>
      <c r="Q201" s="232" t="s">
        <v>4</v>
      </c>
      <c r="R201" s="202" t="s">
        <v>172</v>
      </c>
      <c r="S201" s="232" t="s">
        <v>4</v>
      </c>
      <c r="T201" s="226" t="s">
        <v>172</v>
      </c>
      <c r="U201" s="228" t="s">
        <v>4</v>
      </c>
      <c r="W201" s="202" t="s">
        <v>172</v>
      </c>
      <c r="X201" s="232" t="s">
        <v>4</v>
      </c>
      <c r="Y201" s="202" t="s">
        <v>172</v>
      </c>
      <c r="Z201" s="241" t="s">
        <v>4</v>
      </c>
      <c r="AA201" s="202" t="s">
        <v>172</v>
      </c>
      <c r="AB201" s="241" t="s">
        <v>4</v>
      </c>
    </row>
    <row r="202" spans="1:28">
      <c r="A202" s="382"/>
      <c r="B202" s="373"/>
      <c r="C202" s="187"/>
      <c r="D202" s="252" t="s">
        <v>851</v>
      </c>
      <c r="E202" s="202" t="s">
        <v>172</v>
      </c>
      <c r="F202" s="232" t="s">
        <v>870</v>
      </c>
      <c r="G202" s="202" t="s">
        <v>172</v>
      </c>
      <c r="H202" s="241" t="s">
        <v>870</v>
      </c>
      <c r="I202" s="245"/>
      <c r="J202" s="202" t="s">
        <v>172</v>
      </c>
      <c r="K202" s="232" t="s">
        <v>870</v>
      </c>
      <c r="L202" s="202" t="s">
        <v>172</v>
      </c>
      <c r="M202" s="232" t="s">
        <v>870</v>
      </c>
      <c r="N202" s="202" t="s">
        <v>172</v>
      </c>
      <c r="O202" s="232" t="s">
        <v>870</v>
      </c>
      <c r="P202" s="202" t="s">
        <v>172</v>
      </c>
      <c r="Q202" s="232" t="s">
        <v>870</v>
      </c>
      <c r="R202" s="202" t="s">
        <v>172</v>
      </c>
      <c r="S202" s="232" t="s">
        <v>870</v>
      </c>
      <c r="T202" s="226" t="s">
        <v>172</v>
      </c>
      <c r="U202" s="228" t="s">
        <v>870</v>
      </c>
      <c r="W202" s="202" t="s">
        <v>172</v>
      </c>
      <c r="X202" s="232" t="s">
        <v>870</v>
      </c>
      <c r="Y202" s="202" t="s">
        <v>172</v>
      </c>
      <c r="Z202" s="241" t="s">
        <v>870</v>
      </c>
      <c r="AA202" s="202" t="s">
        <v>172</v>
      </c>
      <c r="AB202" s="241" t="s">
        <v>870</v>
      </c>
    </row>
    <row r="203" spans="1:28">
      <c r="A203" s="382"/>
      <c r="B203" s="373"/>
      <c r="C203" s="187"/>
      <c r="D203" s="252" t="s">
        <v>852</v>
      </c>
      <c r="E203" s="202" t="s">
        <v>172</v>
      </c>
      <c r="F203" s="232" t="s">
        <v>871</v>
      </c>
      <c r="G203" s="202" t="s">
        <v>172</v>
      </c>
      <c r="H203" s="241" t="s">
        <v>871</v>
      </c>
      <c r="I203" s="245"/>
      <c r="J203" s="202" t="s">
        <v>172</v>
      </c>
      <c r="K203" s="232" t="s">
        <v>875</v>
      </c>
      <c r="L203" s="202" t="s">
        <v>172</v>
      </c>
      <c r="M203" s="232" t="s">
        <v>875</v>
      </c>
      <c r="N203" s="202" t="s">
        <v>172</v>
      </c>
      <c r="O203" s="232" t="s">
        <v>875</v>
      </c>
      <c r="P203" s="202" t="s">
        <v>172</v>
      </c>
      <c r="Q203" s="232" t="s">
        <v>875</v>
      </c>
      <c r="R203" s="202" t="s">
        <v>172</v>
      </c>
      <c r="S203" s="232" t="s">
        <v>875</v>
      </c>
      <c r="T203" s="226" t="s">
        <v>172</v>
      </c>
      <c r="U203" s="228" t="s">
        <v>875</v>
      </c>
      <c r="W203" s="202" t="s">
        <v>172</v>
      </c>
      <c r="X203" s="232" t="s">
        <v>875</v>
      </c>
      <c r="Y203" s="202" t="s">
        <v>172</v>
      </c>
      <c r="Z203" s="241" t="s">
        <v>875</v>
      </c>
      <c r="AA203" s="202" t="s">
        <v>172</v>
      </c>
      <c r="AB203" s="241" t="s">
        <v>875</v>
      </c>
    </row>
    <row r="204" spans="1:28">
      <c r="A204" s="382"/>
      <c r="B204" s="373"/>
      <c r="C204" s="187"/>
      <c r="D204" s="252" t="s">
        <v>853</v>
      </c>
      <c r="E204" s="202" t="s">
        <v>172</v>
      </c>
      <c r="F204" s="232" t="s">
        <v>872</v>
      </c>
      <c r="G204" s="202" t="s">
        <v>172</v>
      </c>
      <c r="H204" s="241" t="s">
        <v>872</v>
      </c>
      <c r="I204" s="245"/>
      <c r="J204" s="202" t="s">
        <v>172</v>
      </c>
      <c r="K204" s="232" t="s">
        <v>876</v>
      </c>
      <c r="L204" s="202" t="s">
        <v>172</v>
      </c>
      <c r="M204" s="232" t="s">
        <v>876</v>
      </c>
      <c r="N204" s="202" t="s">
        <v>172</v>
      </c>
      <c r="O204" s="232" t="s">
        <v>876</v>
      </c>
      <c r="P204" s="202" t="s">
        <v>172</v>
      </c>
      <c r="Q204" s="232" t="s">
        <v>876</v>
      </c>
      <c r="R204" s="202" t="s">
        <v>172</v>
      </c>
      <c r="S204" s="232" t="s">
        <v>876</v>
      </c>
      <c r="T204" s="226" t="s">
        <v>172</v>
      </c>
      <c r="U204" s="228" t="s">
        <v>876</v>
      </c>
      <c r="W204" s="202" t="s">
        <v>172</v>
      </c>
      <c r="X204" s="232" t="s">
        <v>876</v>
      </c>
      <c r="Y204" s="202" t="s">
        <v>172</v>
      </c>
      <c r="Z204" s="241" t="s">
        <v>876</v>
      </c>
      <c r="AA204" s="202" t="s">
        <v>172</v>
      </c>
      <c r="AB204" s="241" t="s">
        <v>876</v>
      </c>
    </row>
    <row r="205" spans="1:28">
      <c r="A205" s="382"/>
      <c r="B205" s="373"/>
      <c r="C205" s="187"/>
      <c r="D205" s="252" t="s">
        <v>854</v>
      </c>
      <c r="E205" s="202" t="s">
        <v>172</v>
      </c>
      <c r="F205" s="232" t="s">
        <v>870</v>
      </c>
      <c r="G205" s="202" t="s">
        <v>172</v>
      </c>
      <c r="H205" s="241" t="s">
        <v>870</v>
      </c>
      <c r="I205" s="245"/>
      <c r="J205" s="202" t="s">
        <v>172</v>
      </c>
      <c r="K205" s="232" t="s">
        <v>870</v>
      </c>
      <c r="L205" s="202" t="s">
        <v>172</v>
      </c>
      <c r="M205" s="232" t="s">
        <v>870</v>
      </c>
      <c r="N205" s="202" t="s">
        <v>172</v>
      </c>
      <c r="O205" s="232" t="s">
        <v>870</v>
      </c>
      <c r="P205" s="202" t="s">
        <v>172</v>
      </c>
      <c r="Q205" s="232" t="s">
        <v>870</v>
      </c>
      <c r="R205" s="202" t="s">
        <v>172</v>
      </c>
      <c r="S205" s="232" t="s">
        <v>870</v>
      </c>
      <c r="T205" s="226" t="s">
        <v>172</v>
      </c>
      <c r="U205" s="228" t="s">
        <v>870</v>
      </c>
      <c r="W205" s="202" t="s">
        <v>172</v>
      </c>
      <c r="X205" s="232" t="s">
        <v>870</v>
      </c>
      <c r="Y205" s="202" t="s">
        <v>172</v>
      </c>
      <c r="Z205" s="241" t="s">
        <v>870</v>
      </c>
      <c r="AA205" s="202" t="s">
        <v>172</v>
      </c>
      <c r="AB205" s="241" t="s">
        <v>870</v>
      </c>
    </row>
    <row r="206" spans="1:28">
      <c r="A206" s="382"/>
      <c r="B206" s="373"/>
      <c r="C206" s="187"/>
      <c r="D206" s="252" t="s">
        <v>855</v>
      </c>
      <c r="E206" s="202" t="s">
        <v>172</v>
      </c>
      <c r="F206" s="232" t="s">
        <v>871</v>
      </c>
      <c r="G206" s="202" t="s">
        <v>172</v>
      </c>
      <c r="H206" s="241" t="s">
        <v>871</v>
      </c>
      <c r="I206" s="245"/>
      <c r="J206" s="202" t="s">
        <v>172</v>
      </c>
      <c r="K206" s="232" t="s">
        <v>875</v>
      </c>
      <c r="L206" s="202" t="s">
        <v>172</v>
      </c>
      <c r="M206" s="232" t="s">
        <v>875</v>
      </c>
      <c r="N206" s="202" t="s">
        <v>172</v>
      </c>
      <c r="O206" s="232" t="s">
        <v>875</v>
      </c>
      <c r="P206" s="202" t="s">
        <v>172</v>
      </c>
      <c r="Q206" s="232" t="s">
        <v>875</v>
      </c>
      <c r="R206" s="202" t="s">
        <v>172</v>
      </c>
      <c r="S206" s="232" t="s">
        <v>875</v>
      </c>
      <c r="T206" s="226" t="s">
        <v>172</v>
      </c>
      <c r="U206" s="228" t="s">
        <v>875</v>
      </c>
      <c r="W206" s="202" t="s">
        <v>172</v>
      </c>
      <c r="X206" s="232" t="s">
        <v>875</v>
      </c>
      <c r="Y206" s="202" t="s">
        <v>172</v>
      </c>
      <c r="Z206" s="241" t="s">
        <v>875</v>
      </c>
      <c r="AA206" s="202" t="s">
        <v>172</v>
      </c>
      <c r="AB206" s="241" t="s">
        <v>875</v>
      </c>
    </row>
    <row r="207" spans="1:28">
      <c r="A207" s="382"/>
      <c r="B207" s="373"/>
      <c r="C207" s="187"/>
      <c r="D207" s="252" t="s">
        <v>856</v>
      </c>
      <c r="E207" s="202" t="s">
        <v>172</v>
      </c>
      <c r="F207" s="232" t="s">
        <v>872</v>
      </c>
      <c r="G207" s="202" t="s">
        <v>172</v>
      </c>
      <c r="H207" s="241" t="s">
        <v>872</v>
      </c>
      <c r="I207" s="245"/>
      <c r="J207" s="202" t="s">
        <v>172</v>
      </c>
      <c r="K207" s="232" t="s">
        <v>876</v>
      </c>
      <c r="L207" s="202" t="s">
        <v>172</v>
      </c>
      <c r="M207" s="232" t="s">
        <v>876</v>
      </c>
      <c r="N207" s="202" t="s">
        <v>172</v>
      </c>
      <c r="O207" s="232" t="s">
        <v>876</v>
      </c>
      <c r="P207" s="202" t="s">
        <v>172</v>
      </c>
      <c r="Q207" s="232" t="s">
        <v>876</v>
      </c>
      <c r="R207" s="202" t="s">
        <v>172</v>
      </c>
      <c r="S207" s="232" t="s">
        <v>876</v>
      </c>
      <c r="T207" s="226" t="s">
        <v>172</v>
      </c>
      <c r="U207" s="228" t="s">
        <v>876</v>
      </c>
      <c r="W207" s="202" t="s">
        <v>172</v>
      </c>
      <c r="X207" s="232" t="s">
        <v>876</v>
      </c>
      <c r="Y207" s="202" t="s">
        <v>172</v>
      </c>
      <c r="Z207" s="241" t="s">
        <v>876</v>
      </c>
      <c r="AA207" s="202" t="s">
        <v>172</v>
      </c>
      <c r="AB207" s="241" t="s">
        <v>876</v>
      </c>
    </row>
    <row r="208" spans="1:28">
      <c r="A208" s="382"/>
      <c r="B208" s="373"/>
      <c r="C208" s="187"/>
      <c r="D208" s="252" t="s">
        <v>857</v>
      </c>
      <c r="E208" s="202" t="s">
        <v>172</v>
      </c>
      <c r="F208" s="232" t="s">
        <v>282</v>
      </c>
      <c r="G208" s="202" t="s">
        <v>172</v>
      </c>
      <c r="H208" s="241" t="s">
        <v>282</v>
      </c>
      <c r="I208" s="245"/>
      <c r="J208" s="202" t="s">
        <v>172</v>
      </c>
      <c r="K208" s="232" t="s">
        <v>282</v>
      </c>
      <c r="L208" s="202" t="s">
        <v>172</v>
      </c>
      <c r="M208" s="232" t="s">
        <v>282</v>
      </c>
      <c r="N208" s="202" t="s">
        <v>172</v>
      </c>
      <c r="O208" s="232" t="s">
        <v>282</v>
      </c>
      <c r="P208" s="202" t="s">
        <v>172</v>
      </c>
      <c r="Q208" s="232" t="s">
        <v>282</v>
      </c>
      <c r="R208" s="202" t="s">
        <v>172</v>
      </c>
      <c r="S208" s="232" t="s">
        <v>282</v>
      </c>
      <c r="T208" s="226" t="s">
        <v>172</v>
      </c>
      <c r="U208" s="228" t="s">
        <v>282</v>
      </c>
      <c r="W208" s="202" t="s">
        <v>172</v>
      </c>
      <c r="X208" s="232" t="s">
        <v>282</v>
      </c>
      <c r="Y208" s="202" t="s">
        <v>172</v>
      </c>
      <c r="Z208" s="241" t="s">
        <v>282</v>
      </c>
      <c r="AA208" s="202" t="s">
        <v>172</v>
      </c>
      <c r="AB208" s="241" t="s">
        <v>282</v>
      </c>
    </row>
    <row r="209" spans="1:28">
      <c r="A209" s="382"/>
      <c r="B209" s="373"/>
      <c r="C209" s="187"/>
      <c r="D209" s="252" t="s">
        <v>858</v>
      </c>
      <c r="E209" s="202" t="s">
        <v>172</v>
      </c>
      <c r="F209" s="232" t="s">
        <v>873</v>
      </c>
      <c r="G209" s="202" t="s">
        <v>172</v>
      </c>
      <c r="H209" s="241" t="s">
        <v>873</v>
      </c>
      <c r="I209" s="245"/>
      <c r="J209" s="202" t="s">
        <v>172</v>
      </c>
      <c r="K209" s="232" t="s">
        <v>838</v>
      </c>
      <c r="L209" s="202" t="s">
        <v>172</v>
      </c>
      <c r="M209" s="232" t="s">
        <v>838</v>
      </c>
      <c r="N209" s="202" t="s">
        <v>172</v>
      </c>
      <c r="O209" s="232" t="s">
        <v>838</v>
      </c>
      <c r="P209" s="202" t="s">
        <v>172</v>
      </c>
      <c r="Q209" s="232" t="s">
        <v>838</v>
      </c>
      <c r="R209" s="202" t="s">
        <v>172</v>
      </c>
      <c r="S209" s="232" t="s">
        <v>838</v>
      </c>
      <c r="T209" s="226" t="s">
        <v>172</v>
      </c>
      <c r="U209" s="228" t="s">
        <v>838</v>
      </c>
      <c r="W209" s="202" t="s">
        <v>172</v>
      </c>
      <c r="X209" s="232" t="s">
        <v>838</v>
      </c>
      <c r="Y209" s="202" t="s">
        <v>172</v>
      </c>
      <c r="Z209" s="241" t="s">
        <v>838</v>
      </c>
      <c r="AA209" s="202" t="s">
        <v>172</v>
      </c>
      <c r="AB209" s="241" t="s">
        <v>838</v>
      </c>
    </row>
    <row r="210" spans="1:28">
      <c r="A210" s="382"/>
      <c r="B210" s="373"/>
      <c r="C210" s="187"/>
      <c r="D210" s="252" t="s">
        <v>859</v>
      </c>
      <c r="E210" s="202" t="s">
        <v>172</v>
      </c>
      <c r="F210" s="232" t="s">
        <v>874</v>
      </c>
      <c r="G210" s="202" t="s">
        <v>172</v>
      </c>
      <c r="H210" s="241" t="s">
        <v>874</v>
      </c>
      <c r="I210" s="245"/>
      <c r="J210" s="202" t="s">
        <v>172</v>
      </c>
      <c r="K210" s="232" t="s">
        <v>877</v>
      </c>
      <c r="L210" s="202" t="s">
        <v>172</v>
      </c>
      <c r="M210" s="232" t="s">
        <v>877</v>
      </c>
      <c r="N210" s="202" t="s">
        <v>172</v>
      </c>
      <c r="O210" s="232" t="s">
        <v>877</v>
      </c>
      <c r="P210" s="202" t="s">
        <v>172</v>
      </c>
      <c r="Q210" s="232" t="s">
        <v>877</v>
      </c>
      <c r="R210" s="202" t="s">
        <v>172</v>
      </c>
      <c r="S210" s="232" t="s">
        <v>877</v>
      </c>
      <c r="T210" s="226" t="s">
        <v>172</v>
      </c>
      <c r="U210" s="228" t="s">
        <v>877</v>
      </c>
      <c r="W210" s="202" t="s">
        <v>172</v>
      </c>
      <c r="X210" s="232" t="s">
        <v>877</v>
      </c>
      <c r="Y210" s="202" t="s">
        <v>172</v>
      </c>
      <c r="Z210" s="241" t="s">
        <v>877</v>
      </c>
      <c r="AA210" s="202" t="s">
        <v>172</v>
      </c>
      <c r="AB210" s="241" t="s">
        <v>877</v>
      </c>
    </row>
    <row r="211" spans="1:28" ht="15.75" thickBot="1">
      <c r="A211" s="383"/>
      <c r="B211" s="378"/>
      <c r="C211" s="188"/>
      <c r="D211" s="253" t="s">
        <v>860</v>
      </c>
      <c r="E211" s="235" t="s">
        <v>172</v>
      </c>
      <c r="F211" s="236" t="s">
        <v>563</v>
      </c>
      <c r="G211" s="235" t="s">
        <v>172</v>
      </c>
      <c r="H211" s="242" t="s">
        <v>563</v>
      </c>
      <c r="I211" s="384"/>
      <c r="J211" s="235" t="s">
        <v>172</v>
      </c>
      <c r="K211" s="236" t="s">
        <v>563</v>
      </c>
      <c r="L211" s="235" t="s">
        <v>172</v>
      </c>
      <c r="M211" s="236" t="s">
        <v>563</v>
      </c>
      <c r="N211" s="235" t="s">
        <v>172</v>
      </c>
      <c r="O211" s="236" t="s">
        <v>563</v>
      </c>
      <c r="P211" s="235" t="s">
        <v>172</v>
      </c>
      <c r="Q211" s="236" t="s">
        <v>563</v>
      </c>
      <c r="R211" s="235" t="s">
        <v>172</v>
      </c>
      <c r="S211" s="236" t="s">
        <v>563</v>
      </c>
      <c r="T211" s="229" t="s">
        <v>172</v>
      </c>
      <c r="U211" s="231" t="s">
        <v>563</v>
      </c>
      <c r="W211" s="235" t="s">
        <v>172</v>
      </c>
      <c r="X211" s="236" t="s">
        <v>563</v>
      </c>
      <c r="Y211" s="235" t="s">
        <v>172</v>
      </c>
      <c r="Z211" s="242" t="s">
        <v>563</v>
      </c>
      <c r="AA211" s="235" t="s">
        <v>172</v>
      </c>
      <c r="AB211" s="242" t="s">
        <v>563</v>
      </c>
    </row>
    <row r="213" spans="1:28" ht="79.5" customHeight="1">
      <c r="B213" s="385" t="s">
        <v>1926</v>
      </c>
      <c r="C213" s="333"/>
      <c r="D213" s="334"/>
      <c r="E213" s="320" t="s">
        <v>1861</v>
      </c>
      <c r="F213" s="321"/>
      <c r="G213" s="320" t="s">
        <v>1862</v>
      </c>
      <c r="H213" s="321"/>
      <c r="I213" s="386"/>
      <c r="J213" s="320" t="s">
        <v>1857</v>
      </c>
      <c r="K213" s="321"/>
      <c r="L213" s="320" t="s">
        <v>1902</v>
      </c>
      <c r="M213" s="321"/>
      <c r="N213" s="320" t="s">
        <v>1902</v>
      </c>
      <c r="O213" s="321"/>
      <c r="P213" s="320" t="s">
        <v>1863</v>
      </c>
      <c r="Q213" s="321"/>
      <c r="R213" s="320" t="s">
        <v>1863</v>
      </c>
      <c r="S213" s="321"/>
      <c r="T213" s="320" t="s">
        <v>1864</v>
      </c>
      <c r="U213" s="321"/>
      <c r="W213" s="320" t="s">
        <v>1857</v>
      </c>
      <c r="X213" s="321"/>
      <c r="Y213" s="320" t="s">
        <v>1902</v>
      </c>
      <c r="Z213" s="321"/>
      <c r="AA213" s="320" t="s">
        <v>1863</v>
      </c>
      <c r="AB213" s="321"/>
    </row>
  </sheetData>
  <mergeCells count="61">
    <mergeCell ref="Y213:Z213"/>
    <mergeCell ref="AA213:AB213"/>
    <mergeCell ref="A200:A211"/>
    <mergeCell ref="B213:D213"/>
    <mergeCell ref="J213:K213"/>
    <mergeCell ref="L213:M213"/>
    <mergeCell ref="N213:O213"/>
    <mergeCell ref="A58:A59"/>
    <mergeCell ref="A60:A66"/>
    <mergeCell ref="A67:A85"/>
    <mergeCell ref="A86:A91"/>
    <mergeCell ref="A92:A95"/>
    <mergeCell ref="C21:D21"/>
    <mergeCell ref="C22:D22"/>
    <mergeCell ref="A25:A38"/>
    <mergeCell ref="A39:A46"/>
    <mergeCell ref="A47:A57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Y4:Z4"/>
    <mergeCell ref="AA4:AB4"/>
    <mergeCell ref="J5:K5"/>
    <mergeCell ref="L5:M5"/>
    <mergeCell ref="N5:O5"/>
    <mergeCell ref="P5:Q5"/>
    <mergeCell ref="R5:S5"/>
    <mergeCell ref="T5:U5"/>
    <mergeCell ref="Y5:Z5"/>
    <mergeCell ref="AA5:AB5"/>
    <mergeCell ref="J4:K4"/>
    <mergeCell ref="L4:M4"/>
    <mergeCell ref="N4:O4"/>
    <mergeCell ref="P4:Q4"/>
    <mergeCell ref="R4:S4"/>
    <mergeCell ref="W4:X4"/>
    <mergeCell ref="W5:X5"/>
    <mergeCell ref="W213:X213"/>
    <mergeCell ref="T4:U4"/>
    <mergeCell ref="R213:S213"/>
    <mergeCell ref="T213:U213"/>
    <mergeCell ref="E213:F213"/>
    <mergeCell ref="G213:H213"/>
    <mergeCell ref="E4:F4"/>
    <mergeCell ref="G4:H4"/>
    <mergeCell ref="E5:F5"/>
    <mergeCell ref="G5:H5"/>
    <mergeCell ref="C4:D5"/>
    <mergeCell ref="P213:Q213"/>
  </mergeCells>
  <phoneticPr fontId="2" type="noConversion"/>
  <conditionalFormatting sqref="J20:J21">
    <cfRule type="expression" dxfId="10" priority="11">
      <formula>IF(LEFT(K$86, 2)="03", TRUE, FALSE)</formula>
    </cfRule>
  </conditionalFormatting>
  <conditionalFormatting sqref="E20:E21">
    <cfRule type="expression" dxfId="9" priority="10">
      <formula>IF(LEFT(F$86, 2)="03", TRUE, FALSE)</formula>
    </cfRule>
  </conditionalFormatting>
  <conditionalFormatting sqref="T20:T21">
    <cfRule type="expression" dxfId="8" priority="9">
      <formula>IF(LEFT(U$86, 2)="03", TRUE, FALSE)</formula>
    </cfRule>
  </conditionalFormatting>
  <conditionalFormatting sqref="G20:G21">
    <cfRule type="expression" dxfId="7" priority="8">
      <formula>IF(LEFT(H$86, 2)="03", TRUE, FALSE)</formula>
    </cfRule>
  </conditionalFormatting>
  <conditionalFormatting sqref="R20:R21">
    <cfRule type="expression" dxfId="6" priority="7">
      <formula>IF(LEFT(S$86, 2)="03", TRUE, FALSE)</formula>
    </cfRule>
  </conditionalFormatting>
  <conditionalFormatting sqref="W20:W21">
    <cfRule type="expression" dxfId="5" priority="6">
      <formula>IF(LEFT(X$86, 2)="03", TRUE, FALSE)</formula>
    </cfRule>
  </conditionalFormatting>
  <conditionalFormatting sqref="AA20:AA21">
    <cfRule type="expression" dxfId="4" priority="5">
      <formula>IF(LEFT(AB$86, 2)="03", TRUE, FALSE)</formula>
    </cfRule>
  </conditionalFormatting>
  <conditionalFormatting sqref="L20:L21">
    <cfRule type="expression" dxfId="3" priority="4">
      <formula>IF(LEFT(M$86, 2)="03", TRUE, FALSE)</formula>
    </cfRule>
  </conditionalFormatting>
  <conditionalFormatting sqref="N20:N21">
    <cfRule type="expression" dxfId="2" priority="3">
      <formula>IF(LEFT(O$86, 2)="03", TRUE, FALSE)</formula>
    </cfRule>
  </conditionalFormatting>
  <conditionalFormatting sqref="Y20:Y21">
    <cfRule type="expression" dxfId="1" priority="2">
      <formula>IF(LEFT(Z$86, 2)="03", TRUE, FALSE)</formula>
    </cfRule>
  </conditionalFormatting>
  <conditionalFormatting sqref="P20:P21">
    <cfRule type="expression" dxfId="0" priority="1">
      <formula>IF(LEFT(Q$86, 2)="03", TRUE, 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G24" sqref="G24"/>
    </sheetView>
  </sheetViews>
  <sheetFormatPr defaultRowHeight="15"/>
  <cols>
    <col min="2" max="2" width="49" customWidth="1"/>
  </cols>
  <sheetData>
    <row r="3" spans="2:3" ht="31.5">
      <c r="B3" s="297" t="s">
        <v>1915</v>
      </c>
    </row>
    <row r="4" spans="2:3" ht="15.75">
      <c r="B4" s="295" t="s">
        <v>1908</v>
      </c>
    </row>
    <row r="5" spans="2:3" ht="15.75">
      <c r="B5" s="294" t="s">
        <v>1909</v>
      </c>
    </row>
    <row r="6" spans="2:3" ht="15.75">
      <c r="B6" s="294" t="s">
        <v>1910</v>
      </c>
    </row>
    <row r="7" spans="2:3" ht="15.75">
      <c r="B7" s="295" t="s">
        <v>1911</v>
      </c>
    </row>
    <row r="8" spans="2:3" ht="15.75">
      <c r="B8" s="294" t="s">
        <v>1912</v>
      </c>
    </row>
    <row r="9" spans="2:3" ht="15.75">
      <c r="B9" s="294" t="s">
        <v>1913</v>
      </c>
    </row>
    <row r="10" spans="2:3" ht="15.75">
      <c r="B10" s="295" t="s">
        <v>1914</v>
      </c>
    </row>
    <row r="11" spans="2:3" ht="16.5">
      <c r="B11" s="294" t="s">
        <v>1912</v>
      </c>
      <c r="C11" s="296"/>
    </row>
    <row r="12" spans="2:3" ht="15.75">
      <c r="B12" s="294" t="s">
        <v>1913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L106"/>
  <sheetViews>
    <sheetView workbookViewId="0"/>
  </sheetViews>
  <sheetFormatPr defaultColWidth="9" defaultRowHeight="15"/>
  <cols>
    <col min="1" max="1" width="16.140625" style="95" customWidth="1"/>
    <col min="2" max="2" width="68.42578125" style="47" bestFit="1" customWidth="1"/>
    <col min="3" max="3" width="16.7109375" style="47" customWidth="1"/>
    <col min="4" max="4" width="12.140625" style="47" customWidth="1"/>
    <col min="5" max="5" width="11.42578125" style="47" customWidth="1"/>
    <col min="6" max="6" width="21" style="95" customWidth="1"/>
    <col min="7" max="7" width="12.140625" style="47" customWidth="1"/>
    <col min="8" max="8" width="11.42578125" style="47" customWidth="1"/>
    <col min="9" max="9" width="21" style="95" customWidth="1"/>
    <col min="10" max="16384" width="9" style="47"/>
  </cols>
  <sheetData>
    <row r="1" spans="1:9">
      <c r="B1" s="4"/>
      <c r="C1" s="19"/>
      <c r="D1" s="45">
        <v>170527</v>
      </c>
      <c r="E1" s="50"/>
      <c r="F1" s="85"/>
      <c r="G1" s="45">
        <v>170527</v>
      </c>
      <c r="H1" s="50"/>
      <c r="I1" s="85"/>
    </row>
    <row r="2" spans="1:9" ht="16.5" customHeight="1">
      <c r="B2" s="4"/>
      <c r="C2" s="42"/>
      <c r="D2" s="346" t="s">
        <v>276</v>
      </c>
      <c r="E2" s="347"/>
      <c r="F2" s="348"/>
      <c r="G2" s="346" t="s">
        <v>275</v>
      </c>
      <c r="H2" s="347"/>
      <c r="I2" s="348"/>
    </row>
    <row r="3" spans="1:9">
      <c r="A3" s="47"/>
      <c r="C3" s="42"/>
      <c r="D3" s="349" t="s">
        <v>301</v>
      </c>
      <c r="E3" s="350"/>
      <c r="F3" s="351"/>
      <c r="G3" s="349" t="s">
        <v>302</v>
      </c>
      <c r="H3" s="350"/>
      <c r="I3" s="351"/>
    </row>
    <row r="4" spans="1:9" ht="15.75" thickBot="1">
      <c r="B4" s="4"/>
      <c r="C4" s="42"/>
      <c r="D4" s="46" t="s">
        <v>79</v>
      </c>
      <c r="E4" s="20"/>
      <c r="F4" s="86"/>
      <c r="G4" s="46" t="s">
        <v>79</v>
      </c>
      <c r="H4" s="20"/>
      <c r="I4" s="86"/>
    </row>
    <row r="5" spans="1:9">
      <c r="B5" s="41"/>
      <c r="C5" s="342"/>
      <c r="D5" s="121" t="s">
        <v>248</v>
      </c>
      <c r="E5" s="122" t="str">
        <f>IF(E55="0101","on","off")</f>
        <v>off</v>
      </c>
      <c r="F5" s="123"/>
      <c r="G5" s="121" t="s">
        <v>107</v>
      </c>
      <c r="H5" s="122" t="str">
        <f>IF(H54="0101","on","off")</f>
        <v>off</v>
      </c>
      <c r="I5" s="123"/>
    </row>
    <row r="6" spans="1:9">
      <c r="B6" s="41"/>
      <c r="C6" s="343"/>
      <c r="D6" s="52" t="s">
        <v>247</v>
      </c>
      <c r="E6" s="53" t="str">
        <f>IF(E57="0000","off","on")</f>
        <v>off</v>
      </c>
      <c r="F6" s="87"/>
      <c r="G6" s="52" t="s">
        <v>108</v>
      </c>
      <c r="H6" s="53" t="str">
        <f>IF(H58="0000","off","on")</f>
        <v>off</v>
      </c>
      <c r="I6" s="87"/>
    </row>
    <row r="7" spans="1:9">
      <c r="B7" s="41"/>
      <c r="C7" s="343"/>
      <c r="D7" s="100" t="s">
        <v>150</v>
      </c>
      <c r="E7" s="101" t="str">
        <f>IF(E72="0300","on","off")</f>
        <v>off</v>
      </c>
      <c r="F7" s="99"/>
      <c r="G7" s="100" t="s">
        <v>150</v>
      </c>
      <c r="H7" s="101" t="str">
        <f>IF(H72="0300","on","off")</f>
        <v>on</v>
      </c>
      <c r="I7" s="99"/>
    </row>
    <row r="8" spans="1:9" ht="15.75" thickBot="1">
      <c r="B8" s="4"/>
      <c r="C8" s="344"/>
      <c r="D8" s="54" t="s">
        <v>86</v>
      </c>
      <c r="E8" s="55" t="str">
        <f>IF(E36="0001","on","off")</f>
        <v>off</v>
      </c>
      <c r="F8" s="88"/>
      <c r="G8" s="54" t="s">
        <v>86</v>
      </c>
      <c r="H8" s="55" t="str">
        <f>IF(H36="0001","on","off")</f>
        <v>on</v>
      </c>
      <c r="I8" s="88"/>
    </row>
    <row r="9" spans="1:9">
      <c r="B9" s="40"/>
      <c r="C9" s="5" t="s">
        <v>11</v>
      </c>
      <c r="D9" s="10">
        <f>HEX2DEC(E60)/256</f>
        <v>24</v>
      </c>
      <c r="E9" s="11" t="s">
        <v>12</v>
      </c>
      <c r="F9" s="89"/>
      <c r="G9" s="10">
        <f>HEX2DEC(H60)/256</f>
        <v>24</v>
      </c>
      <c r="H9" s="11" t="s">
        <v>12</v>
      </c>
      <c r="I9" s="89"/>
    </row>
    <row r="10" spans="1:9">
      <c r="B10" s="98"/>
      <c r="C10" s="6" t="s">
        <v>13</v>
      </c>
      <c r="D10" s="33">
        <f>D9*(HEX2DEC(E64)/HEX2DEC(E63))/2^HEX2DEC(E62)/E61*4</f>
        <v>960</v>
      </c>
      <c r="E10" s="44" t="s">
        <v>12</v>
      </c>
      <c r="F10" s="90"/>
      <c r="G10" s="33">
        <f>G9*(HEX2DEC(H64)/HEX2DEC(H63))/2^HEX2DEC(H62)/H61*4</f>
        <v>480</v>
      </c>
      <c r="H10" s="44" t="s">
        <v>12</v>
      </c>
      <c r="I10" s="90"/>
    </row>
    <row r="11" spans="1:9">
      <c r="B11" s="40"/>
      <c r="C11" s="6" t="s">
        <v>14</v>
      </c>
      <c r="D11" s="33">
        <f>D9*(HEX2DEC(E68)/HEX2DEC(E67))/HEX2DEC(E66)/2^HEX2DEC(E70)</f>
        <v>450</v>
      </c>
      <c r="E11" s="44" t="s">
        <v>15</v>
      </c>
      <c r="F11" s="90"/>
      <c r="G11" s="33">
        <f>G9*(HEX2DEC(H68)/HEX2DEC(H67))/HEX2DEC(H66)/2^HEX2DEC(H70)</f>
        <v>450</v>
      </c>
      <c r="H11" s="44" t="s">
        <v>15</v>
      </c>
      <c r="I11" s="90"/>
    </row>
    <row r="12" spans="1:9">
      <c r="B12" s="40"/>
      <c r="C12" s="6" t="s">
        <v>16</v>
      </c>
      <c r="D12" s="3">
        <f>HEX2DEC(E30)-HEX2DEC(E28)+1</f>
        <v>5664</v>
      </c>
      <c r="E12" s="44" t="s">
        <v>17</v>
      </c>
      <c r="F12" s="90"/>
      <c r="G12" s="3">
        <f>HEX2DEC(H30)-HEX2DEC(H28)+1</f>
        <v>5664</v>
      </c>
      <c r="H12" s="44" t="s">
        <v>17</v>
      </c>
      <c r="I12" s="90"/>
    </row>
    <row r="13" spans="1:9">
      <c r="B13" s="40"/>
      <c r="C13" s="6" t="s">
        <v>18</v>
      </c>
      <c r="D13" s="3">
        <f>HEX2DEC(E31)-HEX2DEC(E29)+1</f>
        <v>4256</v>
      </c>
      <c r="E13" s="44" t="s">
        <v>17</v>
      </c>
      <c r="F13" s="90"/>
      <c r="G13" s="3">
        <f>HEX2DEC(H31)-HEX2DEC(H29)+1</f>
        <v>4256</v>
      </c>
      <c r="H13" s="44" t="s">
        <v>17</v>
      </c>
      <c r="I13" s="90"/>
    </row>
    <row r="14" spans="1:9">
      <c r="B14" s="40"/>
      <c r="C14" s="6" t="s">
        <v>19</v>
      </c>
      <c r="D14" s="12">
        <f>HEX2DEC(E32)</f>
        <v>5664</v>
      </c>
      <c r="E14" s="44" t="s">
        <v>17</v>
      </c>
      <c r="F14" s="90"/>
      <c r="G14" s="12">
        <f>HEX2DEC(H32)</f>
        <v>2832</v>
      </c>
      <c r="H14" s="44" t="s">
        <v>17</v>
      </c>
      <c r="I14" s="90"/>
    </row>
    <row r="15" spans="1:9">
      <c r="B15" s="40"/>
      <c r="C15" s="6" t="s">
        <v>20</v>
      </c>
      <c r="D15" s="12">
        <f>HEX2DEC(E33)</f>
        <v>4256</v>
      </c>
      <c r="E15" s="44" t="s">
        <v>17</v>
      </c>
      <c r="F15" s="90"/>
      <c r="G15" s="12">
        <f>HEX2DEC(H33)</f>
        <v>2128</v>
      </c>
      <c r="H15" s="44" t="s">
        <v>17</v>
      </c>
      <c r="I15" s="90"/>
    </row>
    <row r="16" spans="1:9">
      <c r="B16" s="40"/>
      <c r="C16" s="6" t="s">
        <v>21</v>
      </c>
      <c r="D16" s="13">
        <f>ROUND(D10*1000000/(F34*F35),2)</f>
        <v>6.26</v>
      </c>
      <c r="E16" s="44" t="s">
        <v>22</v>
      </c>
      <c r="F16" s="90"/>
      <c r="G16" s="13">
        <f>ROUND(G10*1000000/(I34*I35),2)</f>
        <v>10.8</v>
      </c>
      <c r="H16" s="44" t="s">
        <v>22</v>
      </c>
      <c r="I16" s="90"/>
    </row>
    <row r="17" spans="1:9">
      <c r="B17" s="40"/>
      <c r="C17" s="6" t="s">
        <v>23</v>
      </c>
      <c r="D17" s="12" t="s">
        <v>24</v>
      </c>
      <c r="E17" s="44"/>
      <c r="F17" s="90"/>
      <c r="G17" s="12" t="s">
        <v>24</v>
      </c>
      <c r="H17" s="44"/>
      <c r="I17" s="90"/>
    </row>
    <row r="18" spans="1:9">
      <c r="B18" s="40"/>
      <c r="C18" s="6" t="s">
        <v>25</v>
      </c>
      <c r="D18" s="12">
        <f>HEX2DEC(E35)</f>
        <v>33168</v>
      </c>
      <c r="E18" s="44" t="s">
        <v>17</v>
      </c>
      <c r="F18" s="90"/>
      <c r="G18" s="12">
        <f>HEX2DEC(H35)</f>
        <v>18144</v>
      </c>
      <c r="H18" s="44" t="s">
        <v>17</v>
      </c>
      <c r="I18" s="90"/>
    </row>
    <row r="19" spans="1:9">
      <c r="B19" s="40"/>
      <c r="C19" s="6" t="s">
        <v>26</v>
      </c>
      <c r="D19" s="12">
        <f>D18-D14</f>
        <v>27504</v>
      </c>
      <c r="E19" s="44" t="s">
        <v>17</v>
      </c>
      <c r="F19" s="90"/>
      <c r="G19" s="12">
        <f>G18-G14</f>
        <v>15312</v>
      </c>
      <c r="H19" s="44" t="s">
        <v>17</v>
      </c>
      <c r="I19" s="90"/>
    </row>
    <row r="20" spans="1:9">
      <c r="B20" s="40"/>
      <c r="C20" s="6" t="s">
        <v>27</v>
      </c>
      <c r="D20" s="12">
        <f>HEX2DEC(E34)</f>
        <v>4624</v>
      </c>
      <c r="E20" s="44" t="s">
        <v>28</v>
      </c>
      <c r="F20" s="90"/>
      <c r="G20" s="12">
        <f>HEX2DEC(H34)</f>
        <v>2450</v>
      </c>
      <c r="H20" s="44" t="s">
        <v>28</v>
      </c>
      <c r="I20" s="90"/>
    </row>
    <row r="21" spans="1:9">
      <c r="B21" s="40"/>
      <c r="C21" s="6" t="s">
        <v>29</v>
      </c>
      <c r="D21" s="12">
        <f>D20-D15</f>
        <v>368</v>
      </c>
      <c r="E21" s="44" t="s">
        <v>28</v>
      </c>
      <c r="F21" s="90"/>
      <c r="G21" s="12">
        <f>G20-G15</f>
        <v>322</v>
      </c>
      <c r="H21" s="44" t="s">
        <v>28</v>
      </c>
      <c r="I21" s="90"/>
    </row>
    <row r="22" spans="1:9" ht="15.75" thickBot="1">
      <c r="B22" s="42"/>
      <c r="C22" s="7" t="s">
        <v>30</v>
      </c>
      <c r="D22" s="14" t="s">
        <v>76</v>
      </c>
      <c r="E22" s="15" t="s">
        <v>31</v>
      </c>
      <c r="F22" s="91"/>
      <c r="G22" s="14" t="s">
        <v>76</v>
      </c>
      <c r="H22" s="15" t="s">
        <v>31</v>
      </c>
      <c r="I22" s="91"/>
    </row>
    <row r="23" spans="1:9" ht="15.75" thickBot="1">
      <c r="B23" s="8" t="s">
        <v>32</v>
      </c>
      <c r="C23" s="17" t="s">
        <v>33</v>
      </c>
      <c r="D23" s="16" t="s">
        <v>34</v>
      </c>
      <c r="E23" s="16" t="s">
        <v>35</v>
      </c>
      <c r="F23" s="17" t="s">
        <v>36</v>
      </c>
      <c r="G23" s="16" t="s">
        <v>34</v>
      </c>
      <c r="H23" s="16" t="s">
        <v>35</v>
      </c>
      <c r="I23" s="17" t="s">
        <v>36</v>
      </c>
    </row>
    <row r="24" spans="1:9">
      <c r="B24" s="29"/>
      <c r="C24" s="25" t="s">
        <v>37</v>
      </c>
      <c r="D24" s="76" t="s">
        <v>1</v>
      </c>
      <c r="E24" s="75" t="s">
        <v>2</v>
      </c>
      <c r="F24" s="92"/>
      <c r="G24" s="76" t="s">
        <v>1</v>
      </c>
      <c r="H24" s="75" t="s">
        <v>2</v>
      </c>
      <c r="I24" s="92"/>
    </row>
    <row r="25" spans="1:9" s="58" customFormat="1">
      <c r="A25" s="59" t="s">
        <v>115</v>
      </c>
      <c r="B25" s="56" t="s">
        <v>113</v>
      </c>
      <c r="C25" s="57">
        <v>40006214</v>
      </c>
      <c r="D25" s="77" t="str">
        <f>RIGHT($C$25,4)</f>
        <v>6214</v>
      </c>
      <c r="E25" s="120" t="e">
        <f>Sequence!#REF!</f>
        <v>#REF!</v>
      </c>
      <c r="F25" s="93"/>
      <c r="G25" s="77" t="str">
        <f>RIGHT($C$25,4)</f>
        <v>6214</v>
      </c>
      <c r="H25" s="120" t="e">
        <f>Sequence!#REF!</f>
        <v>#REF!</v>
      </c>
      <c r="I25" s="93"/>
    </row>
    <row r="26" spans="1:9" s="58" customFormat="1">
      <c r="A26" s="71"/>
      <c r="B26" s="56"/>
      <c r="C26" s="57">
        <v>40006218</v>
      </c>
      <c r="D26" s="78" t="str">
        <f>RIGHT($C$26,4)</f>
        <v>6218</v>
      </c>
      <c r="E26" s="73">
        <v>7150</v>
      </c>
      <c r="F26" s="93"/>
      <c r="G26" s="78" t="str">
        <f>RIGHT($C$26,4)</f>
        <v>6218</v>
      </c>
      <c r="H26" s="73">
        <v>7150</v>
      </c>
      <c r="I26" s="93"/>
    </row>
    <row r="27" spans="1:9" s="58" customFormat="1" ht="15.75" thickBot="1">
      <c r="A27" s="60"/>
      <c r="B27" s="56"/>
      <c r="C27" s="57" t="s">
        <v>133</v>
      </c>
      <c r="D27" s="79" t="str">
        <f>RIGHT($C$27,4)</f>
        <v>70C0</v>
      </c>
      <c r="E27" s="74" t="s">
        <v>135</v>
      </c>
      <c r="F27" s="93"/>
      <c r="G27" s="79" t="str">
        <f>RIGHT($C$27,4)</f>
        <v>70C0</v>
      </c>
      <c r="H27" s="74" t="s">
        <v>135</v>
      </c>
      <c r="I27" s="93"/>
    </row>
    <row r="28" spans="1:9">
      <c r="A28" s="63" t="s">
        <v>102</v>
      </c>
      <c r="B28" s="36" t="s">
        <v>123</v>
      </c>
      <c r="C28" s="35" t="s">
        <v>38</v>
      </c>
      <c r="D28" s="78" t="str">
        <f>RIGHT($C$28,4)</f>
        <v>0344</v>
      </c>
      <c r="E28" s="26" t="s">
        <v>69</v>
      </c>
      <c r="F28" s="43">
        <f t="shared" ref="F28:F35" si="0">HEX2DEC(E28)</f>
        <v>0</v>
      </c>
      <c r="G28" s="78" t="str">
        <f>RIGHT($C$28,4)</f>
        <v>0344</v>
      </c>
      <c r="H28" s="26" t="s">
        <v>69</v>
      </c>
      <c r="I28" s="43">
        <f t="shared" ref="I28:I35" si="1">HEX2DEC(H28)</f>
        <v>0</v>
      </c>
    </row>
    <row r="29" spans="1:9">
      <c r="A29" s="64"/>
      <c r="B29" s="24" t="s">
        <v>124</v>
      </c>
      <c r="C29" s="26" t="s">
        <v>39</v>
      </c>
      <c r="D29" s="78" t="str">
        <f>RIGHT($C$29,4)</f>
        <v>0346</v>
      </c>
      <c r="E29" s="26" t="s">
        <v>125</v>
      </c>
      <c r="F29" s="48">
        <f t="shared" si="0"/>
        <v>0</v>
      </c>
      <c r="G29" s="78" t="str">
        <f>RIGHT($C$29,4)</f>
        <v>0346</v>
      </c>
      <c r="H29" s="26" t="s">
        <v>125</v>
      </c>
      <c r="I29" s="48">
        <f t="shared" si="1"/>
        <v>0</v>
      </c>
    </row>
    <row r="30" spans="1:9">
      <c r="A30" s="64"/>
      <c r="B30" s="24" t="s">
        <v>72</v>
      </c>
      <c r="C30" s="26">
        <v>40000348</v>
      </c>
      <c r="D30" s="78" t="str">
        <f>RIGHT($C$30,4)</f>
        <v>0348</v>
      </c>
      <c r="E30" s="26" t="s">
        <v>127</v>
      </c>
      <c r="F30" s="48">
        <f t="shared" si="0"/>
        <v>5663</v>
      </c>
      <c r="G30" s="78" t="str">
        <f>RIGHT($C$30,4)</f>
        <v>0348</v>
      </c>
      <c r="H30" s="26" t="s">
        <v>127</v>
      </c>
      <c r="I30" s="48">
        <f t="shared" si="1"/>
        <v>5663</v>
      </c>
    </row>
    <row r="31" spans="1:9">
      <c r="A31" s="64"/>
      <c r="B31" s="24" t="s">
        <v>74</v>
      </c>
      <c r="C31" s="26" t="s">
        <v>75</v>
      </c>
      <c r="D31" s="78" t="str">
        <f>RIGHT($C$31,4)</f>
        <v>034A</v>
      </c>
      <c r="E31" s="26" t="s">
        <v>138</v>
      </c>
      <c r="F31" s="48">
        <f t="shared" si="0"/>
        <v>4255</v>
      </c>
      <c r="G31" s="78" t="str">
        <f>RIGHT($C$31,4)</f>
        <v>034A</v>
      </c>
      <c r="H31" s="26" t="s">
        <v>138</v>
      </c>
      <c r="I31" s="48">
        <f t="shared" si="1"/>
        <v>4255</v>
      </c>
    </row>
    <row r="32" spans="1:9">
      <c r="A32" s="64"/>
      <c r="B32" s="24" t="s">
        <v>40</v>
      </c>
      <c r="C32" s="26" t="s">
        <v>41</v>
      </c>
      <c r="D32" s="78" t="str">
        <f>RIGHT($C$32,4)</f>
        <v>034C</v>
      </c>
      <c r="E32" s="26" t="s">
        <v>130</v>
      </c>
      <c r="F32" s="48">
        <f t="shared" si="0"/>
        <v>5664</v>
      </c>
      <c r="G32" s="78" t="str">
        <f>RIGHT($C$32,4)</f>
        <v>034C</v>
      </c>
      <c r="H32" s="26" t="s">
        <v>242</v>
      </c>
      <c r="I32" s="48">
        <f t="shared" si="1"/>
        <v>2832</v>
      </c>
    </row>
    <row r="33" spans="1:11">
      <c r="A33" s="64"/>
      <c r="B33" s="24" t="s">
        <v>42</v>
      </c>
      <c r="C33" s="26" t="s">
        <v>43</v>
      </c>
      <c r="D33" s="78" t="str">
        <f>RIGHT($C$33,4)</f>
        <v>034E</v>
      </c>
      <c r="E33" s="26" t="s">
        <v>132</v>
      </c>
      <c r="F33" s="48">
        <f t="shared" si="0"/>
        <v>4256</v>
      </c>
      <c r="G33" s="78" t="str">
        <f>RIGHT($C$33,4)</f>
        <v>034E</v>
      </c>
      <c r="H33" s="38" t="s">
        <v>243</v>
      </c>
      <c r="I33" s="48">
        <f t="shared" si="1"/>
        <v>2128</v>
      </c>
    </row>
    <row r="34" spans="1:11">
      <c r="A34" s="64"/>
      <c r="B34" s="24" t="s">
        <v>65</v>
      </c>
      <c r="C34" s="26" t="s">
        <v>66</v>
      </c>
      <c r="D34" s="78" t="str">
        <f>RIGHT($C$34,4)</f>
        <v>0340</v>
      </c>
      <c r="E34" s="26">
        <v>1210</v>
      </c>
      <c r="F34" s="48">
        <f t="shared" si="0"/>
        <v>4624</v>
      </c>
      <c r="G34" s="78" t="str">
        <f>RIGHT($C$34,4)</f>
        <v>0340</v>
      </c>
      <c r="H34" s="38" t="s">
        <v>244</v>
      </c>
      <c r="I34" s="48">
        <f t="shared" si="1"/>
        <v>2450</v>
      </c>
    </row>
    <row r="35" spans="1:11" ht="15.75" thickBot="1">
      <c r="A35" s="65"/>
      <c r="B35" s="27" t="s">
        <v>63</v>
      </c>
      <c r="C35" s="28" t="s">
        <v>64</v>
      </c>
      <c r="D35" s="78" t="str">
        <f>RIGHT($C$35,4)</f>
        <v>0342</v>
      </c>
      <c r="E35" s="28">
        <v>8190</v>
      </c>
      <c r="F35" s="49">
        <f t="shared" si="0"/>
        <v>33168</v>
      </c>
      <c r="G35" s="78" t="str">
        <f>RIGHT($C$35,4)</f>
        <v>0342</v>
      </c>
      <c r="H35" s="66" t="s">
        <v>268</v>
      </c>
      <c r="I35" s="49">
        <f t="shared" si="1"/>
        <v>18144</v>
      </c>
    </row>
    <row r="36" spans="1:11">
      <c r="A36" s="105" t="s">
        <v>178</v>
      </c>
      <c r="B36" s="36" t="s">
        <v>118</v>
      </c>
      <c r="C36" s="35">
        <v>40003000</v>
      </c>
      <c r="D36" s="80" t="str">
        <f>RIGHT($C$36,4)</f>
        <v>3000</v>
      </c>
      <c r="E36" s="32" t="s">
        <v>125</v>
      </c>
      <c r="F36" s="112" t="str">
        <f>IF(E36="0001","CSR on","CSR off")</f>
        <v>CSR off</v>
      </c>
      <c r="G36" s="80" t="str">
        <f>RIGHT($C$36,4)</f>
        <v>3000</v>
      </c>
      <c r="H36" s="35" t="s">
        <v>136</v>
      </c>
      <c r="I36" s="112" t="str">
        <f>IF(H36="0001","CSR on","CSR off")</f>
        <v>CSR on</v>
      </c>
    </row>
    <row r="37" spans="1:11" ht="15.75" thickBot="1">
      <c r="A37" s="62"/>
      <c r="B37" s="27" t="s">
        <v>203</v>
      </c>
      <c r="C37" s="28">
        <v>40003002</v>
      </c>
      <c r="D37" s="82" t="str">
        <f>RIGHT($C$37,4)</f>
        <v>3002</v>
      </c>
      <c r="E37" s="38" t="s">
        <v>149</v>
      </c>
      <c r="F37" s="107" t="str">
        <f>IF(E37="0100","2RSR on","2RSR off")</f>
        <v>2RSR off</v>
      </c>
      <c r="G37" s="82" t="str">
        <f>RIGHT($C$37,4)</f>
        <v>3002</v>
      </c>
      <c r="H37" s="38" t="s">
        <v>5</v>
      </c>
      <c r="I37" s="107" t="str">
        <f>IF(H37="0100","2RSR on","2RSR off")</f>
        <v>2RSR on</v>
      </c>
    </row>
    <row r="38" spans="1:11">
      <c r="A38" s="61" t="s">
        <v>94</v>
      </c>
      <c r="B38" s="36" t="s">
        <v>158</v>
      </c>
      <c r="C38" s="30" t="s">
        <v>95</v>
      </c>
      <c r="D38" s="84" t="str">
        <f>RIGHT($C$38,4)</f>
        <v>0900</v>
      </c>
      <c r="E38" s="35" t="s">
        <v>155</v>
      </c>
      <c r="F38" s="43"/>
      <c r="G38" s="84" t="str">
        <f>RIGHT($C$38,4)</f>
        <v>0900</v>
      </c>
      <c r="H38" s="35" t="s">
        <v>155</v>
      </c>
      <c r="I38" s="43"/>
    </row>
    <row r="39" spans="1:11">
      <c r="A39" s="60"/>
      <c r="B39" s="24" t="s">
        <v>189</v>
      </c>
      <c r="C39" s="31" t="s">
        <v>96</v>
      </c>
      <c r="D39" s="84" t="str">
        <f>RIGHT($C$39,4)</f>
        <v>0380</v>
      </c>
      <c r="E39" s="31" t="s">
        <v>78</v>
      </c>
      <c r="F39" s="48"/>
      <c r="G39" s="84" t="str">
        <f>RIGHT($C$39,4)</f>
        <v>0380</v>
      </c>
      <c r="H39" s="96" t="s">
        <v>166</v>
      </c>
      <c r="I39" s="48"/>
    </row>
    <row r="40" spans="1:11">
      <c r="A40" s="60"/>
      <c r="B40" s="24" t="s">
        <v>45</v>
      </c>
      <c r="C40" s="31" t="s">
        <v>97</v>
      </c>
      <c r="D40" s="84" t="str">
        <f>RIGHT($C$40,4)</f>
        <v>0382</v>
      </c>
      <c r="E40" s="31" t="s">
        <v>78</v>
      </c>
      <c r="F40" s="48"/>
      <c r="G40" s="84" t="str">
        <f>RIGHT($C$40,4)</f>
        <v>0382</v>
      </c>
      <c r="H40" s="96" t="s">
        <v>166</v>
      </c>
      <c r="I40" s="48"/>
      <c r="K40" s="104"/>
    </row>
    <row r="41" spans="1:11">
      <c r="A41" s="60"/>
      <c r="B41" s="24" t="s">
        <v>46</v>
      </c>
      <c r="C41" s="31" t="s">
        <v>98</v>
      </c>
      <c r="D41" s="84" t="str">
        <f>RIGHT($C$41,4)</f>
        <v>0384</v>
      </c>
      <c r="E41" s="31" t="s">
        <v>78</v>
      </c>
      <c r="F41" s="48"/>
      <c r="G41" s="84" t="str">
        <f>RIGHT($C$41,4)</f>
        <v>0384</v>
      </c>
      <c r="H41" s="96" t="s">
        <v>166</v>
      </c>
      <c r="I41" s="48"/>
    </row>
    <row r="42" spans="1:11" s="40" customFormat="1" ht="15.75" thickBot="1">
      <c r="A42" s="60"/>
      <c r="B42" s="24" t="s">
        <v>47</v>
      </c>
      <c r="C42" s="31" t="s">
        <v>99</v>
      </c>
      <c r="D42" s="82" t="str">
        <f>RIGHT($C$42,4)</f>
        <v>0386</v>
      </c>
      <c r="E42" s="31" t="s">
        <v>78</v>
      </c>
      <c r="F42" s="48"/>
      <c r="G42" s="82" t="str">
        <f>RIGHT($C$42,4)</f>
        <v>0386</v>
      </c>
      <c r="H42" s="96" t="s">
        <v>166</v>
      </c>
      <c r="I42" s="48"/>
    </row>
    <row r="43" spans="1:11">
      <c r="A43" s="105" t="s">
        <v>180</v>
      </c>
      <c r="B43" s="36" t="s">
        <v>181</v>
      </c>
      <c r="C43" s="30" t="s">
        <v>190</v>
      </c>
      <c r="D43" s="80" t="str">
        <f>RIGHT($C$43,4)</f>
        <v>3070</v>
      </c>
      <c r="E43" s="32" t="s">
        <v>149</v>
      </c>
      <c r="F43" s="112"/>
      <c r="G43" s="80" t="str">
        <f>RIGHT($C$43,4)</f>
        <v>3070</v>
      </c>
      <c r="H43" s="32" t="s">
        <v>149</v>
      </c>
      <c r="I43" s="112"/>
    </row>
    <row r="44" spans="1:11">
      <c r="A44" s="115"/>
      <c r="B44" s="37"/>
      <c r="C44" s="39" t="s">
        <v>183</v>
      </c>
      <c r="D44" s="81">
        <v>6028</v>
      </c>
      <c r="E44" s="39">
        <v>2000</v>
      </c>
      <c r="F44" s="93"/>
      <c r="G44" s="81">
        <v>6028</v>
      </c>
      <c r="H44" s="39">
        <v>2000</v>
      </c>
      <c r="I44" s="93"/>
    </row>
    <row r="45" spans="1:11">
      <c r="A45" s="115"/>
      <c r="B45" s="37"/>
      <c r="C45" s="26"/>
      <c r="D45" s="69" t="s">
        <v>81</v>
      </c>
      <c r="E45" s="26" t="str">
        <f>RIGHT($C$46,4)</f>
        <v>03E0</v>
      </c>
      <c r="F45" s="93"/>
      <c r="G45" s="69" t="s">
        <v>81</v>
      </c>
      <c r="H45" s="26" t="str">
        <f>RIGHT($C$46,4)</f>
        <v>03E0</v>
      </c>
      <c r="I45" s="93"/>
    </row>
    <row r="46" spans="1:11">
      <c r="A46" s="60"/>
      <c r="B46" s="24" t="s">
        <v>194</v>
      </c>
      <c r="C46" s="31" t="s">
        <v>191</v>
      </c>
      <c r="D46" s="69" t="s">
        <v>192</v>
      </c>
      <c r="E46" s="96" t="s">
        <v>149</v>
      </c>
      <c r="F46" s="48"/>
      <c r="G46" s="69" t="s">
        <v>192</v>
      </c>
      <c r="H46" s="96" t="s">
        <v>148</v>
      </c>
      <c r="I46" s="48"/>
    </row>
    <row r="47" spans="1:11">
      <c r="A47" s="115"/>
      <c r="B47" s="37"/>
      <c r="C47" s="26"/>
      <c r="D47" s="69" t="s">
        <v>81</v>
      </c>
      <c r="E47" s="26" t="str">
        <f>RIGHT($C$48,4)</f>
        <v>03E2</v>
      </c>
      <c r="F47" s="93"/>
      <c r="G47" s="69" t="s">
        <v>81</v>
      </c>
      <c r="H47" s="26" t="str">
        <f>RIGHT($C$48,4)</f>
        <v>03E2</v>
      </c>
      <c r="I47" s="93"/>
    </row>
    <row r="48" spans="1:11">
      <c r="A48" s="60"/>
      <c r="B48" s="24" t="s">
        <v>195</v>
      </c>
      <c r="C48" s="31" t="s">
        <v>193</v>
      </c>
      <c r="D48" s="69" t="s">
        <v>192</v>
      </c>
      <c r="E48" s="96" t="s">
        <v>175</v>
      </c>
      <c r="F48" s="48"/>
      <c r="G48" s="69" t="s">
        <v>192</v>
      </c>
      <c r="H48" s="96" t="s">
        <v>5</v>
      </c>
      <c r="I48" s="48"/>
    </row>
    <row r="49" spans="1:9">
      <c r="A49" s="115"/>
      <c r="B49" s="37"/>
      <c r="C49" s="26"/>
      <c r="D49" s="69" t="s">
        <v>81</v>
      </c>
      <c r="E49" s="26" t="str">
        <f>RIGHT($C$50,4)</f>
        <v>03E4</v>
      </c>
      <c r="F49" s="93"/>
      <c r="G49" s="69" t="s">
        <v>81</v>
      </c>
      <c r="H49" s="26" t="str">
        <f>RIGHT($C$50,4)</f>
        <v>03E4</v>
      </c>
      <c r="I49" s="93"/>
    </row>
    <row r="50" spans="1:9" ht="15.75" thickBot="1">
      <c r="A50" s="60"/>
      <c r="B50" s="24" t="s">
        <v>196</v>
      </c>
      <c r="C50" s="31" t="s">
        <v>197</v>
      </c>
      <c r="D50" s="70" t="s">
        <v>192</v>
      </c>
      <c r="E50" s="34" t="s">
        <v>78</v>
      </c>
      <c r="F50" s="107"/>
      <c r="G50" s="70" t="s">
        <v>192</v>
      </c>
      <c r="H50" s="119" t="s">
        <v>149</v>
      </c>
      <c r="I50" s="107"/>
    </row>
    <row r="51" spans="1:9" s="40" customFormat="1">
      <c r="A51" s="113" t="s">
        <v>100</v>
      </c>
      <c r="B51" s="36" t="s">
        <v>184</v>
      </c>
      <c r="C51" s="35"/>
      <c r="D51" s="69" t="s">
        <v>81</v>
      </c>
      <c r="E51" s="26" t="str">
        <f>RIGHT($C$52,4)</f>
        <v>004A</v>
      </c>
      <c r="F51" s="51"/>
      <c r="G51" s="69" t="s">
        <v>81</v>
      </c>
      <c r="H51" s="26" t="str">
        <f>RIGHT($C$52,4)</f>
        <v>004A</v>
      </c>
      <c r="I51" s="51"/>
    </row>
    <row r="52" spans="1:9">
      <c r="A52" s="114"/>
      <c r="B52" s="24"/>
      <c r="C52" s="26" t="s">
        <v>208</v>
      </c>
      <c r="D52" s="69" t="s">
        <v>137</v>
      </c>
      <c r="E52" s="38" t="s">
        <v>125</v>
      </c>
      <c r="F52" s="48"/>
      <c r="G52" s="69" t="s">
        <v>137</v>
      </c>
      <c r="H52" s="38" t="s">
        <v>125</v>
      </c>
      <c r="I52" s="48"/>
    </row>
    <row r="53" spans="1:9">
      <c r="A53" s="115"/>
      <c r="B53" s="37"/>
      <c r="C53" s="39" t="s">
        <v>204</v>
      </c>
      <c r="D53" s="81">
        <v>6028</v>
      </c>
      <c r="E53" s="39">
        <v>4000</v>
      </c>
      <c r="F53" s="94"/>
      <c r="G53" s="81">
        <v>6028</v>
      </c>
      <c r="H53" s="39">
        <v>4000</v>
      </c>
      <c r="I53" s="94"/>
    </row>
    <row r="54" spans="1:9">
      <c r="A54" s="114" t="s">
        <v>105</v>
      </c>
      <c r="B54" s="24" t="s">
        <v>185</v>
      </c>
      <c r="C54" s="26">
        <v>40003072</v>
      </c>
      <c r="D54" s="69" t="str">
        <f>RIGHT($C$54,4)</f>
        <v>3072</v>
      </c>
      <c r="E54" s="38" t="s">
        <v>125</v>
      </c>
      <c r="F54" s="51"/>
      <c r="G54" s="69" t="str">
        <f>RIGHT($C$54,4)</f>
        <v>3072</v>
      </c>
      <c r="H54" s="38" t="s">
        <v>149</v>
      </c>
      <c r="I54" s="51"/>
    </row>
    <row r="55" spans="1:9">
      <c r="A55" s="114" t="s">
        <v>105</v>
      </c>
      <c r="B55" s="24" t="s">
        <v>198</v>
      </c>
      <c r="C55" s="26" t="s">
        <v>188</v>
      </c>
      <c r="D55" s="69" t="str">
        <f>RIGHT($C$55,4)</f>
        <v>0B04</v>
      </c>
      <c r="E55" s="38" t="s">
        <v>5</v>
      </c>
      <c r="F55" s="51" t="str">
        <f>IF(E55="0101","Mapped BPC on","Mapped BPC off")</f>
        <v>Mapped BPC off</v>
      </c>
      <c r="G55" s="69" t="str">
        <f>RIGHT($C$55,4)</f>
        <v>0B04</v>
      </c>
      <c r="H55" s="38" t="s">
        <v>5</v>
      </c>
      <c r="I55" s="51" t="str">
        <f>IF(H55="0101","Mapped BPC on","Mapped BPC off")</f>
        <v>Mapped BPC off</v>
      </c>
    </row>
    <row r="56" spans="1:9">
      <c r="A56" s="114"/>
      <c r="B56" s="24" t="s">
        <v>186</v>
      </c>
      <c r="C56" s="26" t="s">
        <v>199</v>
      </c>
      <c r="D56" s="69" t="str">
        <f>RIGHT($C$56,4)</f>
        <v>306A</v>
      </c>
      <c r="E56" s="38" t="s">
        <v>149</v>
      </c>
      <c r="F56" s="48"/>
      <c r="G56" s="69" t="str">
        <f>RIGHT($C$56,4)</f>
        <v>306A</v>
      </c>
      <c r="H56" s="38" t="s">
        <v>149</v>
      </c>
      <c r="I56" s="48"/>
    </row>
    <row r="57" spans="1:9">
      <c r="A57" s="114"/>
      <c r="B57" s="24" t="s">
        <v>187</v>
      </c>
      <c r="C57" s="26" t="s">
        <v>234</v>
      </c>
      <c r="D57" s="69" t="str">
        <f>RIGHT($C$57,4)</f>
        <v>306E</v>
      </c>
      <c r="E57" s="38" t="s">
        <v>125</v>
      </c>
      <c r="F57" s="48" t="str">
        <f>IF(E57="0000","TCBPC off","TCBPC on")</f>
        <v>TCBPC off</v>
      </c>
      <c r="G57" s="69" t="str">
        <f>RIGHT($C$57,4)</f>
        <v>306E</v>
      </c>
      <c r="H57" s="38" t="s">
        <v>149</v>
      </c>
      <c r="I57" s="48" t="str">
        <f>IF(H57="0000","TCBPC off","TCBPC on")</f>
        <v>TCBPC off</v>
      </c>
    </row>
    <row r="58" spans="1:9" ht="15.75" thickBot="1">
      <c r="A58" s="114" t="s">
        <v>106</v>
      </c>
      <c r="B58" s="24" t="s">
        <v>200</v>
      </c>
      <c r="C58" s="26">
        <v>40003074</v>
      </c>
      <c r="D58" s="69" t="str">
        <f>RIGHT($C$58,4)</f>
        <v>3074</v>
      </c>
      <c r="E58" s="38" t="s">
        <v>125</v>
      </c>
      <c r="F58" s="48"/>
      <c r="G58" s="69" t="str">
        <f>RIGHT($C$58,4)</f>
        <v>3074</v>
      </c>
      <c r="H58" s="38" t="s">
        <v>149</v>
      </c>
      <c r="I58" s="48"/>
    </row>
    <row r="59" spans="1:9">
      <c r="A59" s="63" t="s">
        <v>103</v>
      </c>
      <c r="B59" s="36" t="s">
        <v>250</v>
      </c>
      <c r="C59" s="35">
        <v>40003004</v>
      </c>
      <c r="D59" s="68" t="str">
        <f>RIGHT($C$59,4)</f>
        <v>3004</v>
      </c>
      <c r="E59" s="32" t="s">
        <v>148</v>
      </c>
      <c r="F59" s="43"/>
      <c r="G59" s="68" t="str">
        <f>RIGHT($C$59,4)</f>
        <v>3004</v>
      </c>
      <c r="H59" s="32" t="s">
        <v>148</v>
      </c>
      <c r="I59" s="43"/>
    </row>
    <row r="60" spans="1:9">
      <c r="A60" s="64"/>
      <c r="B60" s="24" t="s">
        <v>48</v>
      </c>
      <c r="C60" s="26" t="s">
        <v>49</v>
      </c>
      <c r="D60" s="69" t="str">
        <f>RIGHT($C$60,4)</f>
        <v>0136</v>
      </c>
      <c r="E60" s="26" t="s">
        <v>50</v>
      </c>
      <c r="F60" s="48">
        <f>HEX2DEC(E60)/256</f>
        <v>24</v>
      </c>
      <c r="G60" s="69" t="str">
        <f>RIGHT($C$60,4)</f>
        <v>0136</v>
      </c>
      <c r="H60" s="26" t="s">
        <v>50</v>
      </c>
      <c r="I60" s="48">
        <f>HEX2DEC(H60)/256</f>
        <v>24</v>
      </c>
    </row>
    <row r="61" spans="1:9">
      <c r="A61" s="64"/>
      <c r="B61" s="24" t="s">
        <v>87</v>
      </c>
      <c r="C61" s="26" t="s">
        <v>56</v>
      </c>
      <c r="D61" s="69" t="str">
        <f>RIGHT($C$61,4)</f>
        <v>0300</v>
      </c>
      <c r="E61" s="38" t="s">
        <v>146</v>
      </c>
      <c r="F61" s="48">
        <f t="shared" ref="F61:F68" si="2">HEX2DEC(E61)</f>
        <v>3</v>
      </c>
      <c r="G61" s="69" t="str">
        <f>RIGHT($C$61,4)</f>
        <v>0300</v>
      </c>
      <c r="H61" s="38" t="s">
        <v>146</v>
      </c>
      <c r="I61" s="48">
        <f t="shared" ref="I61:I68" si="3">HEX2DEC(H61)</f>
        <v>3</v>
      </c>
    </row>
    <row r="62" spans="1:9">
      <c r="A62" s="64"/>
      <c r="B62" s="24" t="s">
        <v>55</v>
      </c>
      <c r="C62" s="26">
        <v>40000302</v>
      </c>
      <c r="D62" s="69" t="str">
        <f>RIGHT($C$62,4)</f>
        <v>0302</v>
      </c>
      <c r="E62" s="26" t="s">
        <v>4</v>
      </c>
      <c r="F62" s="48">
        <f t="shared" si="2"/>
        <v>1</v>
      </c>
      <c r="G62" s="69" t="str">
        <f>RIGHT($C$62,4)</f>
        <v>0302</v>
      </c>
      <c r="H62" s="38" t="s">
        <v>269</v>
      </c>
      <c r="I62" s="48">
        <f t="shared" si="3"/>
        <v>2</v>
      </c>
    </row>
    <row r="63" spans="1:9">
      <c r="A63" s="64"/>
      <c r="B63" s="24" t="s">
        <v>51</v>
      </c>
      <c r="C63" s="26" t="s">
        <v>52</v>
      </c>
      <c r="D63" s="69" t="str">
        <f>RIGHT($C$63,4)</f>
        <v>0304</v>
      </c>
      <c r="E63" s="38" t="s">
        <v>70</v>
      </c>
      <c r="F63" s="48">
        <f t="shared" si="2"/>
        <v>4</v>
      </c>
      <c r="G63" s="69" t="str">
        <f>RIGHT($C$63,4)</f>
        <v>0304</v>
      </c>
      <c r="H63" s="38" t="s">
        <v>70</v>
      </c>
      <c r="I63" s="48">
        <f t="shared" si="3"/>
        <v>4</v>
      </c>
    </row>
    <row r="64" spans="1:9">
      <c r="A64" s="64"/>
      <c r="B64" s="24" t="s">
        <v>53</v>
      </c>
      <c r="C64" s="26" t="s">
        <v>54</v>
      </c>
      <c r="D64" s="69" t="str">
        <f>RIGHT($C$64,4)</f>
        <v>0306</v>
      </c>
      <c r="E64" s="38" t="s">
        <v>139</v>
      </c>
      <c r="F64" s="48">
        <f t="shared" si="2"/>
        <v>240</v>
      </c>
      <c r="G64" s="69" t="str">
        <f>RIGHT($C$64,4)</f>
        <v>0306</v>
      </c>
      <c r="H64" s="38" t="s">
        <v>249</v>
      </c>
      <c r="I64" s="48">
        <f t="shared" si="3"/>
        <v>240</v>
      </c>
    </row>
    <row r="65" spans="1:12">
      <c r="A65" s="64"/>
      <c r="B65" s="24" t="s">
        <v>61</v>
      </c>
      <c r="C65" s="26" t="s">
        <v>62</v>
      </c>
      <c r="D65" s="69" t="str">
        <f>RIGHT($C$65,4)</f>
        <v>0308</v>
      </c>
      <c r="E65" s="38" t="s">
        <v>73</v>
      </c>
      <c r="F65" s="48">
        <f t="shared" si="2"/>
        <v>8</v>
      </c>
      <c r="G65" s="69" t="str">
        <f>RIGHT($C$65,4)</f>
        <v>0308</v>
      </c>
      <c r="H65" s="38" t="s">
        <v>73</v>
      </c>
      <c r="I65" s="48">
        <f t="shared" si="3"/>
        <v>8</v>
      </c>
    </row>
    <row r="66" spans="1:12">
      <c r="A66" s="64"/>
      <c r="B66" s="24" t="s">
        <v>59</v>
      </c>
      <c r="C66" s="26" t="s">
        <v>60</v>
      </c>
      <c r="D66" s="69" t="str">
        <f>RIGHT($C$66,4)</f>
        <v>030A</v>
      </c>
      <c r="E66" s="26" t="s">
        <v>4</v>
      </c>
      <c r="F66" s="48">
        <f t="shared" si="2"/>
        <v>1</v>
      </c>
      <c r="G66" s="69" t="str">
        <f>RIGHT($C$66,4)</f>
        <v>030A</v>
      </c>
      <c r="H66" s="26" t="s">
        <v>4</v>
      </c>
      <c r="I66" s="48">
        <f t="shared" si="3"/>
        <v>1</v>
      </c>
    </row>
    <row r="67" spans="1:12">
      <c r="A67" s="64"/>
      <c r="B67" s="24" t="s">
        <v>71</v>
      </c>
      <c r="C67" s="26" t="s">
        <v>57</v>
      </c>
      <c r="D67" s="69" t="str">
        <f>RIGHT($C$67,4)</f>
        <v>030C</v>
      </c>
      <c r="E67" s="38" t="s">
        <v>157</v>
      </c>
      <c r="F67" s="48">
        <f t="shared" si="2"/>
        <v>4</v>
      </c>
      <c r="G67" s="69" t="str">
        <f>RIGHT($C$67,4)</f>
        <v>030C</v>
      </c>
      <c r="H67" s="38" t="s">
        <v>165</v>
      </c>
      <c r="I67" s="48">
        <f t="shared" si="3"/>
        <v>4</v>
      </c>
    </row>
    <row r="68" spans="1:12">
      <c r="A68" s="64"/>
      <c r="B68" s="24" t="s">
        <v>88</v>
      </c>
      <c r="C68" s="26" t="s">
        <v>58</v>
      </c>
      <c r="D68" s="69" t="str">
        <f>RIGHT($C$68,4)</f>
        <v>030E</v>
      </c>
      <c r="E68" s="38" t="s">
        <v>265</v>
      </c>
      <c r="F68" s="48">
        <f t="shared" si="2"/>
        <v>75</v>
      </c>
      <c r="G68" s="69" t="str">
        <f>RIGHT($C$68,4)</f>
        <v>030E</v>
      </c>
      <c r="H68" s="38" t="s">
        <v>270</v>
      </c>
      <c r="I68" s="48">
        <f t="shared" si="3"/>
        <v>75</v>
      </c>
    </row>
    <row r="69" spans="1:12">
      <c r="A69" s="64"/>
      <c r="B69" s="24" t="s">
        <v>147</v>
      </c>
      <c r="C69" s="26" t="s">
        <v>313</v>
      </c>
      <c r="D69" s="69" t="str">
        <f>RIGHT($C$69,4)</f>
        <v>300A</v>
      </c>
      <c r="E69" s="84" t="s">
        <v>148</v>
      </c>
      <c r="F69" s="97">
        <f>HEX2DEC(E69)</f>
        <v>1</v>
      </c>
      <c r="G69" s="69" t="str">
        <f>RIGHT($C$69,4)</f>
        <v>300A</v>
      </c>
      <c r="H69" s="84" t="s">
        <v>148</v>
      </c>
      <c r="I69" s="97">
        <f>HEX2DEC(H69)</f>
        <v>1</v>
      </c>
    </row>
    <row r="70" spans="1:12">
      <c r="A70" s="64"/>
      <c r="B70" s="24" t="s">
        <v>152</v>
      </c>
      <c r="C70" s="26" t="s">
        <v>314</v>
      </c>
      <c r="D70" s="69" t="str">
        <f>RIGHT($C$70,4)</f>
        <v>300C</v>
      </c>
      <c r="E70" s="38" t="s">
        <v>125</v>
      </c>
      <c r="F70" s="97">
        <f>HEX2DEC(LEFT(E70,2))</f>
        <v>0</v>
      </c>
      <c r="G70" s="69" t="str">
        <f>RIGHT($C$70,4)</f>
        <v>300C</v>
      </c>
      <c r="H70" s="38" t="s">
        <v>125</v>
      </c>
      <c r="I70" s="97">
        <f>HEX2DEC(LEFT(H70,2))</f>
        <v>0</v>
      </c>
    </row>
    <row r="71" spans="1:12" ht="15.75" thickBot="1">
      <c r="A71" s="124"/>
      <c r="B71" s="24" t="s">
        <v>274</v>
      </c>
      <c r="C71" s="26" t="s">
        <v>272</v>
      </c>
      <c r="D71" s="69" t="str">
        <f>RIGHT($C$71,4)</f>
        <v>301C</v>
      </c>
      <c r="E71" s="38" t="s">
        <v>273</v>
      </c>
      <c r="F71" s="48"/>
      <c r="G71" s="69" t="str">
        <f>RIGHT($C$71,4)</f>
        <v>301C</v>
      </c>
      <c r="H71" s="38" t="s">
        <v>273</v>
      </c>
      <c r="I71" s="48"/>
    </row>
    <row r="72" spans="1:12">
      <c r="A72" s="102" t="s">
        <v>153</v>
      </c>
      <c r="B72" s="18" t="s">
        <v>154</v>
      </c>
      <c r="C72" s="35" t="s">
        <v>201</v>
      </c>
      <c r="D72" s="68" t="str">
        <f>RIGHT($C$72,4)</f>
        <v>324A</v>
      </c>
      <c r="E72" s="32" t="s">
        <v>5</v>
      </c>
      <c r="F72" s="9" t="str">
        <f>IF(LEFT(E72,2)="03","Tetra on","Tetra off")</f>
        <v>Tetra off</v>
      </c>
      <c r="G72" s="68" t="str">
        <f>RIGHT($C$72,4)</f>
        <v>324A</v>
      </c>
      <c r="H72" s="32" t="s">
        <v>251</v>
      </c>
      <c r="I72" s="9" t="str">
        <f>IF(LEFT(H72,2)="03","Tetra on","Tetra off")</f>
        <v>Tetra on</v>
      </c>
    </row>
    <row r="73" spans="1:12">
      <c r="A73" s="111"/>
      <c r="B73" s="24" t="s">
        <v>177</v>
      </c>
      <c r="C73" s="26" t="s">
        <v>202</v>
      </c>
      <c r="D73" s="69" t="str">
        <f>RIGHT($C$73,4)</f>
        <v>31C0</v>
      </c>
      <c r="E73" s="38" t="s">
        <v>206</v>
      </c>
      <c r="F73" s="48"/>
      <c r="G73" s="69" t="str">
        <f>RIGHT($C$73,4)</f>
        <v>31C0</v>
      </c>
      <c r="H73" s="38" t="s">
        <v>165</v>
      </c>
      <c r="I73" s="48"/>
    </row>
    <row r="74" spans="1:12">
      <c r="A74" s="103"/>
      <c r="B74" s="24" t="s">
        <v>258</v>
      </c>
      <c r="C74" s="26" t="s">
        <v>260</v>
      </c>
      <c r="D74" s="69" t="str">
        <f>RIGHT($C$74,4)</f>
        <v>319E</v>
      </c>
      <c r="E74" s="38" t="s">
        <v>149</v>
      </c>
      <c r="F74" s="48"/>
      <c r="G74" s="69" t="str">
        <f>RIGHT($C$74,4)</f>
        <v>319E</v>
      </c>
      <c r="H74" s="38" t="s">
        <v>263</v>
      </c>
      <c r="I74" s="48"/>
    </row>
    <row r="75" spans="1:12">
      <c r="A75" s="103"/>
      <c r="B75" s="24" t="s">
        <v>259</v>
      </c>
      <c r="C75" s="26" t="s">
        <v>261</v>
      </c>
      <c r="D75" s="69" t="str">
        <f>RIGHT($C$75,4)</f>
        <v>31A0</v>
      </c>
      <c r="E75" s="38" t="s">
        <v>264</v>
      </c>
      <c r="F75" s="48"/>
      <c r="G75" s="69" t="str">
        <f>RIGHT($C$75,4)</f>
        <v>31A0</v>
      </c>
      <c r="H75" s="38" t="s">
        <v>262</v>
      </c>
      <c r="I75" s="48"/>
    </row>
    <row r="76" spans="1:12">
      <c r="A76" s="115"/>
      <c r="B76" s="37"/>
      <c r="C76" s="39" t="s">
        <v>80</v>
      </c>
      <c r="D76" s="81">
        <v>6028</v>
      </c>
      <c r="E76" s="39">
        <v>2000</v>
      </c>
      <c r="F76" s="94"/>
      <c r="G76" s="81">
        <v>6028</v>
      </c>
      <c r="H76" s="39">
        <v>2000</v>
      </c>
      <c r="I76" s="94"/>
    </row>
    <row r="77" spans="1:12" s="40" customFormat="1">
      <c r="A77" s="60"/>
      <c r="B77" s="24"/>
      <c r="C77" s="26"/>
      <c r="D77" s="69" t="s">
        <v>81</v>
      </c>
      <c r="E77" s="26" t="str">
        <f>RIGHT($C$78,4)</f>
        <v>1C04</v>
      </c>
      <c r="F77" s="51"/>
      <c r="G77" s="69" t="s">
        <v>81</v>
      </c>
      <c r="H77" s="26" t="str">
        <f>RIGHT($C$78,4)</f>
        <v>1C04</v>
      </c>
      <c r="I77" s="51"/>
      <c r="J77" s="47"/>
      <c r="K77" s="47"/>
      <c r="L77" s="47"/>
    </row>
    <row r="78" spans="1:12">
      <c r="A78" s="114" t="s">
        <v>104</v>
      </c>
      <c r="B78" s="24" t="s">
        <v>179</v>
      </c>
      <c r="C78" s="26" t="s">
        <v>205</v>
      </c>
      <c r="D78" s="69" t="s">
        <v>137</v>
      </c>
      <c r="E78" s="38" t="s">
        <v>207</v>
      </c>
      <c r="F78" s="48"/>
      <c r="G78" s="69" t="s">
        <v>137</v>
      </c>
      <c r="H78" s="38" t="s">
        <v>207</v>
      </c>
      <c r="I78" s="48"/>
    </row>
    <row r="79" spans="1:12" s="40" customFormat="1">
      <c r="A79" s="60"/>
      <c r="B79" s="24"/>
      <c r="C79" s="26"/>
      <c r="D79" s="69" t="s">
        <v>81</v>
      </c>
      <c r="E79" s="26" t="str">
        <f>RIGHT($C$80,4)</f>
        <v>1BA2</v>
      </c>
      <c r="F79" s="51"/>
      <c r="G79" s="69" t="s">
        <v>81</v>
      </c>
      <c r="H79" s="26" t="str">
        <f>RIGHT($C$80,4)</f>
        <v>1BA2</v>
      </c>
      <c r="I79" s="51"/>
      <c r="J79" s="47"/>
      <c r="K79" s="47"/>
      <c r="L79" s="47"/>
    </row>
    <row r="80" spans="1:12">
      <c r="A80" s="114" t="s">
        <v>240</v>
      </c>
      <c r="B80" s="24" t="s">
        <v>239</v>
      </c>
      <c r="C80" s="26" t="s">
        <v>241</v>
      </c>
      <c r="D80" s="69" t="s">
        <v>137</v>
      </c>
      <c r="E80" s="38" t="s">
        <v>176</v>
      </c>
      <c r="F80" s="48"/>
      <c r="G80" s="69" t="s">
        <v>137</v>
      </c>
      <c r="H80" s="38" t="s">
        <v>176</v>
      </c>
      <c r="I80" s="48"/>
    </row>
    <row r="81" spans="1:10" ht="15.75" thickBot="1">
      <c r="A81" s="115"/>
      <c r="B81" s="118"/>
      <c r="C81" s="39" t="s">
        <v>204</v>
      </c>
      <c r="D81" s="81">
        <v>6028</v>
      </c>
      <c r="E81" s="39">
        <v>4000</v>
      </c>
      <c r="F81" s="94"/>
      <c r="G81" s="81">
        <v>6028</v>
      </c>
      <c r="H81" s="39">
        <v>4000</v>
      </c>
      <c r="I81" s="94"/>
    </row>
    <row r="82" spans="1:10">
      <c r="A82" s="105" t="s">
        <v>90</v>
      </c>
      <c r="B82" s="36" t="s">
        <v>68</v>
      </c>
      <c r="C82" s="32">
        <v>40000200</v>
      </c>
      <c r="D82" s="80" t="str">
        <f>RIGHT($C$82,4)</f>
        <v>0200</v>
      </c>
      <c r="E82" s="32" t="s">
        <v>149</v>
      </c>
      <c r="F82" s="43"/>
      <c r="G82" s="80" t="str">
        <f>RIGHT($C$82,4)</f>
        <v>0200</v>
      </c>
      <c r="H82" s="32" t="s">
        <v>149</v>
      </c>
      <c r="I82" s="43"/>
    </row>
    <row r="83" spans="1:10">
      <c r="A83" s="60"/>
      <c r="B83" s="24" t="s">
        <v>67</v>
      </c>
      <c r="C83" s="38">
        <v>40000202</v>
      </c>
      <c r="D83" s="83" t="str">
        <f>RIGHT($C$83,4)</f>
        <v>0202</v>
      </c>
      <c r="E83" s="38" t="s">
        <v>140</v>
      </c>
      <c r="F83" s="48"/>
      <c r="G83" s="83" t="str">
        <f>RIGHT($C$83,4)</f>
        <v>0202</v>
      </c>
      <c r="H83" s="38" t="s">
        <v>140</v>
      </c>
      <c r="I83" s="48"/>
    </row>
    <row r="84" spans="1:10">
      <c r="A84" s="60"/>
      <c r="B84" s="24" t="s">
        <v>93</v>
      </c>
      <c r="C84" s="26" t="s">
        <v>91</v>
      </c>
      <c r="D84" s="69" t="str">
        <f>RIGHT($C$84,4)</f>
        <v>021E</v>
      </c>
      <c r="E84" s="38" t="s">
        <v>142</v>
      </c>
      <c r="F84" s="48"/>
      <c r="G84" s="69" t="str">
        <f>RIGHT($C$84,4)</f>
        <v>021E</v>
      </c>
      <c r="H84" s="38" t="s">
        <v>142</v>
      </c>
      <c r="I84" s="48"/>
      <c r="J84" s="42"/>
    </row>
    <row r="85" spans="1:10" ht="15.75" thickBot="1">
      <c r="A85" s="62"/>
      <c r="B85" s="27" t="s">
        <v>151</v>
      </c>
      <c r="C85" s="28" t="s">
        <v>92</v>
      </c>
      <c r="D85" s="70" t="str">
        <f>RIGHT($C$85,4)</f>
        <v>021C</v>
      </c>
      <c r="E85" s="66" t="s">
        <v>69</v>
      </c>
      <c r="F85" s="49"/>
      <c r="G85" s="70" t="str">
        <f>RIGHT($C$85,4)</f>
        <v>021C</v>
      </c>
      <c r="H85" s="66" t="s">
        <v>69</v>
      </c>
      <c r="I85" s="49"/>
    </row>
    <row r="86" spans="1:10">
      <c r="A86" s="61" t="s">
        <v>101</v>
      </c>
      <c r="B86" s="36" t="s">
        <v>116</v>
      </c>
      <c r="C86" s="35">
        <v>40000204</v>
      </c>
      <c r="D86" s="68" t="str">
        <f>RIGHT($C$86,4)</f>
        <v>0204</v>
      </c>
      <c r="E86" s="35" t="s">
        <v>77</v>
      </c>
      <c r="F86" s="43"/>
      <c r="G86" s="68" t="str">
        <f>RIGHT($C$86,4)</f>
        <v>0204</v>
      </c>
      <c r="H86" s="35" t="s">
        <v>77</v>
      </c>
      <c r="I86" s="43"/>
    </row>
    <row r="87" spans="1:10" ht="15.75" thickBot="1">
      <c r="A87" s="62"/>
      <c r="B87" s="27" t="s">
        <v>117</v>
      </c>
      <c r="C87" s="28">
        <v>40000206</v>
      </c>
      <c r="D87" s="70" t="str">
        <f>RIGHT($C$87,4)</f>
        <v>0206</v>
      </c>
      <c r="E87" s="28" t="s">
        <v>77</v>
      </c>
      <c r="F87" s="49"/>
      <c r="G87" s="70" t="str">
        <f>RIGHT($C$87,4)</f>
        <v>0206</v>
      </c>
      <c r="H87" s="28" t="s">
        <v>77</v>
      </c>
      <c r="I87" s="49"/>
    </row>
    <row r="88" spans="1:10" ht="15.75" thickBot="1">
      <c r="A88" s="67" t="s">
        <v>119</v>
      </c>
      <c r="B88" s="108" t="s">
        <v>156</v>
      </c>
      <c r="C88" s="72">
        <v>40000216</v>
      </c>
      <c r="D88" s="106" t="str">
        <f>RIGHT($C$88,4)</f>
        <v>0216</v>
      </c>
      <c r="E88" s="72" t="s">
        <v>69</v>
      </c>
      <c r="F88" s="109"/>
      <c r="G88" s="106" t="str">
        <f>RIGHT($C$88,4)</f>
        <v>0216</v>
      </c>
      <c r="H88" s="72" t="s">
        <v>69</v>
      </c>
      <c r="I88" s="109"/>
    </row>
    <row r="89" spans="1:10">
      <c r="A89" s="60" t="s">
        <v>182</v>
      </c>
      <c r="B89" s="36" t="s">
        <v>236</v>
      </c>
      <c r="C89" s="35">
        <v>40003258</v>
      </c>
      <c r="D89" s="83" t="str">
        <f>RIGHT($C$89,4)</f>
        <v>3258</v>
      </c>
      <c r="E89" s="38" t="s">
        <v>217</v>
      </c>
      <c r="F89" s="43"/>
      <c r="G89" s="83" t="str">
        <f>RIGHT($C$89,4)</f>
        <v>3258</v>
      </c>
      <c r="H89" s="38" t="s">
        <v>252</v>
      </c>
      <c r="I89" s="43"/>
    </row>
    <row r="90" spans="1:10">
      <c r="A90" s="60"/>
      <c r="B90" s="24" t="s">
        <v>218</v>
      </c>
      <c r="C90" s="38">
        <v>40003260</v>
      </c>
      <c r="D90" s="83" t="str">
        <f>RIGHT($C$90,4)</f>
        <v>3260</v>
      </c>
      <c r="E90" s="116" t="s">
        <v>217</v>
      </c>
      <c r="F90" s="97"/>
      <c r="G90" s="83" t="str">
        <f>RIGHT($C$90,4)</f>
        <v>3260</v>
      </c>
      <c r="H90" s="116" t="s">
        <v>253</v>
      </c>
      <c r="I90" s="97"/>
    </row>
    <row r="91" spans="1:10">
      <c r="A91" s="47"/>
      <c r="B91" s="24" t="s">
        <v>237</v>
      </c>
      <c r="C91" s="38">
        <v>40003268</v>
      </c>
      <c r="D91" s="83" t="str">
        <f>RIGHT($C$91,4)</f>
        <v>3268</v>
      </c>
      <c r="E91" s="116" t="s">
        <v>148</v>
      </c>
      <c r="F91" s="97"/>
      <c r="G91" s="83" t="str">
        <f>RIGHT($C$91,4)</f>
        <v>3268</v>
      </c>
      <c r="H91" s="116" t="s">
        <v>148</v>
      </c>
      <c r="I91" s="97"/>
    </row>
    <row r="92" spans="1:10">
      <c r="A92" s="60"/>
      <c r="B92" s="24" t="s">
        <v>219</v>
      </c>
      <c r="C92" s="38" t="s">
        <v>212</v>
      </c>
      <c r="D92" s="83" t="str">
        <f>RIGHT($C$92,4)</f>
        <v>3270</v>
      </c>
      <c r="E92" s="116" t="s">
        <v>174</v>
      </c>
      <c r="F92" s="48"/>
      <c r="G92" s="83" t="str">
        <f>RIGHT($C$92,4)</f>
        <v>3270</v>
      </c>
      <c r="H92" s="116" t="s">
        <v>229</v>
      </c>
      <c r="I92" s="48"/>
    </row>
    <row r="93" spans="1:10">
      <c r="A93" s="60"/>
      <c r="B93" s="24" t="s">
        <v>220</v>
      </c>
      <c r="C93" s="26" t="s">
        <v>213</v>
      </c>
      <c r="D93" s="69" t="str">
        <f>RIGHT($C$93,4)</f>
        <v>3288</v>
      </c>
      <c r="E93" s="116" t="s">
        <v>229</v>
      </c>
      <c r="F93" s="48"/>
      <c r="G93" s="69" t="str">
        <f>RIGHT($C$93,4)</f>
        <v>3288</v>
      </c>
      <c r="H93" s="116" t="s">
        <v>174</v>
      </c>
      <c r="I93" s="48"/>
    </row>
    <row r="94" spans="1:10">
      <c r="A94" s="60"/>
      <c r="B94" s="24" t="s">
        <v>222</v>
      </c>
      <c r="C94" s="26" t="s">
        <v>221</v>
      </c>
      <c r="D94" s="69" t="str">
        <f>RIGHT($C$94,4)</f>
        <v>32A0</v>
      </c>
      <c r="E94" s="116" t="s">
        <v>167</v>
      </c>
      <c r="F94" s="48"/>
      <c r="G94" s="69" t="str">
        <f>RIGHT($C$94,4)</f>
        <v>32A0</v>
      </c>
      <c r="H94" s="116" t="s">
        <v>229</v>
      </c>
      <c r="I94" s="48"/>
    </row>
    <row r="95" spans="1:10">
      <c r="A95" s="60"/>
      <c r="B95" s="24" t="s">
        <v>223</v>
      </c>
      <c r="C95" s="26" t="s">
        <v>209</v>
      </c>
      <c r="D95" s="69" t="str">
        <f>RIGHT($C$95,4)</f>
        <v>32C4</v>
      </c>
      <c r="E95" s="116" t="s">
        <v>230</v>
      </c>
      <c r="F95" s="48"/>
      <c r="G95" s="69" t="str">
        <f>RIGHT($C$95,4)</f>
        <v>32C4</v>
      </c>
      <c r="H95" s="116" t="s">
        <v>254</v>
      </c>
      <c r="I95" s="48"/>
    </row>
    <row r="96" spans="1:10">
      <c r="A96" s="60"/>
      <c r="B96" s="24" t="s">
        <v>224</v>
      </c>
      <c r="C96" s="26" t="s">
        <v>210</v>
      </c>
      <c r="D96" s="69" t="str">
        <f>RIGHT($C$96,4)</f>
        <v>337C</v>
      </c>
      <c r="E96" s="116" t="s">
        <v>168</v>
      </c>
      <c r="F96" s="48"/>
      <c r="G96" s="69" t="str">
        <f>RIGHT($C$96,4)</f>
        <v>337C</v>
      </c>
      <c r="H96" s="116" t="s">
        <v>255</v>
      </c>
      <c r="I96" s="48"/>
    </row>
    <row r="97" spans="1:9">
      <c r="A97" s="60"/>
      <c r="B97" s="24" t="s">
        <v>235</v>
      </c>
      <c r="C97" s="26">
        <v>40003458</v>
      </c>
      <c r="D97" s="69" t="str">
        <f>RIGHT($C$97,4)</f>
        <v>3458</v>
      </c>
      <c r="E97" s="116" t="s">
        <v>238</v>
      </c>
      <c r="F97" s="48"/>
      <c r="G97" s="69" t="str">
        <f>RIGHT($C$97,4)</f>
        <v>3458</v>
      </c>
      <c r="H97" s="116" t="s">
        <v>256</v>
      </c>
      <c r="I97" s="48"/>
    </row>
    <row r="98" spans="1:9">
      <c r="A98" s="60"/>
      <c r="B98" s="24" t="s">
        <v>225</v>
      </c>
      <c r="C98" s="26" t="s">
        <v>211</v>
      </c>
      <c r="D98" s="69" t="str">
        <f>RIGHT($C$98,4)</f>
        <v>382E</v>
      </c>
      <c r="E98" s="116" t="s">
        <v>231</v>
      </c>
      <c r="F98" s="48"/>
      <c r="G98" s="69" t="str">
        <f>RIGHT($C$98,4)</f>
        <v>382E</v>
      </c>
      <c r="H98" s="116" t="s">
        <v>257</v>
      </c>
      <c r="I98" s="48"/>
    </row>
    <row r="99" spans="1:9">
      <c r="A99" s="60"/>
      <c r="B99" s="24" t="s">
        <v>226</v>
      </c>
      <c r="C99" s="26" t="s">
        <v>214</v>
      </c>
      <c r="D99" s="69" t="str">
        <f>RIGHT($C$99,4)</f>
        <v>3830</v>
      </c>
      <c r="E99" s="116" t="s">
        <v>267</v>
      </c>
      <c r="F99" s="48"/>
      <c r="G99" s="69" t="str">
        <f>RIGHT($C$99,4)</f>
        <v>3830</v>
      </c>
      <c r="H99" s="116" t="s">
        <v>163</v>
      </c>
      <c r="I99" s="48"/>
    </row>
    <row r="100" spans="1:9">
      <c r="A100" s="60"/>
      <c r="B100" s="24" t="s">
        <v>227</v>
      </c>
      <c r="C100" s="26">
        <v>40003832</v>
      </c>
      <c r="D100" s="69" t="str">
        <f>RIGHT($C$100,4)</f>
        <v>3832</v>
      </c>
      <c r="E100" s="116" t="s">
        <v>232</v>
      </c>
      <c r="F100" s="48"/>
      <c r="G100" s="69" t="str">
        <f>RIGHT($C$100,4)</f>
        <v>3832</v>
      </c>
      <c r="H100" s="116" t="s">
        <v>271</v>
      </c>
      <c r="I100" s="48"/>
    </row>
    <row r="101" spans="1:9">
      <c r="A101" s="60"/>
      <c r="B101" s="24" t="s">
        <v>228</v>
      </c>
      <c r="C101" s="26" t="s">
        <v>215</v>
      </c>
      <c r="D101" s="69" t="str">
        <f>RIGHT($C$101,4)</f>
        <v>F404</v>
      </c>
      <c r="E101" s="116" t="s">
        <v>233</v>
      </c>
      <c r="F101" s="48"/>
      <c r="G101" s="69" t="str">
        <f>RIGHT($C$101,4)</f>
        <v>F404</v>
      </c>
      <c r="H101" s="116" t="s">
        <v>233</v>
      </c>
      <c r="I101" s="48"/>
    </row>
    <row r="102" spans="1:9" ht="15.75" thickBot="1">
      <c r="A102" s="62"/>
      <c r="B102" s="24" t="s">
        <v>169</v>
      </c>
      <c r="C102" s="26" t="s">
        <v>216</v>
      </c>
      <c r="D102" s="69" t="str">
        <f>RIGHT($C$102,4)</f>
        <v>F424</v>
      </c>
      <c r="E102" s="116" t="s">
        <v>161</v>
      </c>
      <c r="F102" s="48"/>
      <c r="G102" s="69" t="str">
        <f>RIGHT($C$102,4)</f>
        <v>F424</v>
      </c>
      <c r="H102" s="116" t="s">
        <v>161</v>
      </c>
      <c r="I102" s="48"/>
    </row>
    <row r="103" spans="1:9">
      <c r="A103" s="60"/>
      <c r="B103" s="36"/>
      <c r="C103" s="32"/>
      <c r="D103" s="80"/>
      <c r="E103" s="117"/>
      <c r="F103" s="43"/>
      <c r="G103" s="80"/>
      <c r="H103" s="117"/>
      <c r="I103" s="43"/>
    </row>
    <row r="105" spans="1:9">
      <c r="D105" s="345" t="s">
        <v>144</v>
      </c>
      <c r="E105" s="345"/>
      <c r="F105" s="345"/>
      <c r="G105" s="345" t="s">
        <v>245</v>
      </c>
      <c r="H105" s="345"/>
      <c r="I105" s="345"/>
    </row>
    <row r="106" spans="1:9">
      <c r="D106" s="345" t="s">
        <v>145</v>
      </c>
      <c r="E106" s="345"/>
      <c r="F106" s="345"/>
      <c r="G106" s="345" t="s">
        <v>246</v>
      </c>
      <c r="H106" s="345"/>
      <c r="I106" s="345"/>
    </row>
  </sheetData>
  <mergeCells count="9">
    <mergeCell ref="D2:F2"/>
    <mergeCell ref="G2:I2"/>
    <mergeCell ref="D3:F3"/>
    <mergeCell ref="G3:I3"/>
    <mergeCell ref="C5:C8"/>
    <mergeCell ref="D105:F105"/>
    <mergeCell ref="G105:I105"/>
    <mergeCell ref="D106:F106"/>
    <mergeCell ref="G106:I10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O105"/>
  <sheetViews>
    <sheetView workbookViewId="0"/>
  </sheetViews>
  <sheetFormatPr defaultColWidth="9" defaultRowHeight="15"/>
  <cols>
    <col min="1" max="1" width="16.140625" style="95" customWidth="1"/>
    <col min="2" max="2" width="68.42578125" style="47" bestFit="1" customWidth="1"/>
    <col min="3" max="3" width="16.7109375" style="47" customWidth="1"/>
    <col min="4" max="4" width="12.140625" style="47" customWidth="1"/>
    <col min="5" max="5" width="11.42578125" style="47" customWidth="1"/>
    <col min="6" max="6" width="21" style="95" customWidth="1"/>
    <col min="7" max="7" width="12.140625" style="47" customWidth="1"/>
    <col min="8" max="8" width="11.42578125" style="47" customWidth="1"/>
    <col min="9" max="9" width="21" style="95" customWidth="1"/>
    <col min="10" max="10" width="12.140625" style="47" customWidth="1"/>
    <col min="11" max="11" width="11.42578125" style="47" customWidth="1"/>
    <col min="12" max="12" width="21" style="95" customWidth="1"/>
    <col min="13" max="13" width="12.140625" style="47" customWidth="1"/>
    <col min="14" max="14" width="11.42578125" style="47" customWidth="1"/>
    <col min="15" max="15" width="21" style="95" customWidth="1"/>
    <col min="16" max="16384" width="9" style="47"/>
  </cols>
  <sheetData>
    <row r="1" spans="1:15">
      <c r="B1" s="4"/>
      <c r="C1" s="19"/>
      <c r="D1" s="45">
        <v>170614</v>
      </c>
      <c r="E1" s="50"/>
      <c r="F1" s="85"/>
      <c r="G1" s="45">
        <v>170527</v>
      </c>
      <c r="H1" s="50"/>
      <c r="I1" s="85"/>
      <c r="J1" s="45">
        <v>170601</v>
      </c>
      <c r="K1" s="50"/>
      <c r="L1" s="85"/>
      <c r="M1" s="45">
        <v>170527</v>
      </c>
      <c r="N1" s="50"/>
      <c r="O1" s="85"/>
    </row>
    <row r="2" spans="1:15" ht="16.5" customHeight="1">
      <c r="B2" s="4"/>
      <c r="C2" s="42"/>
      <c r="D2" s="346" t="s">
        <v>277</v>
      </c>
      <c r="E2" s="347"/>
      <c r="F2" s="348"/>
      <c r="G2" s="346" t="s">
        <v>277</v>
      </c>
      <c r="H2" s="347"/>
      <c r="I2" s="348"/>
      <c r="J2" s="346" t="s">
        <v>277</v>
      </c>
      <c r="K2" s="347"/>
      <c r="L2" s="348"/>
      <c r="M2" s="346" t="s">
        <v>277</v>
      </c>
      <c r="N2" s="347"/>
      <c r="O2" s="348"/>
    </row>
    <row r="3" spans="1:15">
      <c r="A3" s="47"/>
      <c r="C3" s="42"/>
      <c r="D3" s="349" t="s">
        <v>301</v>
      </c>
      <c r="E3" s="350"/>
      <c r="F3" s="351"/>
      <c r="G3" s="349" t="s">
        <v>303</v>
      </c>
      <c r="H3" s="350"/>
      <c r="I3" s="351"/>
      <c r="J3" s="349" t="s">
        <v>316</v>
      </c>
      <c r="K3" s="350"/>
      <c r="L3" s="351"/>
      <c r="M3" s="349" t="s">
        <v>330</v>
      </c>
      <c r="N3" s="350"/>
      <c r="O3" s="351"/>
    </row>
    <row r="4" spans="1:15" ht="15.75" thickBot="1">
      <c r="B4" s="4"/>
      <c r="C4" s="42"/>
      <c r="D4" s="46" t="s">
        <v>79</v>
      </c>
      <c r="E4" s="20"/>
      <c r="F4" s="86"/>
      <c r="G4" s="46" t="s">
        <v>79</v>
      </c>
      <c r="H4" s="20"/>
      <c r="I4" s="86"/>
      <c r="J4" s="46" t="s">
        <v>79</v>
      </c>
      <c r="K4" s="20"/>
      <c r="L4" s="86"/>
      <c r="M4" s="46" t="s">
        <v>79</v>
      </c>
      <c r="N4" s="20"/>
      <c r="O4" s="86"/>
    </row>
    <row r="5" spans="1:15">
      <c r="B5" s="41"/>
      <c r="C5" s="342"/>
      <c r="D5" s="121" t="s">
        <v>248</v>
      </c>
      <c r="E5" s="122" t="str">
        <f>IF(E55="0101","on","off")</f>
        <v>on</v>
      </c>
      <c r="F5" s="123"/>
      <c r="G5" s="121" t="s">
        <v>248</v>
      </c>
      <c r="H5" s="122" t="str">
        <f>IF(H55="0101","on","off")</f>
        <v>on</v>
      </c>
      <c r="I5" s="123"/>
      <c r="J5" s="121" t="s">
        <v>107</v>
      </c>
      <c r="K5" s="122" t="str">
        <f>IF(K54="0101","on","off")</f>
        <v>off</v>
      </c>
      <c r="L5" s="123"/>
      <c r="M5" s="121" t="s">
        <v>107</v>
      </c>
      <c r="N5" s="122" t="str">
        <f>IF(N54="0101","on","off")</f>
        <v>off</v>
      </c>
      <c r="O5" s="123"/>
    </row>
    <row r="6" spans="1:15">
      <c r="B6" s="41"/>
      <c r="C6" s="343"/>
      <c r="D6" s="52" t="s">
        <v>247</v>
      </c>
      <c r="E6" s="53" t="str">
        <f>IF(E57="0000","off","on")</f>
        <v>on</v>
      </c>
      <c r="F6" s="87"/>
      <c r="G6" s="52" t="s">
        <v>247</v>
      </c>
      <c r="H6" s="53" t="str">
        <f>IF(H57="0000","off","on")</f>
        <v>on</v>
      </c>
      <c r="I6" s="87"/>
      <c r="J6" s="52" t="s">
        <v>108</v>
      </c>
      <c r="K6" s="53" t="str">
        <f>IF(K58="0000","off","on")</f>
        <v>off</v>
      </c>
      <c r="L6" s="87"/>
      <c r="M6" s="52" t="s">
        <v>108</v>
      </c>
      <c r="N6" s="53" t="str">
        <f>IF(N58="0000","off","on")</f>
        <v>off</v>
      </c>
      <c r="O6" s="87"/>
    </row>
    <row r="7" spans="1:15">
      <c r="B7" s="41"/>
      <c r="C7" s="343"/>
      <c r="D7" s="100" t="s">
        <v>150</v>
      </c>
      <c r="E7" s="101" t="str">
        <f>IF(E71="0300","on","off")</f>
        <v>off</v>
      </c>
      <c r="F7" s="99"/>
      <c r="G7" s="100" t="s">
        <v>150</v>
      </c>
      <c r="H7" s="101" t="str">
        <f>IF(H71="0300","on","off")</f>
        <v>off</v>
      </c>
      <c r="I7" s="99"/>
      <c r="J7" s="100" t="s">
        <v>150</v>
      </c>
      <c r="K7" s="101" t="str">
        <f>IF(K71="0300","on","off")</f>
        <v>on</v>
      </c>
      <c r="L7" s="99"/>
      <c r="M7" s="100" t="s">
        <v>150</v>
      </c>
      <c r="N7" s="101" t="str">
        <f>IF(N71="0300","on","off")</f>
        <v>on</v>
      </c>
      <c r="O7" s="99"/>
    </row>
    <row r="8" spans="1:15" ht="15.75" thickBot="1">
      <c r="B8" s="4"/>
      <c r="C8" s="344"/>
      <c r="D8" s="54" t="s">
        <v>86</v>
      </c>
      <c r="E8" s="55" t="str">
        <f>IF(E36="0001","on","off")</f>
        <v>on</v>
      </c>
      <c r="F8" s="88"/>
      <c r="G8" s="54" t="s">
        <v>86</v>
      </c>
      <c r="H8" s="55" t="str">
        <f>IF(H36="0001","on","off")</f>
        <v>on</v>
      </c>
      <c r="I8" s="88"/>
      <c r="J8" s="54" t="s">
        <v>86</v>
      </c>
      <c r="K8" s="55" t="str">
        <f>IF(K36="0001","on","off")</f>
        <v>on</v>
      </c>
      <c r="L8" s="88"/>
      <c r="M8" s="54" t="s">
        <v>86</v>
      </c>
      <c r="N8" s="55" t="str">
        <f>IF(N36="0001","on","off")</f>
        <v>on</v>
      </c>
      <c r="O8" s="88"/>
    </row>
    <row r="9" spans="1:15">
      <c r="B9" s="40"/>
      <c r="C9" s="5" t="s">
        <v>11</v>
      </c>
      <c r="D9" s="10">
        <f>HEX2DEC(E60)/256</f>
        <v>24</v>
      </c>
      <c r="E9" s="11" t="s">
        <v>12</v>
      </c>
      <c r="F9" s="89"/>
      <c r="G9" s="10">
        <f>HEX2DEC(H60)/256</f>
        <v>24</v>
      </c>
      <c r="H9" s="11" t="s">
        <v>12</v>
      </c>
      <c r="I9" s="89"/>
      <c r="J9" s="10">
        <f>HEX2DEC(K60)/256</f>
        <v>24</v>
      </c>
      <c r="K9" s="11" t="s">
        <v>12</v>
      </c>
      <c r="L9" s="89"/>
      <c r="M9" s="10">
        <f>HEX2DEC(N60)/256</f>
        <v>24</v>
      </c>
      <c r="N9" s="11" t="s">
        <v>12</v>
      </c>
      <c r="O9" s="89"/>
    </row>
    <row r="10" spans="1:15">
      <c r="B10" s="98"/>
      <c r="C10" s="6" t="s">
        <v>13</v>
      </c>
      <c r="D10" s="33">
        <f>D9*(HEX2DEC(E64)/HEX2DEC(E63))/2^HEX2DEC(E62)/E61*4</f>
        <v>960</v>
      </c>
      <c r="E10" s="44" t="s">
        <v>12</v>
      </c>
      <c r="F10" s="90"/>
      <c r="G10" s="33">
        <f>G9*(HEX2DEC(H64)/HEX2DEC(H63))/2^HEX2DEC(H62)/H61*4</f>
        <v>960</v>
      </c>
      <c r="H10" s="44" t="s">
        <v>12</v>
      </c>
      <c r="I10" s="90"/>
      <c r="J10" s="33">
        <f>J9*(HEX2DEC(K64)/HEX2DEC(K63))/2^HEX2DEC(K62)/K61*4</f>
        <v>960</v>
      </c>
      <c r="K10" s="44" t="s">
        <v>12</v>
      </c>
      <c r="L10" s="90"/>
      <c r="M10" s="33">
        <f>M9*(HEX2DEC(N64)/HEX2DEC(N63))/2^HEX2DEC(N62)/N61*4</f>
        <v>960</v>
      </c>
      <c r="N10" s="44" t="s">
        <v>12</v>
      </c>
      <c r="O10" s="90"/>
    </row>
    <row r="11" spans="1:15">
      <c r="B11" s="40"/>
      <c r="C11" s="6" t="s">
        <v>14</v>
      </c>
      <c r="D11" s="33">
        <f>D9*(HEX2DEC(E68)/HEX2DEC(E67))/HEX2DEC(E66)/2^HEX2DEC(E70)</f>
        <v>2112</v>
      </c>
      <c r="E11" s="44" t="s">
        <v>15</v>
      </c>
      <c r="F11" s="90"/>
      <c r="G11" s="33">
        <f>G9*(HEX2DEC(H68)/HEX2DEC(H67))/HEX2DEC(H66)/2^HEX2DEC(H70)</f>
        <v>2112</v>
      </c>
      <c r="H11" s="44" t="s">
        <v>15</v>
      </c>
      <c r="I11" s="90"/>
      <c r="J11" s="33">
        <f>J9*(HEX2DEC(K68)/HEX2DEC(K67))/HEX2DEC(K66)/2^HEX2DEC(K70)</f>
        <v>1248</v>
      </c>
      <c r="K11" s="44" t="s">
        <v>15</v>
      </c>
      <c r="L11" s="90"/>
      <c r="M11" s="33">
        <f>M9*(HEX2DEC(N68)/HEX2DEC(N67))/HEX2DEC(N66)/2^HEX2DEC(N70)</f>
        <v>900</v>
      </c>
      <c r="N11" s="44" t="s">
        <v>15</v>
      </c>
      <c r="O11" s="90"/>
    </row>
    <row r="12" spans="1:15">
      <c r="B12" s="40"/>
      <c r="C12" s="6" t="s">
        <v>16</v>
      </c>
      <c r="D12" s="3">
        <f>HEX2DEC(E30)-HEX2DEC(E28)+1</f>
        <v>5664</v>
      </c>
      <c r="E12" s="44" t="s">
        <v>17</v>
      </c>
      <c r="F12" s="90"/>
      <c r="G12" s="3">
        <f>HEX2DEC(H30)-HEX2DEC(H28)+1</f>
        <v>5632</v>
      </c>
      <c r="H12" s="44" t="s">
        <v>17</v>
      </c>
      <c r="I12" s="90"/>
      <c r="J12" s="3">
        <f>HEX2DEC(K30)-HEX2DEC(K28)+1</f>
        <v>5664</v>
      </c>
      <c r="K12" s="44" t="s">
        <v>17</v>
      </c>
      <c r="L12" s="90"/>
      <c r="M12" s="3">
        <f>HEX2DEC(N30)-HEX2DEC(N28)+1</f>
        <v>3840</v>
      </c>
      <c r="N12" s="44" t="s">
        <v>17</v>
      </c>
      <c r="O12" s="90"/>
    </row>
    <row r="13" spans="1:15">
      <c r="B13" s="40"/>
      <c r="C13" s="6" t="s">
        <v>18</v>
      </c>
      <c r="D13" s="3">
        <f>HEX2DEC(E31)-HEX2DEC(E29)+1</f>
        <v>4256</v>
      </c>
      <c r="E13" s="44" t="s">
        <v>17</v>
      </c>
      <c r="F13" s="90"/>
      <c r="G13" s="3">
        <f>HEX2DEC(H31)-HEX2DEC(H29)+1</f>
        <v>3168</v>
      </c>
      <c r="H13" s="44" t="s">
        <v>17</v>
      </c>
      <c r="I13" s="90"/>
      <c r="J13" s="3">
        <f>HEX2DEC(K31)-HEX2DEC(K29)+1</f>
        <v>4256</v>
      </c>
      <c r="K13" s="44" t="s">
        <v>17</v>
      </c>
      <c r="L13" s="90"/>
      <c r="M13" s="3">
        <f>HEX2DEC(N31)-HEX2DEC(N29)+1</f>
        <v>2160</v>
      </c>
      <c r="N13" s="44" t="s">
        <v>17</v>
      </c>
      <c r="O13" s="90"/>
    </row>
    <row r="14" spans="1:15">
      <c r="B14" s="40"/>
      <c r="C14" s="6" t="s">
        <v>19</v>
      </c>
      <c r="D14" s="12">
        <f>HEX2DEC(E32)</f>
        <v>5664</v>
      </c>
      <c r="E14" s="44" t="s">
        <v>17</v>
      </c>
      <c r="F14" s="90"/>
      <c r="G14" s="12">
        <f>HEX2DEC(H32)</f>
        <v>5632</v>
      </c>
      <c r="H14" s="44" t="s">
        <v>17</v>
      </c>
      <c r="I14" s="90"/>
      <c r="J14" s="12">
        <f>HEX2DEC(K32)</f>
        <v>2832</v>
      </c>
      <c r="K14" s="44" t="s">
        <v>17</v>
      </c>
      <c r="L14" s="90"/>
      <c r="M14" s="12">
        <f>HEX2DEC(N32)</f>
        <v>1920</v>
      </c>
      <c r="N14" s="44" t="s">
        <v>17</v>
      </c>
      <c r="O14" s="90"/>
    </row>
    <row r="15" spans="1:15">
      <c r="B15" s="40"/>
      <c r="C15" s="6" t="s">
        <v>20</v>
      </c>
      <c r="D15" s="12">
        <f>HEX2DEC(E33)</f>
        <v>4256</v>
      </c>
      <c r="E15" s="44" t="s">
        <v>17</v>
      </c>
      <c r="F15" s="90"/>
      <c r="G15" s="12">
        <f>HEX2DEC(H33)</f>
        <v>3168</v>
      </c>
      <c r="H15" s="44" t="s">
        <v>17</v>
      </c>
      <c r="I15" s="90"/>
      <c r="J15" s="12">
        <f>HEX2DEC(K33)</f>
        <v>2128</v>
      </c>
      <c r="K15" s="44" t="s">
        <v>17</v>
      </c>
      <c r="L15" s="90"/>
      <c r="M15" s="12">
        <f>HEX2DEC(N33)</f>
        <v>1080</v>
      </c>
      <c r="N15" s="44" t="s">
        <v>17</v>
      </c>
      <c r="O15" s="90"/>
    </row>
    <row r="16" spans="1:15">
      <c r="B16" s="40"/>
      <c r="C16" s="6" t="s">
        <v>21</v>
      </c>
      <c r="D16" s="13">
        <f>ROUND(D10*1000000/(F34*F35),2)</f>
        <v>30.06</v>
      </c>
      <c r="E16" s="44" t="s">
        <v>22</v>
      </c>
      <c r="F16" s="90"/>
      <c r="G16" s="13">
        <f>ROUND(G10*1000000/(I34*I35),2)</f>
        <v>30.06</v>
      </c>
      <c r="H16" s="44" t="s">
        <v>22</v>
      </c>
      <c r="I16" s="90"/>
      <c r="J16" s="13">
        <f>ROUND(J10*1000000/(L34*L35),2)</f>
        <v>30.05</v>
      </c>
      <c r="K16" s="44" t="s">
        <v>22</v>
      </c>
      <c r="L16" s="90"/>
      <c r="M16" s="13">
        <f>ROUND(M10*1000000/(O34*O35),2)</f>
        <v>120.45</v>
      </c>
      <c r="N16" s="44" t="s">
        <v>22</v>
      </c>
      <c r="O16" s="90"/>
    </row>
    <row r="17" spans="1:15">
      <c r="B17" s="40"/>
      <c r="C17" s="6" t="s">
        <v>23</v>
      </c>
      <c r="D17" s="12" t="s">
        <v>24</v>
      </c>
      <c r="E17" s="44"/>
      <c r="F17" s="90"/>
      <c r="G17" s="12" t="s">
        <v>24</v>
      </c>
      <c r="H17" s="44"/>
      <c r="I17" s="90"/>
      <c r="J17" s="12" t="s">
        <v>24</v>
      </c>
      <c r="K17" s="44"/>
      <c r="L17" s="90"/>
      <c r="M17" s="12" t="s">
        <v>24</v>
      </c>
      <c r="N17" s="44"/>
      <c r="O17" s="90"/>
    </row>
    <row r="18" spans="1:15">
      <c r="B18" s="40"/>
      <c r="C18" s="6" t="s">
        <v>25</v>
      </c>
      <c r="D18" s="12">
        <f>HEX2DEC(E35)</f>
        <v>7104</v>
      </c>
      <c r="E18" s="44" t="s">
        <v>17</v>
      </c>
      <c r="F18" s="90"/>
      <c r="G18" s="12">
        <f>HEX2DEC(H35)</f>
        <v>7104</v>
      </c>
      <c r="H18" s="44" t="s">
        <v>17</v>
      </c>
      <c r="I18" s="90"/>
      <c r="J18" s="12">
        <f>HEX2DEC(K35)</f>
        <v>6144</v>
      </c>
      <c r="K18" s="44" t="s">
        <v>17</v>
      </c>
      <c r="L18" s="90"/>
      <c r="M18" s="12">
        <f>HEX2DEC(N35)</f>
        <v>5792</v>
      </c>
      <c r="N18" s="44" t="s">
        <v>17</v>
      </c>
      <c r="O18" s="90"/>
    </row>
    <row r="19" spans="1:15">
      <c r="B19" s="40"/>
      <c r="C19" s="6" t="s">
        <v>26</v>
      </c>
      <c r="D19" s="12">
        <f>D18-D14</f>
        <v>1440</v>
      </c>
      <c r="E19" s="44" t="s">
        <v>17</v>
      </c>
      <c r="F19" s="90"/>
      <c r="G19" s="12">
        <f>G18-G14</f>
        <v>1472</v>
      </c>
      <c r="H19" s="44" t="s">
        <v>17</v>
      </c>
      <c r="I19" s="90"/>
      <c r="J19" s="12">
        <f>J18-J14</f>
        <v>3312</v>
      </c>
      <c r="K19" s="44" t="s">
        <v>17</v>
      </c>
      <c r="L19" s="90"/>
      <c r="M19" s="12">
        <f>M18-M14</f>
        <v>3872</v>
      </c>
      <c r="N19" s="44" t="s">
        <v>17</v>
      </c>
      <c r="O19" s="90"/>
    </row>
    <row r="20" spans="1:15">
      <c r="B20" s="40"/>
      <c r="C20" s="6" t="s">
        <v>27</v>
      </c>
      <c r="D20" s="12">
        <f>HEX2DEC(E34)</f>
        <v>4496</v>
      </c>
      <c r="E20" s="44" t="s">
        <v>28</v>
      </c>
      <c r="F20" s="90"/>
      <c r="G20" s="12">
        <f>HEX2DEC(H34)</f>
        <v>4496</v>
      </c>
      <c r="H20" s="44" t="s">
        <v>28</v>
      </c>
      <c r="I20" s="90"/>
      <c r="J20" s="12">
        <f>HEX2DEC(K34)</f>
        <v>5200</v>
      </c>
      <c r="K20" s="44" t="s">
        <v>28</v>
      </c>
      <c r="L20" s="90"/>
      <c r="M20" s="12">
        <f>HEX2DEC(N34)</f>
        <v>1376</v>
      </c>
      <c r="N20" s="44" t="s">
        <v>28</v>
      </c>
      <c r="O20" s="90"/>
    </row>
    <row r="21" spans="1:15">
      <c r="B21" s="40"/>
      <c r="C21" s="6" t="s">
        <v>29</v>
      </c>
      <c r="D21" s="12">
        <f>D20-D15</f>
        <v>240</v>
      </c>
      <c r="E21" s="44" t="s">
        <v>28</v>
      </c>
      <c r="F21" s="90"/>
      <c r="G21" s="12">
        <f>G20-G15</f>
        <v>1328</v>
      </c>
      <c r="H21" s="44" t="s">
        <v>28</v>
      </c>
      <c r="I21" s="90"/>
      <c r="J21" s="12">
        <f>J20-J15</f>
        <v>3072</v>
      </c>
      <c r="K21" s="44" t="s">
        <v>28</v>
      </c>
      <c r="L21" s="90"/>
      <c r="M21" s="12">
        <f>M20-M15</f>
        <v>296</v>
      </c>
      <c r="N21" s="44" t="s">
        <v>28</v>
      </c>
      <c r="O21" s="90"/>
    </row>
    <row r="22" spans="1:15" ht="15.75" thickBot="1">
      <c r="B22" s="42"/>
      <c r="C22" s="7" t="s">
        <v>30</v>
      </c>
      <c r="D22" s="14" t="s">
        <v>76</v>
      </c>
      <c r="E22" s="15" t="s">
        <v>31</v>
      </c>
      <c r="F22" s="91"/>
      <c r="G22" s="14" t="s">
        <v>76</v>
      </c>
      <c r="H22" s="15" t="s">
        <v>31</v>
      </c>
      <c r="I22" s="91"/>
      <c r="J22" s="14" t="s">
        <v>76</v>
      </c>
      <c r="K22" s="15" t="s">
        <v>31</v>
      </c>
      <c r="L22" s="91"/>
      <c r="M22" s="14" t="s">
        <v>76</v>
      </c>
      <c r="N22" s="15" t="s">
        <v>31</v>
      </c>
      <c r="O22" s="91"/>
    </row>
    <row r="23" spans="1:15" ht="15.75" thickBot="1">
      <c r="B23" s="8" t="s">
        <v>32</v>
      </c>
      <c r="C23" s="17" t="s">
        <v>33</v>
      </c>
      <c r="D23" s="16" t="s">
        <v>34</v>
      </c>
      <c r="E23" s="16" t="s">
        <v>35</v>
      </c>
      <c r="F23" s="17" t="s">
        <v>36</v>
      </c>
      <c r="G23" s="16" t="s">
        <v>34</v>
      </c>
      <c r="H23" s="16" t="s">
        <v>35</v>
      </c>
      <c r="I23" s="17" t="s">
        <v>36</v>
      </c>
      <c r="J23" s="16" t="s">
        <v>34</v>
      </c>
      <c r="K23" s="16" t="s">
        <v>35</v>
      </c>
      <c r="L23" s="17" t="s">
        <v>36</v>
      </c>
      <c r="M23" s="16" t="s">
        <v>34</v>
      </c>
      <c r="N23" s="16" t="s">
        <v>35</v>
      </c>
      <c r="O23" s="17" t="s">
        <v>36</v>
      </c>
    </row>
    <row r="24" spans="1:15">
      <c r="B24" s="29"/>
      <c r="C24" s="25" t="s">
        <v>37</v>
      </c>
      <c r="D24" s="76" t="s">
        <v>1</v>
      </c>
      <c r="E24" s="75" t="s">
        <v>2</v>
      </c>
      <c r="F24" s="92"/>
      <c r="G24" s="76" t="s">
        <v>1</v>
      </c>
      <c r="H24" s="75" t="s">
        <v>2</v>
      </c>
      <c r="I24" s="92"/>
      <c r="J24" s="76" t="s">
        <v>1</v>
      </c>
      <c r="K24" s="75" t="s">
        <v>2</v>
      </c>
      <c r="L24" s="92"/>
      <c r="M24" s="76" t="s">
        <v>1</v>
      </c>
      <c r="N24" s="75" t="s">
        <v>2</v>
      </c>
      <c r="O24" s="92"/>
    </row>
    <row r="25" spans="1:15" s="58" customFormat="1">
      <c r="A25" s="59" t="s">
        <v>115</v>
      </c>
      <c r="B25" s="56" t="s">
        <v>113</v>
      </c>
      <c r="C25" s="57">
        <v>40006214</v>
      </c>
      <c r="D25" s="77" t="str">
        <f>RIGHT($C$25,4)</f>
        <v>6214</v>
      </c>
      <c r="E25" s="120" t="s">
        <v>114</v>
      </c>
      <c r="F25" s="93"/>
      <c r="G25" s="77" t="str">
        <f>RIGHT($C$25,4)</f>
        <v>6214</v>
      </c>
      <c r="H25" s="120" t="s">
        <v>114</v>
      </c>
      <c r="I25" s="93"/>
      <c r="J25" s="77" t="str">
        <f>RIGHT($C$25,4)</f>
        <v>6214</v>
      </c>
      <c r="K25" s="120" t="s">
        <v>114</v>
      </c>
      <c r="L25" s="93"/>
      <c r="M25" s="77" t="str">
        <f>RIGHT($C$25,4)</f>
        <v>6214</v>
      </c>
      <c r="N25" s="120" t="s">
        <v>114</v>
      </c>
      <c r="O25" s="93"/>
    </row>
    <row r="26" spans="1:15" s="58" customFormat="1">
      <c r="A26" s="71"/>
      <c r="B26" s="56"/>
      <c r="C26" s="57">
        <v>40006218</v>
      </c>
      <c r="D26" s="78" t="str">
        <f>RIGHT($C$26,4)</f>
        <v>6218</v>
      </c>
      <c r="E26" s="73">
        <v>7150</v>
      </c>
      <c r="F26" s="93"/>
      <c r="G26" s="78" t="str">
        <f>RIGHT($C$26,4)</f>
        <v>6218</v>
      </c>
      <c r="H26" s="73">
        <v>7150</v>
      </c>
      <c r="I26" s="93"/>
      <c r="J26" s="78" t="str">
        <f>RIGHT($C$26,4)</f>
        <v>6218</v>
      </c>
      <c r="K26" s="73">
        <v>7150</v>
      </c>
      <c r="L26" s="93"/>
      <c r="M26" s="78" t="str">
        <f>RIGHT($C$26,4)</f>
        <v>6218</v>
      </c>
      <c r="N26" s="73">
        <v>7150</v>
      </c>
      <c r="O26" s="93"/>
    </row>
    <row r="27" spans="1:15" s="58" customFormat="1" ht="15.75" thickBot="1">
      <c r="A27" s="60"/>
      <c r="B27" s="56"/>
      <c r="C27" s="57" t="s">
        <v>133</v>
      </c>
      <c r="D27" s="79" t="str">
        <f>RIGHT($C$27,4)</f>
        <v>70C0</v>
      </c>
      <c r="E27" s="74" t="s">
        <v>134</v>
      </c>
      <c r="F27" s="93"/>
      <c r="G27" s="79" t="str">
        <f>RIGHT($C$27,4)</f>
        <v>70C0</v>
      </c>
      <c r="H27" s="74" t="s">
        <v>134</v>
      </c>
      <c r="I27" s="93"/>
      <c r="J27" s="79" t="str">
        <f>RIGHT($C$27,4)</f>
        <v>70C0</v>
      </c>
      <c r="K27" s="74" t="s">
        <v>134</v>
      </c>
      <c r="L27" s="93"/>
      <c r="M27" s="79" t="str">
        <f>RIGHT($C$27,4)</f>
        <v>70C0</v>
      </c>
      <c r="N27" s="74" t="s">
        <v>134</v>
      </c>
      <c r="O27" s="93"/>
    </row>
    <row r="28" spans="1:15">
      <c r="A28" s="63" t="s">
        <v>102</v>
      </c>
      <c r="B28" s="36" t="s">
        <v>123</v>
      </c>
      <c r="C28" s="35" t="s">
        <v>38</v>
      </c>
      <c r="D28" s="78" t="str">
        <f>RIGHT($C$28,4)</f>
        <v>0344</v>
      </c>
      <c r="E28" s="26" t="s">
        <v>7</v>
      </c>
      <c r="F28" s="43">
        <f t="shared" ref="F28:F35" si="0">HEX2DEC(E28)</f>
        <v>0</v>
      </c>
      <c r="G28" s="78" t="str">
        <f>RIGHT($C$28,4)</f>
        <v>0344</v>
      </c>
      <c r="H28" s="38" t="s">
        <v>173</v>
      </c>
      <c r="I28" s="43">
        <f t="shared" ref="I28:I35" si="1">HEX2DEC(H28)</f>
        <v>16</v>
      </c>
      <c r="J28" s="78" t="str">
        <f>RIGHT($C$28,4)</f>
        <v>0344</v>
      </c>
      <c r="K28" s="26" t="s">
        <v>7</v>
      </c>
      <c r="L28" s="43">
        <f t="shared" ref="L28:L35" si="2">HEX2DEC(K28)</f>
        <v>0</v>
      </c>
      <c r="M28" s="78" t="str">
        <f>RIGHT($C$28,4)</f>
        <v>0344</v>
      </c>
      <c r="N28" s="38" t="s">
        <v>319</v>
      </c>
      <c r="O28" s="43">
        <f t="shared" ref="O28:O35" si="3">HEX2DEC(N28)</f>
        <v>912</v>
      </c>
    </row>
    <row r="29" spans="1:15">
      <c r="A29" s="64"/>
      <c r="B29" s="24" t="s">
        <v>124</v>
      </c>
      <c r="C29" s="26" t="s">
        <v>39</v>
      </c>
      <c r="D29" s="78" t="str">
        <f>RIGHT($C$29,4)</f>
        <v>0346</v>
      </c>
      <c r="E29" s="26" t="s">
        <v>7</v>
      </c>
      <c r="F29" s="48">
        <f t="shared" si="0"/>
        <v>0</v>
      </c>
      <c r="G29" s="78" t="str">
        <f>RIGHT($C$29,4)</f>
        <v>0346</v>
      </c>
      <c r="H29" s="38" t="s">
        <v>295</v>
      </c>
      <c r="I29" s="48">
        <f t="shared" si="1"/>
        <v>544</v>
      </c>
      <c r="J29" s="78" t="str">
        <f>RIGHT($C$29,4)</f>
        <v>0346</v>
      </c>
      <c r="K29" s="26" t="s">
        <v>7</v>
      </c>
      <c r="L29" s="48">
        <f t="shared" si="2"/>
        <v>0</v>
      </c>
      <c r="M29" s="78" t="str">
        <f>RIGHT($C$29,4)</f>
        <v>0346</v>
      </c>
      <c r="N29" s="38" t="s">
        <v>321</v>
      </c>
      <c r="O29" s="48">
        <f t="shared" si="3"/>
        <v>1048</v>
      </c>
    </row>
    <row r="30" spans="1:15">
      <c r="A30" s="64"/>
      <c r="B30" s="24" t="s">
        <v>72</v>
      </c>
      <c r="C30" s="26">
        <v>40000348</v>
      </c>
      <c r="D30" s="78" t="str">
        <f>RIGHT($C$30,4)</f>
        <v>0348</v>
      </c>
      <c r="E30" s="26" t="s">
        <v>126</v>
      </c>
      <c r="F30" s="48">
        <f t="shared" si="0"/>
        <v>5663</v>
      </c>
      <c r="G30" s="78" t="str">
        <f>RIGHT($C$30,4)</f>
        <v>0348</v>
      </c>
      <c r="H30" s="38" t="s">
        <v>296</v>
      </c>
      <c r="I30" s="48">
        <f t="shared" si="1"/>
        <v>5647</v>
      </c>
      <c r="J30" s="78" t="str">
        <f>RIGHT($C$30,4)</f>
        <v>0348</v>
      </c>
      <c r="K30" s="26" t="s">
        <v>126</v>
      </c>
      <c r="L30" s="48">
        <f t="shared" si="2"/>
        <v>5663</v>
      </c>
      <c r="M30" s="78" t="str">
        <f>RIGHT($C$30,4)</f>
        <v>0348</v>
      </c>
      <c r="N30" s="38" t="s">
        <v>320</v>
      </c>
      <c r="O30" s="48">
        <f t="shared" si="3"/>
        <v>4751</v>
      </c>
    </row>
    <row r="31" spans="1:15">
      <c r="A31" s="64"/>
      <c r="B31" s="24" t="s">
        <v>74</v>
      </c>
      <c r="C31" s="26" t="s">
        <v>75</v>
      </c>
      <c r="D31" s="78" t="str">
        <f>RIGHT($C$31,4)</f>
        <v>034A</v>
      </c>
      <c r="E31" s="26" t="s">
        <v>128</v>
      </c>
      <c r="F31" s="48">
        <f t="shared" si="0"/>
        <v>4255</v>
      </c>
      <c r="G31" s="78" t="str">
        <f>RIGHT($C$31,4)</f>
        <v>034A</v>
      </c>
      <c r="H31" s="26" t="s">
        <v>297</v>
      </c>
      <c r="I31" s="48">
        <f t="shared" si="1"/>
        <v>3711</v>
      </c>
      <c r="J31" s="78" t="str">
        <f>RIGHT($C$31,4)</f>
        <v>034A</v>
      </c>
      <c r="K31" s="26" t="s">
        <v>128</v>
      </c>
      <c r="L31" s="48">
        <f t="shared" si="2"/>
        <v>4255</v>
      </c>
      <c r="M31" s="78" t="str">
        <f>RIGHT($C$31,4)</f>
        <v>034A</v>
      </c>
      <c r="N31" s="38" t="s">
        <v>322</v>
      </c>
      <c r="O31" s="48">
        <f t="shared" si="3"/>
        <v>3207</v>
      </c>
    </row>
    <row r="32" spans="1:15">
      <c r="A32" s="64"/>
      <c r="B32" s="24" t="s">
        <v>40</v>
      </c>
      <c r="C32" s="26" t="s">
        <v>41</v>
      </c>
      <c r="D32" s="78" t="str">
        <f>RIGHT($C$32,4)</f>
        <v>034C</v>
      </c>
      <c r="E32" s="26" t="s">
        <v>129</v>
      </c>
      <c r="F32" s="48">
        <f t="shared" si="0"/>
        <v>5664</v>
      </c>
      <c r="G32" s="78" t="str">
        <f>RIGHT($C$32,4)</f>
        <v>034C</v>
      </c>
      <c r="H32" s="26">
        <v>1600</v>
      </c>
      <c r="I32" s="48">
        <f t="shared" si="1"/>
        <v>5632</v>
      </c>
      <c r="J32" s="78" t="str">
        <f>RIGHT($C$32,4)</f>
        <v>034C</v>
      </c>
      <c r="K32" s="26" t="s">
        <v>304</v>
      </c>
      <c r="L32" s="48">
        <f t="shared" si="2"/>
        <v>2832</v>
      </c>
      <c r="M32" s="78" t="str">
        <f>RIGHT($C$32,4)</f>
        <v>034C</v>
      </c>
      <c r="N32" s="38" t="s">
        <v>323</v>
      </c>
      <c r="O32" s="48">
        <f t="shared" si="3"/>
        <v>1920</v>
      </c>
    </row>
    <row r="33" spans="1:15">
      <c r="A33" s="64"/>
      <c r="B33" s="24" t="s">
        <v>42</v>
      </c>
      <c r="C33" s="26" t="s">
        <v>43</v>
      </c>
      <c r="D33" s="78" t="str">
        <f>RIGHT($C$33,4)</f>
        <v>034E</v>
      </c>
      <c r="E33" s="26" t="s">
        <v>131</v>
      </c>
      <c r="F33" s="48">
        <f t="shared" si="0"/>
        <v>4256</v>
      </c>
      <c r="G33" s="78" t="str">
        <f>RIGHT($C$33,4)</f>
        <v>034E</v>
      </c>
      <c r="H33" s="26" t="s">
        <v>298</v>
      </c>
      <c r="I33" s="48">
        <f t="shared" si="1"/>
        <v>3168</v>
      </c>
      <c r="J33" s="78" t="str">
        <f>RIGHT($C$33,4)</f>
        <v>034E</v>
      </c>
      <c r="K33" s="38" t="s">
        <v>305</v>
      </c>
      <c r="L33" s="48">
        <f t="shared" si="2"/>
        <v>2128</v>
      </c>
      <c r="M33" s="78" t="str">
        <f>RIGHT($C$33,4)</f>
        <v>034E</v>
      </c>
      <c r="N33" s="38" t="s">
        <v>324</v>
      </c>
      <c r="O33" s="48">
        <f t="shared" si="3"/>
        <v>1080</v>
      </c>
    </row>
    <row r="34" spans="1:15">
      <c r="A34" s="64"/>
      <c r="B34" s="24" t="s">
        <v>65</v>
      </c>
      <c r="C34" s="26" t="s">
        <v>66</v>
      </c>
      <c r="D34" s="78" t="str">
        <f>RIGHT($C$34,4)</f>
        <v>0340</v>
      </c>
      <c r="E34" s="38" t="s">
        <v>294</v>
      </c>
      <c r="F34" s="48">
        <f t="shared" si="0"/>
        <v>4496</v>
      </c>
      <c r="G34" s="78" t="str">
        <f>RIGHT($C$34,4)</f>
        <v>0340</v>
      </c>
      <c r="H34" s="38" t="s">
        <v>294</v>
      </c>
      <c r="I34" s="48">
        <f t="shared" si="1"/>
        <v>4496</v>
      </c>
      <c r="J34" s="78" t="str">
        <f>RIGHT($C$34,4)</f>
        <v>0340</v>
      </c>
      <c r="K34" s="38" t="s">
        <v>315</v>
      </c>
      <c r="L34" s="48">
        <f t="shared" si="2"/>
        <v>5200</v>
      </c>
      <c r="M34" s="78" t="str">
        <f>RIGHT($C$34,4)</f>
        <v>0340</v>
      </c>
      <c r="N34" s="38" t="s">
        <v>326</v>
      </c>
      <c r="O34" s="48">
        <f t="shared" si="3"/>
        <v>1376</v>
      </c>
    </row>
    <row r="35" spans="1:15" ht="15.75" thickBot="1">
      <c r="A35" s="65"/>
      <c r="B35" s="27" t="s">
        <v>63</v>
      </c>
      <c r="C35" s="28" t="s">
        <v>64</v>
      </c>
      <c r="D35" s="78" t="str">
        <f>RIGHT($C$35,4)</f>
        <v>0342</v>
      </c>
      <c r="E35" s="28" t="s">
        <v>278</v>
      </c>
      <c r="F35" s="49">
        <f t="shared" si="0"/>
        <v>7104</v>
      </c>
      <c r="G35" s="78" t="str">
        <f>RIGHT($C$35,4)</f>
        <v>0342</v>
      </c>
      <c r="H35" s="28" t="s">
        <v>278</v>
      </c>
      <c r="I35" s="49">
        <f t="shared" si="1"/>
        <v>7104</v>
      </c>
      <c r="J35" s="78" t="str">
        <f>RIGHT($C$35,4)</f>
        <v>0342</v>
      </c>
      <c r="K35" s="66">
        <v>1800</v>
      </c>
      <c r="L35" s="49">
        <f t="shared" si="2"/>
        <v>6144</v>
      </c>
      <c r="M35" s="78" t="str">
        <f>RIGHT($C$35,4)</f>
        <v>0342</v>
      </c>
      <c r="N35" s="66" t="s">
        <v>325</v>
      </c>
      <c r="O35" s="49">
        <f t="shared" si="3"/>
        <v>5792</v>
      </c>
    </row>
    <row r="36" spans="1:15">
      <c r="A36" s="105" t="s">
        <v>178</v>
      </c>
      <c r="B36" s="36" t="s">
        <v>118</v>
      </c>
      <c r="C36" s="35">
        <v>40003000</v>
      </c>
      <c r="D36" s="80" t="str">
        <f>RIGHT($C$36,4)</f>
        <v>3000</v>
      </c>
      <c r="E36" s="32" t="s">
        <v>4</v>
      </c>
      <c r="F36" s="112" t="str">
        <f>IF(E36="0001","CSR on","CSR off")</f>
        <v>CSR on</v>
      </c>
      <c r="G36" s="80" t="str">
        <f>RIGHT($C$36,4)</f>
        <v>3000</v>
      </c>
      <c r="H36" s="32" t="s">
        <v>4</v>
      </c>
      <c r="I36" s="112" t="str">
        <f>IF(H36="0001","CSR on","CSR off")</f>
        <v>CSR on</v>
      </c>
      <c r="J36" s="80" t="str">
        <f>RIGHT($C$36,4)</f>
        <v>3000</v>
      </c>
      <c r="K36" s="35" t="s">
        <v>4</v>
      </c>
      <c r="L36" s="112" t="str">
        <f>IF(K36="0001","CSR on","CSR off")</f>
        <v>CSR on</v>
      </c>
      <c r="M36" s="80" t="str">
        <f>RIGHT($C$36,4)</f>
        <v>3000</v>
      </c>
      <c r="N36" s="35" t="s">
        <v>4</v>
      </c>
      <c r="O36" s="112" t="str">
        <f>IF(N36="0001","CSR on","CSR off")</f>
        <v>CSR on</v>
      </c>
    </row>
    <row r="37" spans="1:15" ht="15.75" thickBot="1">
      <c r="A37" s="62"/>
      <c r="B37" s="27" t="s">
        <v>203</v>
      </c>
      <c r="C37" s="28">
        <v>40003002</v>
      </c>
      <c r="D37" s="82" t="str">
        <f>RIGHT($C$37,4)</f>
        <v>3002</v>
      </c>
      <c r="E37" s="38" t="s">
        <v>7</v>
      </c>
      <c r="F37" s="107" t="str">
        <f>IF(E37="0100","2RSR on","2RSR off")</f>
        <v>2RSR off</v>
      </c>
      <c r="G37" s="82" t="str">
        <f>RIGHT($C$37,4)</f>
        <v>3002</v>
      </c>
      <c r="H37" s="38" t="s">
        <v>7</v>
      </c>
      <c r="I37" s="107" t="str">
        <f>IF(H37="0100","2RSR on","2RSR off")</f>
        <v>2RSR off</v>
      </c>
      <c r="J37" s="82" t="str">
        <f>RIGHT($C$37,4)</f>
        <v>3002</v>
      </c>
      <c r="K37" s="38" t="s">
        <v>3</v>
      </c>
      <c r="L37" s="107" t="str">
        <f>IF(K37="0100","2RSR on","2RSR off")</f>
        <v>2RSR on</v>
      </c>
      <c r="M37" s="82" t="str">
        <f>RIGHT($C$37,4)</f>
        <v>3002</v>
      </c>
      <c r="N37" s="38" t="s">
        <v>3</v>
      </c>
      <c r="O37" s="107" t="str">
        <f>IF(N37="0100","2RSR on","2RSR off")</f>
        <v>2RSR on</v>
      </c>
    </row>
    <row r="38" spans="1:15">
      <c r="A38" s="61" t="s">
        <v>94</v>
      </c>
      <c r="B38" s="36" t="s">
        <v>158</v>
      </c>
      <c r="C38" s="30" t="s">
        <v>95</v>
      </c>
      <c r="D38" s="84" t="str">
        <f>RIGHT($C$38,4)</f>
        <v>0900</v>
      </c>
      <c r="E38" s="35" t="s">
        <v>84</v>
      </c>
      <c r="F38" s="43"/>
      <c r="G38" s="84" t="str">
        <f>RIGHT($C$38,4)</f>
        <v>0900</v>
      </c>
      <c r="H38" s="35" t="s">
        <v>84</v>
      </c>
      <c r="I38" s="43"/>
      <c r="J38" s="84" t="str">
        <f>RIGHT($C$38,4)</f>
        <v>0900</v>
      </c>
      <c r="K38" s="35" t="s">
        <v>84</v>
      </c>
      <c r="L38" s="43"/>
      <c r="M38" s="84" t="str">
        <f>RIGHT($C$38,4)</f>
        <v>0900</v>
      </c>
      <c r="N38" s="35" t="s">
        <v>84</v>
      </c>
      <c r="O38" s="43"/>
    </row>
    <row r="39" spans="1:15">
      <c r="A39" s="60"/>
      <c r="B39" s="24" t="s">
        <v>189</v>
      </c>
      <c r="C39" s="31" t="s">
        <v>96</v>
      </c>
      <c r="D39" s="84" t="str">
        <f>RIGHT($C$39,4)</f>
        <v>0380</v>
      </c>
      <c r="E39" s="31" t="s">
        <v>4</v>
      </c>
      <c r="F39" s="48"/>
      <c r="G39" s="84" t="str">
        <f>RIGHT($C$39,4)</f>
        <v>0380</v>
      </c>
      <c r="H39" s="31" t="s">
        <v>4</v>
      </c>
      <c r="I39" s="48"/>
      <c r="J39" s="84" t="str">
        <f>RIGHT($C$39,4)</f>
        <v>0380</v>
      </c>
      <c r="K39" s="96" t="s">
        <v>83</v>
      </c>
      <c r="L39" s="48"/>
      <c r="M39" s="84" t="str">
        <f>RIGHT($C$39,4)</f>
        <v>0380</v>
      </c>
      <c r="N39" s="96" t="s">
        <v>83</v>
      </c>
      <c r="O39" s="48"/>
    </row>
    <row r="40" spans="1:15">
      <c r="A40" s="60"/>
      <c r="B40" s="24" t="s">
        <v>45</v>
      </c>
      <c r="C40" s="31" t="s">
        <v>97</v>
      </c>
      <c r="D40" s="84" t="str">
        <f>RIGHT($C$40,4)</f>
        <v>0382</v>
      </c>
      <c r="E40" s="31" t="s">
        <v>4</v>
      </c>
      <c r="F40" s="48"/>
      <c r="G40" s="84" t="str">
        <f>RIGHT($C$40,4)</f>
        <v>0382</v>
      </c>
      <c r="H40" s="31" t="s">
        <v>4</v>
      </c>
      <c r="I40" s="48"/>
      <c r="J40" s="84" t="str">
        <f>RIGHT($C$40,4)</f>
        <v>0382</v>
      </c>
      <c r="K40" s="96" t="s">
        <v>83</v>
      </c>
      <c r="L40" s="48"/>
      <c r="M40" s="84" t="str">
        <f>RIGHT($C$40,4)</f>
        <v>0382</v>
      </c>
      <c r="N40" s="96" t="s">
        <v>83</v>
      </c>
      <c r="O40" s="48"/>
    </row>
    <row r="41" spans="1:15">
      <c r="A41" s="60"/>
      <c r="B41" s="24" t="s">
        <v>46</v>
      </c>
      <c r="C41" s="31" t="s">
        <v>98</v>
      </c>
      <c r="D41" s="84" t="str">
        <f>RIGHT($C$41,4)</f>
        <v>0384</v>
      </c>
      <c r="E41" s="31" t="s">
        <v>4</v>
      </c>
      <c r="F41" s="48"/>
      <c r="G41" s="84" t="str">
        <f>RIGHT($C$41,4)</f>
        <v>0384</v>
      </c>
      <c r="H41" s="31" t="s">
        <v>4</v>
      </c>
      <c r="I41" s="48"/>
      <c r="J41" s="84" t="str">
        <f>RIGHT($C$41,4)</f>
        <v>0384</v>
      </c>
      <c r="K41" s="96" t="s">
        <v>83</v>
      </c>
      <c r="L41" s="48"/>
      <c r="M41" s="84" t="str">
        <f>RIGHT($C$41,4)</f>
        <v>0384</v>
      </c>
      <c r="N41" s="96" t="s">
        <v>83</v>
      </c>
      <c r="O41" s="48"/>
    </row>
    <row r="42" spans="1:15" s="40" customFormat="1" ht="15.75" thickBot="1">
      <c r="A42" s="60"/>
      <c r="B42" s="24" t="s">
        <v>47</v>
      </c>
      <c r="C42" s="31" t="s">
        <v>99</v>
      </c>
      <c r="D42" s="82" t="str">
        <f>RIGHT($C$42,4)</f>
        <v>0386</v>
      </c>
      <c r="E42" s="31" t="s">
        <v>4</v>
      </c>
      <c r="F42" s="48"/>
      <c r="G42" s="82" t="str">
        <f>RIGHT($C$42,4)</f>
        <v>0386</v>
      </c>
      <c r="H42" s="31" t="s">
        <v>4</v>
      </c>
      <c r="I42" s="48"/>
      <c r="J42" s="82" t="str">
        <f>RIGHT($C$42,4)</f>
        <v>0386</v>
      </c>
      <c r="K42" s="96" t="s">
        <v>83</v>
      </c>
      <c r="L42" s="48"/>
      <c r="M42" s="82" t="str">
        <f>RIGHT($C$42,4)</f>
        <v>0386</v>
      </c>
      <c r="N42" s="96" t="s">
        <v>83</v>
      </c>
      <c r="O42" s="48"/>
    </row>
    <row r="43" spans="1:15">
      <c r="A43" s="105" t="s">
        <v>180</v>
      </c>
      <c r="B43" s="36" t="s">
        <v>181</v>
      </c>
      <c r="C43" s="30" t="s">
        <v>190</v>
      </c>
      <c r="D43" s="80" t="str">
        <f>RIGHT($C$43,4)</f>
        <v>3070</v>
      </c>
      <c r="E43" s="32" t="s">
        <v>7</v>
      </c>
      <c r="F43" s="112"/>
      <c r="G43" s="80" t="str">
        <f>RIGHT($C$43,4)</f>
        <v>3070</v>
      </c>
      <c r="H43" s="32" t="s">
        <v>7</v>
      </c>
      <c r="I43" s="112"/>
      <c r="J43" s="80" t="str">
        <f>RIGHT($C$43,4)</f>
        <v>3070</v>
      </c>
      <c r="K43" s="32" t="s">
        <v>7</v>
      </c>
      <c r="L43" s="112"/>
      <c r="M43" s="80" t="str">
        <f>RIGHT($C$43,4)</f>
        <v>3070</v>
      </c>
      <c r="N43" s="32" t="s">
        <v>7</v>
      </c>
      <c r="O43" s="112"/>
    </row>
    <row r="44" spans="1:15">
      <c r="A44" s="115"/>
      <c r="B44" s="37"/>
      <c r="C44" s="39" t="s">
        <v>183</v>
      </c>
      <c r="D44" s="81">
        <v>6028</v>
      </c>
      <c r="E44" s="39">
        <v>2000</v>
      </c>
      <c r="F44" s="93"/>
      <c r="G44" s="81">
        <v>6028</v>
      </c>
      <c r="H44" s="39">
        <v>2000</v>
      </c>
      <c r="I44" s="93"/>
      <c r="J44" s="81">
        <v>6028</v>
      </c>
      <c r="K44" s="39">
        <v>2000</v>
      </c>
      <c r="L44" s="93"/>
      <c r="M44" s="81">
        <v>6028</v>
      </c>
      <c r="N44" s="39">
        <v>2000</v>
      </c>
      <c r="O44" s="93"/>
    </row>
    <row r="45" spans="1:15">
      <c r="A45" s="115"/>
      <c r="B45" s="37"/>
      <c r="C45" s="26"/>
      <c r="D45" s="69" t="s">
        <v>81</v>
      </c>
      <c r="E45" s="26" t="s">
        <v>279</v>
      </c>
      <c r="F45" s="93"/>
      <c r="G45" s="69" t="s">
        <v>81</v>
      </c>
      <c r="H45" s="26" t="s">
        <v>279</v>
      </c>
      <c r="I45" s="93"/>
      <c r="J45" s="69" t="s">
        <v>81</v>
      </c>
      <c r="K45" s="26" t="s">
        <v>279</v>
      </c>
      <c r="L45" s="93"/>
      <c r="M45" s="69" t="s">
        <v>81</v>
      </c>
      <c r="N45" s="26" t="s">
        <v>279</v>
      </c>
      <c r="O45" s="93"/>
    </row>
    <row r="46" spans="1:15">
      <c r="A46" s="60"/>
      <c r="B46" s="24" t="s">
        <v>194</v>
      </c>
      <c r="C46" s="31" t="s">
        <v>191</v>
      </c>
      <c r="D46" s="69" t="s">
        <v>137</v>
      </c>
      <c r="E46" s="96" t="s">
        <v>7</v>
      </c>
      <c r="F46" s="48"/>
      <c r="G46" s="69" t="s">
        <v>137</v>
      </c>
      <c r="H46" s="96" t="s">
        <v>7</v>
      </c>
      <c r="I46" s="48"/>
      <c r="J46" s="69" t="s">
        <v>137</v>
      </c>
      <c r="K46" s="96" t="s">
        <v>4</v>
      </c>
      <c r="L46" s="48"/>
      <c r="M46" s="69" t="s">
        <v>137</v>
      </c>
      <c r="N46" s="96" t="s">
        <v>4</v>
      </c>
      <c r="O46" s="48"/>
    </row>
    <row r="47" spans="1:15">
      <c r="A47" s="115"/>
      <c r="B47" s="37"/>
      <c r="C47" s="26"/>
      <c r="D47" s="69" t="s">
        <v>81</v>
      </c>
      <c r="E47" s="26" t="s">
        <v>280</v>
      </c>
      <c r="F47" s="93"/>
      <c r="G47" s="69" t="s">
        <v>81</v>
      </c>
      <c r="H47" s="26" t="s">
        <v>280</v>
      </c>
      <c r="I47" s="93"/>
      <c r="J47" s="69" t="s">
        <v>81</v>
      </c>
      <c r="K47" s="26" t="s">
        <v>280</v>
      </c>
      <c r="L47" s="93"/>
      <c r="M47" s="69" t="s">
        <v>81</v>
      </c>
      <c r="N47" s="26" t="s">
        <v>280</v>
      </c>
      <c r="O47" s="93"/>
    </row>
    <row r="48" spans="1:15">
      <c r="A48" s="60"/>
      <c r="B48" s="24" t="s">
        <v>195</v>
      </c>
      <c r="C48" s="31" t="s">
        <v>193</v>
      </c>
      <c r="D48" s="69" t="s">
        <v>137</v>
      </c>
      <c r="E48" s="96" t="s">
        <v>112</v>
      </c>
      <c r="F48" s="48"/>
      <c r="G48" s="69" t="s">
        <v>137</v>
      </c>
      <c r="H48" s="96" t="s">
        <v>112</v>
      </c>
      <c r="I48" s="48"/>
      <c r="J48" s="69" t="s">
        <v>137</v>
      </c>
      <c r="K48" s="96" t="s">
        <v>3</v>
      </c>
      <c r="L48" s="48"/>
      <c r="M48" s="69" t="s">
        <v>137</v>
      </c>
      <c r="N48" s="96" t="s">
        <v>3</v>
      </c>
      <c r="O48" s="48"/>
    </row>
    <row r="49" spans="1:15">
      <c r="A49" s="115"/>
      <c r="B49" s="37"/>
      <c r="C49" s="26"/>
      <c r="D49" s="69" t="s">
        <v>81</v>
      </c>
      <c r="E49" s="26" t="s">
        <v>281</v>
      </c>
      <c r="F49" s="93"/>
      <c r="G49" s="69" t="s">
        <v>81</v>
      </c>
      <c r="H49" s="26" t="s">
        <v>281</v>
      </c>
      <c r="I49" s="93"/>
      <c r="J49" s="69" t="s">
        <v>81</v>
      </c>
      <c r="K49" s="26" t="s">
        <v>281</v>
      </c>
      <c r="L49" s="93"/>
      <c r="M49" s="69" t="s">
        <v>81</v>
      </c>
      <c r="N49" s="26" t="s">
        <v>281</v>
      </c>
      <c r="O49" s="93"/>
    </row>
    <row r="50" spans="1:15" ht="15.75" thickBot="1">
      <c r="A50" s="60"/>
      <c r="B50" s="24" t="s">
        <v>196</v>
      </c>
      <c r="C50" s="31" t="s">
        <v>197</v>
      </c>
      <c r="D50" s="70" t="s">
        <v>137</v>
      </c>
      <c r="E50" s="34" t="s">
        <v>4</v>
      </c>
      <c r="F50" s="107"/>
      <c r="G50" s="70" t="s">
        <v>137</v>
      </c>
      <c r="H50" s="34" t="s">
        <v>4</v>
      </c>
      <c r="I50" s="107"/>
      <c r="J50" s="70" t="s">
        <v>137</v>
      </c>
      <c r="K50" s="119" t="s">
        <v>7</v>
      </c>
      <c r="L50" s="107"/>
      <c r="M50" s="70" t="s">
        <v>137</v>
      </c>
      <c r="N50" s="119" t="s">
        <v>7</v>
      </c>
      <c r="O50" s="107"/>
    </row>
    <row r="51" spans="1:15" s="40" customFormat="1">
      <c r="A51" s="113" t="s">
        <v>100</v>
      </c>
      <c r="B51" s="36" t="s">
        <v>184</v>
      </c>
      <c r="C51" s="35"/>
      <c r="D51" s="69" t="s">
        <v>81</v>
      </c>
      <c r="E51" s="26" t="s">
        <v>282</v>
      </c>
      <c r="F51" s="51"/>
      <c r="G51" s="69" t="s">
        <v>81</v>
      </c>
      <c r="H51" s="26" t="s">
        <v>282</v>
      </c>
      <c r="I51" s="51"/>
      <c r="J51" s="69" t="s">
        <v>81</v>
      </c>
      <c r="K51" s="26" t="s">
        <v>282</v>
      </c>
      <c r="L51" s="51"/>
      <c r="M51" s="69" t="s">
        <v>81</v>
      </c>
      <c r="N51" s="26" t="s">
        <v>282</v>
      </c>
      <c r="O51" s="51"/>
    </row>
    <row r="52" spans="1:15">
      <c r="A52" s="114"/>
      <c r="B52" s="24"/>
      <c r="C52" s="26" t="s">
        <v>208</v>
      </c>
      <c r="D52" s="69" t="s">
        <v>137</v>
      </c>
      <c r="E52" s="38" t="s">
        <v>4</v>
      </c>
      <c r="F52" s="48"/>
      <c r="G52" s="69" t="s">
        <v>137</v>
      </c>
      <c r="H52" s="38" t="s">
        <v>4</v>
      </c>
      <c r="I52" s="48"/>
      <c r="J52" s="69" t="s">
        <v>137</v>
      </c>
      <c r="K52" s="38" t="s">
        <v>4</v>
      </c>
      <c r="L52" s="48"/>
      <c r="M52" s="69" t="s">
        <v>137</v>
      </c>
      <c r="N52" s="38" t="s">
        <v>4</v>
      </c>
      <c r="O52" s="48"/>
    </row>
    <row r="53" spans="1:15">
      <c r="A53" s="115"/>
      <c r="B53" s="37"/>
      <c r="C53" s="39" t="s">
        <v>183</v>
      </c>
      <c r="D53" s="81">
        <v>6028</v>
      </c>
      <c r="E53" s="39">
        <v>4000</v>
      </c>
      <c r="F53" s="94"/>
      <c r="G53" s="81">
        <v>6028</v>
      </c>
      <c r="H53" s="39">
        <v>4000</v>
      </c>
      <c r="I53" s="94"/>
      <c r="J53" s="81">
        <v>6028</v>
      </c>
      <c r="K53" s="39">
        <v>4000</v>
      </c>
      <c r="L53" s="94"/>
      <c r="M53" s="81">
        <v>6028</v>
      </c>
      <c r="N53" s="39">
        <v>4000</v>
      </c>
      <c r="O53" s="94"/>
    </row>
    <row r="54" spans="1:15">
      <c r="A54" s="114" t="s">
        <v>105</v>
      </c>
      <c r="B54" s="24" t="s">
        <v>185</v>
      </c>
      <c r="C54" s="26">
        <v>40003072</v>
      </c>
      <c r="D54" s="69" t="str">
        <f>RIGHT($C$54,4)</f>
        <v>3072</v>
      </c>
      <c r="E54" s="38" t="s">
        <v>4</v>
      </c>
      <c r="F54" s="51"/>
      <c r="G54" s="69" t="str">
        <f>RIGHT($C$54,4)</f>
        <v>3072</v>
      </c>
      <c r="H54" s="38" t="s">
        <v>4</v>
      </c>
      <c r="I54" s="51"/>
      <c r="J54" s="69" t="str">
        <f>RIGHT($C$54,4)</f>
        <v>3072</v>
      </c>
      <c r="K54" s="38" t="s">
        <v>7</v>
      </c>
      <c r="L54" s="51"/>
      <c r="M54" s="69" t="str">
        <f>RIGHT($C$54,4)</f>
        <v>3072</v>
      </c>
      <c r="N54" s="38" t="s">
        <v>7</v>
      </c>
      <c r="O54" s="51"/>
    </row>
    <row r="55" spans="1:15">
      <c r="A55" s="114" t="s">
        <v>105</v>
      </c>
      <c r="B55" s="24" t="s">
        <v>198</v>
      </c>
      <c r="C55" s="26" t="s">
        <v>188</v>
      </c>
      <c r="D55" s="69" t="str">
        <f>RIGHT($C$55,4)</f>
        <v>0B04</v>
      </c>
      <c r="E55" s="38" t="s">
        <v>112</v>
      </c>
      <c r="F55" s="51" t="str">
        <f>IF(E55="0101","Mapped BPC on","Mapped BPC off")</f>
        <v>Mapped BPC on</v>
      </c>
      <c r="G55" s="69" t="str">
        <f>RIGHT($C$55,4)</f>
        <v>0B04</v>
      </c>
      <c r="H55" s="38" t="s">
        <v>112</v>
      </c>
      <c r="I55" s="51" t="str">
        <f>IF(H55="0101","Mapped BPC on","Mapped BPC off")</f>
        <v>Mapped BPC on</v>
      </c>
      <c r="J55" s="69" t="str">
        <f>RIGHT($C$55,4)</f>
        <v>0B04</v>
      </c>
      <c r="K55" s="38" t="s">
        <v>112</v>
      </c>
      <c r="L55" s="51" t="str">
        <f>IF(K55="0101","Mapped BPC on","Mapped BPC off")</f>
        <v>Mapped BPC on</v>
      </c>
      <c r="M55" s="69" t="str">
        <f>RIGHT($C$55,4)</f>
        <v>0B04</v>
      </c>
      <c r="N55" s="38" t="s">
        <v>112</v>
      </c>
      <c r="O55" s="51" t="str">
        <f>IF(N55="0101","Mapped BPC on","Mapped BPC off")</f>
        <v>Mapped BPC on</v>
      </c>
    </row>
    <row r="56" spans="1:15">
      <c r="A56" s="114"/>
      <c r="B56" s="24" t="s">
        <v>186</v>
      </c>
      <c r="C56" s="26" t="s">
        <v>199</v>
      </c>
      <c r="D56" s="69" t="str">
        <f>RIGHT($C$56,4)</f>
        <v>306A</v>
      </c>
      <c r="E56" s="38" t="s">
        <v>7</v>
      </c>
      <c r="F56" s="48"/>
      <c r="G56" s="69" t="str">
        <f>RIGHT($C$56,4)</f>
        <v>306A</v>
      </c>
      <c r="H56" s="38" t="s">
        <v>7</v>
      </c>
      <c r="I56" s="48"/>
      <c r="J56" s="69" t="str">
        <f>RIGHT($C$56,4)</f>
        <v>306A</v>
      </c>
      <c r="K56" s="38" t="s">
        <v>7</v>
      </c>
      <c r="L56" s="48"/>
      <c r="M56" s="69" t="str">
        <f>RIGHT($C$56,4)</f>
        <v>306A</v>
      </c>
      <c r="N56" s="38" t="s">
        <v>7</v>
      </c>
      <c r="O56" s="48"/>
    </row>
    <row r="57" spans="1:15">
      <c r="A57" s="114"/>
      <c r="B57" s="24" t="s">
        <v>187</v>
      </c>
      <c r="C57" s="26" t="s">
        <v>234</v>
      </c>
      <c r="D57" s="69" t="str">
        <f>RIGHT($C$57,4)</f>
        <v>306E</v>
      </c>
      <c r="E57" s="38" t="s">
        <v>3</v>
      </c>
      <c r="F57" s="48" t="str">
        <f>IF(E57="0000","TCBPC off","TCBPC on")</f>
        <v>TCBPC on</v>
      </c>
      <c r="G57" s="69" t="str">
        <f>RIGHT($C$57,4)</f>
        <v>306E</v>
      </c>
      <c r="H57" s="38" t="s">
        <v>3</v>
      </c>
      <c r="I57" s="48" t="str">
        <f>IF(H57="0000","TCBPC off","TCBPC on")</f>
        <v>TCBPC on</v>
      </c>
      <c r="J57" s="69" t="str">
        <f>RIGHT($C$57,4)</f>
        <v>306E</v>
      </c>
      <c r="K57" s="38" t="s">
        <v>7</v>
      </c>
      <c r="L57" s="48" t="str">
        <f>IF(K57="0000","TCBPC off","TCBPC on")</f>
        <v>TCBPC off</v>
      </c>
      <c r="M57" s="69" t="str">
        <f>RIGHT($C$57,4)</f>
        <v>306E</v>
      </c>
      <c r="N57" s="38" t="s">
        <v>7</v>
      </c>
      <c r="O57" s="48" t="str">
        <f>IF(N57="0000","TCBPC off","TCBPC on")</f>
        <v>TCBPC off</v>
      </c>
    </row>
    <row r="58" spans="1:15" ht="15.75" thickBot="1">
      <c r="A58" s="114" t="s">
        <v>106</v>
      </c>
      <c r="B58" s="24" t="s">
        <v>200</v>
      </c>
      <c r="C58" s="26">
        <v>40003074</v>
      </c>
      <c r="D58" s="69" t="str">
        <f>RIGHT($C$58,4)</f>
        <v>3074</v>
      </c>
      <c r="E58" s="38" t="s">
        <v>4</v>
      </c>
      <c r="F58" s="48"/>
      <c r="G58" s="69" t="str">
        <f>RIGHT($C$58,4)</f>
        <v>3074</v>
      </c>
      <c r="H58" s="38" t="s">
        <v>4</v>
      </c>
      <c r="I58" s="48"/>
      <c r="J58" s="69" t="str">
        <f>RIGHT($C$58,4)</f>
        <v>3074</v>
      </c>
      <c r="K58" s="38" t="s">
        <v>7</v>
      </c>
      <c r="L58" s="48"/>
      <c r="M58" s="69" t="str">
        <f>RIGHT($C$58,4)</f>
        <v>3074</v>
      </c>
      <c r="N58" s="38" t="s">
        <v>7</v>
      </c>
      <c r="O58" s="48"/>
    </row>
    <row r="59" spans="1:15">
      <c r="A59" s="63" t="s">
        <v>103</v>
      </c>
      <c r="B59" s="36" t="s">
        <v>250</v>
      </c>
      <c r="C59" s="35">
        <v>40003004</v>
      </c>
      <c r="D59" s="68" t="str">
        <f>RIGHT($C$59,4)</f>
        <v>3004</v>
      </c>
      <c r="E59" s="32" t="s">
        <v>4</v>
      </c>
      <c r="F59" s="43"/>
      <c r="G59" s="68" t="str">
        <f>RIGHT($C$59,4)</f>
        <v>3004</v>
      </c>
      <c r="H59" s="32" t="s">
        <v>4</v>
      </c>
      <c r="I59" s="43"/>
      <c r="J59" s="68" t="str">
        <f>RIGHT($C$59,4)</f>
        <v>3004</v>
      </c>
      <c r="K59" s="32" t="s">
        <v>4</v>
      </c>
      <c r="L59" s="43"/>
      <c r="M59" s="68" t="str">
        <f>RIGHT($C$59,4)</f>
        <v>3004</v>
      </c>
      <c r="N59" s="32" t="s">
        <v>4</v>
      </c>
      <c r="O59" s="43"/>
    </row>
    <row r="60" spans="1:15">
      <c r="A60" s="64"/>
      <c r="B60" s="24" t="s">
        <v>48</v>
      </c>
      <c r="C60" s="26" t="s">
        <v>49</v>
      </c>
      <c r="D60" s="69" t="str">
        <f>RIGHT($C$60,4)</f>
        <v>0136</v>
      </c>
      <c r="E60" s="26" t="s">
        <v>50</v>
      </c>
      <c r="F60" s="48">
        <f>HEX2DEC(E60)/256</f>
        <v>24</v>
      </c>
      <c r="G60" s="69" t="str">
        <f>RIGHT($C$60,4)</f>
        <v>0136</v>
      </c>
      <c r="H60" s="26" t="s">
        <v>50</v>
      </c>
      <c r="I60" s="48">
        <f>HEX2DEC(H60)/256</f>
        <v>24</v>
      </c>
      <c r="J60" s="69" t="str">
        <f>RIGHT($C$60,4)</f>
        <v>0136</v>
      </c>
      <c r="K60" s="26" t="s">
        <v>50</v>
      </c>
      <c r="L60" s="48">
        <f>HEX2DEC(K60)/256</f>
        <v>24</v>
      </c>
      <c r="M60" s="69" t="str">
        <f>RIGHT($C$60,4)</f>
        <v>0136</v>
      </c>
      <c r="N60" s="26" t="s">
        <v>50</v>
      </c>
      <c r="O60" s="48">
        <f>HEX2DEC(N60)/256</f>
        <v>24</v>
      </c>
    </row>
    <row r="61" spans="1:15">
      <c r="A61" s="64"/>
      <c r="B61" s="24" t="s">
        <v>87</v>
      </c>
      <c r="C61" s="26" t="s">
        <v>56</v>
      </c>
      <c r="D61" s="69" t="str">
        <f>RIGHT($C$61,4)</f>
        <v>0300</v>
      </c>
      <c r="E61" s="38" t="s">
        <v>110</v>
      </c>
      <c r="F61" s="48">
        <f t="shared" ref="F61:F68" si="4">HEX2DEC(E61)</f>
        <v>3</v>
      </c>
      <c r="G61" s="69" t="str">
        <f>RIGHT($C$61,4)</f>
        <v>0300</v>
      </c>
      <c r="H61" s="38" t="s">
        <v>110</v>
      </c>
      <c r="I61" s="48">
        <f t="shared" ref="I61:I68" si="5">HEX2DEC(H61)</f>
        <v>3</v>
      </c>
      <c r="J61" s="69" t="str">
        <f>RIGHT($C$61,4)</f>
        <v>0300</v>
      </c>
      <c r="K61" s="38" t="s">
        <v>110</v>
      </c>
      <c r="L61" s="48">
        <f t="shared" ref="L61:L68" si="6">HEX2DEC(K61)</f>
        <v>3</v>
      </c>
      <c r="M61" s="69" t="str">
        <f>RIGHT($C$61,4)</f>
        <v>0300</v>
      </c>
      <c r="N61" s="38" t="s">
        <v>110</v>
      </c>
      <c r="O61" s="48">
        <f t="shared" ref="O61:O68" si="7">HEX2DEC(N61)</f>
        <v>3</v>
      </c>
    </row>
    <row r="62" spans="1:15">
      <c r="A62" s="64"/>
      <c r="B62" s="24" t="s">
        <v>55</v>
      </c>
      <c r="C62" s="26">
        <v>40000302</v>
      </c>
      <c r="D62" s="69" t="str">
        <f>RIGHT($C$62,4)</f>
        <v>0302</v>
      </c>
      <c r="E62" s="26" t="s">
        <v>4</v>
      </c>
      <c r="F62" s="48">
        <f t="shared" si="4"/>
        <v>1</v>
      </c>
      <c r="G62" s="69" t="str">
        <f>RIGHT($C$62,4)</f>
        <v>0302</v>
      </c>
      <c r="H62" s="26" t="s">
        <v>4</v>
      </c>
      <c r="I62" s="48">
        <f t="shared" si="5"/>
        <v>1</v>
      </c>
      <c r="J62" s="69" t="str">
        <f>RIGHT($C$62,4)</f>
        <v>0302</v>
      </c>
      <c r="K62" s="38" t="s">
        <v>4</v>
      </c>
      <c r="L62" s="48">
        <f t="shared" si="6"/>
        <v>1</v>
      </c>
      <c r="M62" s="69" t="str">
        <f>RIGHT($C$62,4)</f>
        <v>0302</v>
      </c>
      <c r="N62" s="38" t="s">
        <v>4</v>
      </c>
      <c r="O62" s="48">
        <f t="shared" si="7"/>
        <v>1</v>
      </c>
    </row>
    <row r="63" spans="1:15">
      <c r="A63" s="64"/>
      <c r="B63" s="24" t="s">
        <v>51</v>
      </c>
      <c r="C63" s="26" t="s">
        <v>52</v>
      </c>
      <c r="D63" s="69" t="str">
        <f>RIGHT($C$63,4)</f>
        <v>0304</v>
      </c>
      <c r="E63" s="38" t="s">
        <v>111</v>
      </c>
      <c r="F63" s="48">
        <f t="shared" si="4"/>
        <v>4</v>
      </c>
      <c r="G63" s="69" t="str">
        <f>RIGHT($C$63,4)</f>
        <v>0304</v>
      </c>
      <c r="H63" s="38" t="s">
        <v>111</v>
      </c>
      <c r="I63" s="48">
        <f t="shared" si="5"/>
        <v>4</v>
      </c>
      <c r="J63" s="69" t="str">
        <f>RIGHT($C$63,4)</f>
        <v>0304</v>
      </c>
      <c r="K63" s="38" t="s">
        <v>111</v>
      </c>
      <c r="L63" s="48">
        <f t="shared" si="6"/>
        <v>4</v>
      </c>
      <c r="M63" s="69" t="str">
        <f>RIGHT($C$63,4)</f>
        <v>0304</v>
      </c>
      <c r="N63" s="38" t="s">
        <v>111</v>
      </c>
      <c r="O63" s="48">
        <f t="shared" si="7"/>
        <v>4</v>
      </c>
    </row>
    <row r="64" spans="1:15">
      <c r="A64" s="64"/>
      <c r="B64" s="24" t="s">
        <v>53</v>
      </c>
      <c r="C64" s="26" t="s">
        <v>54</v>
      </c>
      <c r="D64" s="69" t="str">
        <f>RIGHT($C$64,4)</f>
        <v>0306</v>
      </c>
      <c r="E64" s="38" t="s">
        <v>6</v>
      </c>
      <c r="F64" s="48">
        <f t="shared" si="4"/>
        <v>240</v>
      </c>
      <c r="G64" s="69" t="str">
        <f>RIGHT($C$64,4)</f>
        <v>0306</v>
      </c>
      <c r="H64" s="38" t="s">
        <v>6</v>
      </c>
      <c r="I64" s="48">
        <f t="shared" si="5"/>
        <v>240</v>
      </c>
      <c r="J64" s="69" t="str">
        <f>RIGHT($C$64,4)</f>
        <v>0306</v>
      </c>
      <c r="K64" s="38" t="s">
        <v>6</v>
      </c>
      <c r="L64" s="48">
        <f t="shared" si="6"/>
        <v>240</v>
      </c>
      <c r="M64" s="69" t="str">
        <f>RIGHT($C$64,4)</f>
        <v>0306</v>
      </c>
      <c r="N64" s="38" t="s">
        <v>6</v>
      </c>
      <c r="O64" s="48">
        <f t="shared" si="7"/>
        <v>240</v>
      </c>
    </row>
    <row r="65" spans="1:15">
      <c r="A65" s="64"/>
      <c r="B65" s="24" t="s">
        <v>61</v>
      </c>
      <c r="C65" s="26" t="s">
        <v>62</v>
      </c>
      <c r="D65" s="69" t="str">
        <f>RIGHT($C$65,4)</f>
        <v>0308</v>
      </c>
      <c r="E65" s="38" t="s">
        <v>10</v>
      </c>
      <c r="F65" s="48">
        <f t="shared" si="4"/>
        <v>8</v>
      </c>
      <c r="G65" s="69" t="str">
        <f>RIGHT($C$65,4)</f>
        <v>0308</v>
      </c>
      <c r="H65" s="38" t="s">
        <v>10</v>
      </c>
      <c r="I65" s="48">
        <f t="shared" si="5"/>
        <v>8</v>
      </c>
      <c r="J65" s="69" t="str">
        <f>RIGHT($C$65,4)</f>
        <v>0308</v>
      </c>
      <c r="K65" s="38" t="s">
        <v>10</v>
      </c>
      <c r="L65" s="48">
        <f t="shared" si="6"/>
        <v>8</v>
      </c>
      <c r="M65" s="69" t="str">
        <f>RIGHT($C$65,4)</f>
        <v>0308</v>
      </c>
      <c r="N65" s="38" t="s">
        <v>10</v>
      </c>
      <c r="O65" s="48">
        <f t="shared" si="7"/>
        <v>8</v>
      </c>
    </row>
    <row r="66" spans="1:15">
      <c r="A66" s="64"/>
      <c r="B66" s="24" t="s">
        <v>59</v>
      </c>
      <c r="C66" s="26" t="s">
        <v>60</v>
      </c>
      <c r="D66" s="69" t="str">
        <f>RIGHT($C$66,4)</f>
        <v>030A</v>
      </c>
      <c r="E66" s="26" t="s">
        <v>4</v>
      </c>
      <c r="F66" s="48">
        <f t="shared" si="4"/>
        <v>1</v>
      </c>
      <c r="G66" s="69" t="str">
        <f>RIGHT($C$66,4)</f>
        <v>030A</v>
      </c>
      <c r="H66" s="26" t="s">
        <v>4</v>
      </c>
      <c r="I66" s="48">
        <f t="shared" si="5"/>
        <v>1</v>
      </c>
      <c r="J66" s="69" t="str">
        <f>RIGHT($C$66,4)</f>
        <v>030A</v>
      </c>
      <c r="K66" s="26" t="s">
        <v>4</v>
      </c>
      <c r="L66" s="48">
        <f t="shared" si="6"/>
        <v>1</v>
      </c>
      <c r="M66" s="69" t="str">
        <f>RIGHT($C$66,4)</f>
        <v>030A</v>
      </c>
      <c r="N66" s="26" t="s">
        <v>4</v>
      </c>
      <c r="O66" s="48">
        <f t="shared" si="7"/>
        <v>1</v>
      </c>
    </row>
    <row r="67" spans="1:15">
      <c r="A67" s="64"/>
      <c r="B67" s="24" t="s">
        <v>71</v>
      </c>
      <c r="C67" s="26" t="s">
        <v>57</v>
      </c>
      <c r="D67" s="69" t="str">
        <f>RIGHT($C$67,4)</f>
        <v>030C</v>
      </c>
      <c r="E67" s="38" t="s">
        <v>83</v>
      </c>
      <c r="F67" s="48">
        <f t="shared" si="4"/>
        <v>2</v>
      </c>
      <c r="G67" s="69" t="str">
        <f>RIGHT($C$67,4)</f>
        <v>030C</v>
      </c>
      <c r="H67" s="38" t="s">
        <v>83</v>
      </c>
      <c r="I67" s="48">
        <f t="shared" si="5"/>
        <v>2</v>
      </c>
      <c r="J67" s="69" t="str">
        <f>RIGHT($C$67,4)</f>
        <v>030C</v>
      </c>
      <c r="K67" s="38" t="s">
        <v>111</v>
      </c>
      <c r="L67" s="48">
        <f t="shared" si="6"/>
        <v>4</v>
      </c>
      <c r="M67" s="69" t="str">
        <f>RIGHT($C$67,4)</f>
        <v>030C</v>
      </c>
      <c r="N67" s="38" t="s">
        <v>111</v>
      </c>
      <c r="O67" s="48">
        <f t="shared" si="7"/>
        <v>4</v>
      </c>
    </row>
    <row r="68" spans="1:15">
      <c r="A68" s="64"/>
      <c r="B68" s="24" t="s">
        <v>88</v>
      </c>
      <c r="C68" s="26" t="s">
        <v>58</v>
      </c>
      <c r="D68" s="69" t="str">
        <f>RIGHT($C$68,4)</f>
        <v>030E</v>
      </c>
      <c r="E68" s="38" t="s">
        <v>143</v>
      </c>
      <c r="F68" s="48">
        <f t="shared" si="4"/>
        <v>176</v>
      </c>
      <c r="G68" s="69" t="str">
        <f>RIGHT($C$68,4)</f>
        <v>030E</v>
      </c>
      <c r="H68" s="38" t="s">
        <v>143</v>
      </c>
      <c r="I68" s="48">
        <f t="shared" si="5"/>
        <v>176</v>
      </c>
      <c r="J68" s="69" t="str">
        <f>RIGHT($C$68,4)</f>
        <v>030E</v>
      </c>
      <c r="K68" s="38" t="s">
        <v>306</v>
      </c>
      <c r="L68" s="48">
        <f t="shared" si="6"/>
        <v>416</v>
      </c>
      <c r="M68" s="69" t="str">
        <f>RIGHT($C$68,4)</f>
        <v>030E</v>
      </c>
      <c r="N68" s="38" t="s">
        <v>327</v>
      </c>
      <c r="O68" s="48">
        <f t="shared" si="7"/>
        <v>300</v>
      </c>
    </row>
    <row r="69" spans="1:15">
      <c r="A69" s="64"/>
      <c r="B69" s="24" t="s">
        <v>147</v>
      </c>
      <c r="C69" s="26" t="s">
        <v>313</v>
      </c>
      <c r="D69" s="69" t="str">
        <f>RIGHT($C$69,4)</f>
        <v>300A</v>
      </c>
      <c r="E69" s="84" t="s">
        <v>148</v>
      </c>
      <c r="F69" s="97">
        <f>HEX2DEC(E69)</f>
        <v>1</v>
      </c>
      <c r="G69" s="69" t="str">
        <f>RIGHT($C$69,4)</f>
        <v>300A</v>
      </c>
      <c r="H69" s="84" t="s">
        <v>148</v>
      </c>
      <c r="I69" s="97">
        <f>HEX2DEC(H69)</f>
        <v>1</v>
      </c>
      <c r="J69" s="69" t="str">
        <f>RIGHT($C$69,4)</f>
        <v>300A</v>
      </c>
      <c r="K69" s="84" t="s">
        <v>148</v>
      </c>
      <c r="L69" s="97">
        <f>HEX2DEC(K69)</f>
        <v>1</v>
      </c>
      <c r="M69" s="69" t="str">
        <f>RIGHT($C$69,4)</f>
        <v>300A</v>
      </c>
      <c r="N69" s="84" t="s">
        <v>148</v>
      </c>
      <c r="O69" s="97">
        <f>HEX2DEC(N69)</f>
        <v>1</v>
      </c>
    </row>
    <row r="70" spans="1:15" ht="15.75" thickBot="1">
      <c r="A70" s="64"/>
      <c r="B70" s="24" t="s">
        <v>152</v>
      </c>
      <c r="C70" s="26" t="s">
        <v>314</v>
      </c>
      <c r="D70" s="69" t="str">
        <f>RIGHT($C$70,4)</f>
        <v>300C</v>
      </c>
      <c r="E70" s="38" t="s">
        <v>125</v>
      </c>
      <c r="F70" s="97">
        <f>HEX2DEC(E70)</f>
        <v>0</v>
      </c>
      <c r="G70" s="69" t="str">
        <f>RIGHT($C$70,4)</f>
        <v>300C</v>
      </c>
      <c r="H70" s="38" t="s">
        <v>125</v>
      </c>
      <c r="I70" s="97">
        <f>HEX2DEC(H70)</f>
        <v>0</v>
      </c>
      <c r="J70" s="69" t="str">
        <f>RIGHT($C$70,4)</f>
        <v>300C</v>
      </c>
      <c r="K70" s="38" t="s">
        <v>148</v>
      </c>
      <c r="L70" s="97">
        <f>HEX2DEC(K70)</f>
        <v>1</v>
      </c>
      <c r="M70" s="69" t="str">
        <f>RIGHT($C$70,4)</f>
        <v>300C</v>
      </c>
      <c r="N70" s="38" t="s">
        <v>148</v>
      </c>
      <c r="O70" s="97">
        <f>HEX2DEC(N70)</f>
        <v>1</v>
      </c>
    </row>
    <row r="71" spans="1:15">
      <c r="A71" s="102" t="s">
        <v>153</v>
      </c>
      <c r="B71" s="18" t="s">
        <v>154</v>
      </c>
      <c r="C71" s="35" t="s">
        <v>201</v>
      </c>
      <c r="D71" s="68" t="str">
        <f>RIGHT($C$71,4)</f>
        <v>324A</v>
      </c>
      <c r="E71" s="32" t="s">
        <v>3</v>
      </c>
      <c r="F71" s="9" t="str">
        <f>IF(LEFT(E71,2)="03","Tetra on","Tetra off")</f>
        <v>Tetra off</v>
      </c>
      <c r="G71" s="68" t="str">
        <f>RIGHT($C$71,4)</f>
        <v>324A</v>
      </c>
      <c r="H71" s="32" t="s">
        <v>3</v>
      </c>
      <c r="I71" s="9" t="str">
        <f>IF(LEFT(H71,2)="03","Tetra on","Tetra off")</f>
        <v>Tetra off</v>
      </c>
      <c r="J71" s="68" t="str">
        <f>RIGHT($C$71,4)</f>
        <v>324A</v>
      </c>
      <c r="K71" s="32" t="s">
        <v>44</v>
      </c>
      <c r="L71" s="9" t="str">
        <f>IF(LEFT(K71,2)="03","Tetra on","Tetra off")</f>
        <v>Tetra on</v>
      </c>
      <c r="M71" s="68" t="str">
        <f>RIGHT($C$71,4)</f>
        <v>324A</v>
      </c>
      <c r="N71" s="32" t="s">
        <v>44</v>
      </c>
      <c r="O71" s="9" t="str">
        <f>IF(LEFT(N71,2)="03","Tetra on","Tetra off")</f>
        <v>Tetra on</v>
      </c>
    </row>
    <row r="72" spans="1:15">
      <c r="A72" s="111"/>
      <c r="B72" s="24" t="s">
        <v>177</v>
      </c>
      <c r="C72" s="26" t="s">
        <v>202</v>
      </c>
      <c r="D72" s="69" t="str">
        <f>RIGHT($C$72,4)</f>
        <v>31C0</v>
      </c>
      <c r="E72" s="38" t="s">
        <v>10</v>
      </c>
      <c r="F72" s="48"/>
      <c r="G72" s="69" t="str">
        <f>RIGHT($C$72,4)</f>
        <v>31C0</v>
      </c>
      <c r="H72" s="38" t="s">
        <v>10</v>
      </c>
      <c r="I72" s="48"/>
      <c r="J72" s="69" t="str">
        <f>RIGHT($C$72,4)</f>
        <v>31C0</v>
      </c>
      <c r="K72" s="38" t="s">
        <v>111</v>
      </c>
      <c r="L72" s="48"/>
      <c r="M72" s="69" t="str">
        <f>RIGHT($C$72,4)</f>
        <v>31C0</v>
      </c>
      <c r="N72" s="38" t="s">
        <v>111</v>
      </c>
      <c r="O72" s="48"/>
    </row>
    <row r="73" spans="1:15">
      <c r="A73" s="103"/>
      <c r="B73" s="24" t="s">
        <v>258</v>
      </c>
      <c r="C73" s="26" t="s">
        <v>260</v>
      </c>
      <c r="D73" s="69" t="str">
        <f>RIGHT($C$73,4)</f>
        <v>319E</v>
      </c>
      <c r="E73" s="38" t="s">
        <v>7</v>
      </c>
      <c r="F73" s="48"/>
      <c r="G73" s="69" t="str">
        <f>RIGHT($C$73,4)</f>
        <v>319E</v>
      </c>
      <c r="H73" s="38" t="s">
        <v>7</v>
      </c>
      <c r="I73" s="48"/>
      <c r="J73" s="69" t="str">
        <f>RIGHT($C$73,4)</f>
        <v>319E</v>
      </c>
      <c r="K73" s="38" t="s">
        <v>3</v>
      </c>
      <c r="L73" s="48"/>
      <c r="M73" s="69" t="str">
        <f>RIGHT($C$73,4)</f>
        <v>319E</v>
      </c>
      <c r="N73" s="38" t="s">
        <v>3</v>
      </c>
      <c r="O73" s="48"/>
    </row>
    <row r="74" spans="1:15">
      <c r="A74" s="103"/>
      <c r="B74" s="24" t="s">
        <v>259</v>
      </c>
      <c r="C74" s="26" t="s">
        <v>261</v>
      </c>
      <c r="D74" s="69" t="str">
        <f>RIGHT($C$74,4)</f>
        <v>31A0</v>
      </c>
      <c r="E74" s="38" t="s">
        <v>283</v>
      </c>
      <c r="F74" s="48"/>
      <c r="G74" s="69" t="str">
        <f>RIGHT($C$74,4)</f>
        <v>31A0</v>
      </c>
      <c r="H74" s="38" t="s">
        <v>283</v>
      </c>
      <c r="I74" s="48"/>
      <c r="J74" s="69" t="str">
        <f>RIGHT($C$74,4)</f>
        <v>31A0</v>
      </c>
      <c r="K74" s="38" t="s">
        <v>307</v>
      </c>
      <c r="L74" s="48"/>
      <c r="M74" s="69" t="str">
        <f>RIGHT($C$74,4)</f>
        <v>31A0</v>
      </c>
      <c r="N74" s="38" t="s">
        <v>307</v>
      </c>
      <c r="O74" s="48"/>
    </row>
    <row r="75" spans="1:15">
      <c r="A75" s="115"/>
      <c r="B75" s="37"/>
      <c r="C75" s="39" t="s">
        <v>80</v>
      </c>
      <c r="D75" s="81">
        <v>6028</v>
      </c>
      <c r="E75" s="39">
        <v>2000</v>
      </c>
      <c r="F75" s="94"/>
      <c r="G75" s="81">
        <v>6028</v>
      </c>
      <c r="H75" s="39">
        <v>2000</v>
      </c>
      <c r="I75" s="94"/>
      <c r="J75" s="81">
        <v>6028</v>
      </c>
      <c r="K75" s="39">
        <v>2000</v>
      </c>
      <c r="L75" s="94"/>
      <c r="M75" s="81">
        <v>6028</v>
      </c>
      <c r="N75" s="39">
        <v>2000</v>
      </c>
      <c r="O75" s="94"/>
    </row>
    <row r="76" spans="1:15" s="40" customFormat="1">
      <c r="A76" s="60"/>
      <c r="B76" s="24"/>
      <c r="C76" s="26"/>
      <c r="D76" s="69" t="s">
        <v>81</v>
      </c>
      <c r="E76" s="26" t="s">
        <v>284</v>
      </c>
      <c r="F76" s="51"/>
      <c r="G76" s="69" t="s">
        <v>81</v>
      </c>
      <c r="H76" s="26" t="s">
        <v>284</v>
      </c>
      <c r="I76" s="51"/>
      <c r="J76" s="69" t="s">
        <v>81</v>
      </c>
      <c r="K76" s="26" t="s">
        <v>284</v>
      </c>
      <c r="L76" s="51"/>
      <c r="M76" s="69" t="s">
        <v>81</v>
      </c>
      <c r="N76" s="26" t="s">
        <v>284</v>
      </c>
      <c r="O76" s="51"/>
    </row>
    <row r="77" spans="1:15">
      <c r="A77" s="114" t="s">
        <v>104</v>
      </c>
      <c r="B77" s="24" t="s">
        <v>179</v>
      </c>
      <c r="C77" s="26" t="s">
        <v>205</v>
      </c>
      <c r="D77" s="69" t="s">
        <v>137</v>
      </c>
      <c r="E77" s="38" t="s">
        <v>285</v>
      </c>
      <c r="F77" s="48"/>
      <c r="G77" s="69" t="s">
        <v>137</v>
      </c>
      <c r="H77" s="38" t="s">
        <v>285</v>
      </c>
      <c r="I77" s="48"/>
      <c r="J77" s="69" t="s">
        <v>137</v>
      </c>
      <c r="K77" s="38" t="s">
        <v>285</v>
      </c>
      <c r="L77" s="48"/>
      <c r="M77" s="69" t="s">
        <v>137</v>
      </c>
      <c r="N77" s="38" t="s">
        <v>285</v>
      </c>
      <c r="O77" s="48"/>
    </row>
    <row r="78" spans="1:15" s="40" customFormat="1">
      <c r="A78" s="60"/>
      <c r="B78" s="24"/>
      <c r="C78" s="26"/>
      <c r="D78" s="69" t="s">
        <v>81</v>
      </c>
      <c r="E78" s="26" t="s">
        <v>286</v>
      </c>
      <c r="F78" s="51"/>
      <c r="G78" s="69" t="s">
        <v>81</v>
      </c>
      <c r="H78" s="26" t="s">
        <v>286</v>
      </c>
      <c r="I78" s="51"/>
      <c r="J78" s="69" t="s">
        <v>81</v>
      </c>
      <c r="K78" s="26" t="s">
        <v>286</v>
      </c>
      <c r="L78" s="51"/>
      <c r="M78" s="69" t="s">
        <v>81</v>
      </c>
      <c r="N78" s="26" t="s">
        <v>286</v>
      </c>
      <c r="O78" s="51"/>
    </row>
    <row r="79" spans="1:15">
      <c r="A79" s="114" t="s">
        <v>240</v>
      </c>
      <c r="B79" s="24" t="s">
        <v>312</v>
      </c>
      <c r="C79" s="26" t="s">
        <v>241</v>
      </c>
      <c r="D79" s="69" t="s">
        <v>137</v>
      </c>
      <c r="E79" s="38" t="s">
        <v>176</v>
      </c>
      <c r="F79" s="48"/>
      <c r="G79" s="69" t="s">
        <v>137</v>
      </c>
      <c r="H79" s="38" t="s">
        <v>176</v>
      </c>
      <c r="I79" s="48"/>
      <c r="J79" s="69" t="s">
        <v>137</v>
      </c>
      <c r="K79" s="38" t="s">
        <v>176</v>
      </c>
      <c r="L79" s="48"/>
      <c r="M79" s="69" t="s">
        <v>137</v>
      </c>
      <c r="N79" s="38" t="s">
        <v>176</v>
      </c>
      <c r="O79" s="48"/>
    </row>
    <row r="80" spans="1:15" ht="15.75" thickBot="1">
      <c r="A80" s="115"/>
      <c r="B80" s="118"/>
      <c r="C80" s="39" t="s">
        <v>183</v>
      </c>
      <c r="D80" s="81">
        <v>6028</v>
      </c>
      <c r="E80" s="39">
        <v>4000</v>
      </c>
      <c r="F80" s="94"/>
      <c r="G80" s="81">
        <v>6028</v>
      </c>
      <c r="H80" s="39">
        <v>4000</v>
      </c>
      <c r="I80" s="94"/>
      <c r="J80" s="81">
        <v>6028</v>
      </c>
      <c r="K80" s="39">
        <v>4000</v>
      </c>
      <c r="L80" s="94"/>
      <c r="M80" s="81">
        <v>6028</v>
      </c>
      <c r="N80" s="39">
        <v>4000</v>
      </c>
      <c r="O80" s="94"/>
    </row>
    <row r="81" spans="1:15">
      <c r="A81" s="105" t="s">
        <v>90</v>
      </c>
      <c r="B81" s="36" t="s">
        <v>68</v>
      </c>
      <c r="C81" s="32">
        <v>40000200</v>
      </c>
      <c r="D81" s="80" t="str">
        <f>RIGHT($C$81,4)</f>
        <v>0200</v>
      </c>
      <c r="E81" s="32" t="s">
        <v>7</v>
      </c>
      <c r="F81" s="43"/>
      <c r="G81" s="80" t="str">
        <f>RIGHT($C$81,4)</f>
        <v>0200</v>
      </c>
      <c r="H81" s="32" t="s">
        <v>7</v>
      </c>
      <c r="I81" s="43"/>
      <c r="J81" s="80" t="str">
        <f>RIGHT($C$81,4)</f>
        <v>0200</v>
      </c>
      <c r="K81" s="32" t="s">
        <v>7</v>
      </c>
      <c r="L81" s="43"/>
      <c r="M81" s="80" t="str">
        <f>RIGHT($C$81,4)</f>
        <v>0200</v>
      </c>
      <c r="N81" s="32" t="s">
        <v>7</v>
      </c>
      <c r="O81" s="43"/>
    </row>
    <row r="82" spans="1:15">
      <c r="A82" s="60"/>
      <c r="B82" s="24" t="s">
        <v>67</v>
      </c>
      <c r="C82" s="38">
        <v>40000202</v>
      </c>
      <c r="D82" s="83" t="str">
        <f>RIGHT($C$82,4)</f>
        <v>0202</v>
      </c>
      <c r="E82" s="38" t="s">
        <v>287</v>
      </c>
      <c r="F82" s="48"/>
      <c r="G82" s="83" t="str">
        <f>RIGHT($C$82,4)</f>
        <v>0202</v>
      </c>
      <c r="H82" s="38" t="s">
        <v>287</v>
      </c>
      <c r="I82" s="48"/>
      <c r="J82" s="83" t="str">
        <f>RIGHT($C$82,4)</f>
        <v>0202</v>
      </c>
      <c r="K82" s="38" t="s">
        <v>287</v>
      </c>
      <c r="L82" s="48"/>
      <c r="M82" s="83" t="str">
        <f>RIGHT($C$82,4)</f>
        <v>0202</v>
      </c>
      <c r="N82" s="38" t="s">
        <v>287</v>
      </c>
      <c r="O82" s="48"/>
    </row>
    <row r="83" spans="1:15">
      <c r="A83" s="60"/>
      <c r="B83" s="24" t="s">
        <v>93</v>
      </c>
      <c r="C83" s="26" t="s">
        <v>91</v>
      </c>
      <c r="D83" s="69" t="str">
        <f>RIGHT($C$83,4)</f>
        <v>021E</v>
      </c>
      <c r="E83" s="38" t="s">
        <v>141</v>
      </c>
      <c r="F83" s="48"/>
      <c r="G83" s="69" t="str">
        <f>RIGHT($C$83,4)</f>
        <v>021E</v>
      </c>
      <c r="H83" s="38" t="s">
        <v>141</v>
      </c>
      <c r="I83" s="48"/>
      <c r="J83" s="69" t="str">
        <f>RIGHT($C$83,4)</f>
        <v>021E</v>
      </c>
      <c r="K83" s="38" t="s">
        <v>141</v>
      </c>
      <c r="L83" s="48"/>
      <c r="M83" s="69" t="str">
        <f>RIGHT($C$83,4)</f>
        <v>021E</v>
      </c>
      <c r="N83" s="38" t="s">
        <v>141</v>
      </c>
      <c r="O83" s="48"/>
    </row>
    <row r="84" spans="1:15" ht="15.75" thickBot="1">
      <c r="A84" s="62"/>
      <c r="B84" s="27" t="s">
        <v>151</v>
      </c>
      <c r="C84" s="28" t="s">
        <v>92</v>
      </c>
      <c r="D84" s="70" t="str">
        <f>RIGHT($C$84,4)</f>
        <v>021C</v>
      </c>
      <c r="E84" s="66" t="s">
        <v>7</v>
      </c>
      <c r="F84" s="49"/>
      <c r="G84" s="70" t="str">
        <f>RIGHT($C$84,4)</f>
        <v>021C</v>
      </c>
      <c r="H84" s="66" t="s">
        <v>7</v>
      </c>
      <c r="I84" s="49"/>
      <c r="J84" s="70" t="str">
        <f>RIGHT($C$84,4)</f>
        <v>021C</v>
      </c>
      <c r="K84" s="66" t="s">
        <v>7</v>
      </c>
      <c r="L84" s="49"/>
      <c r="M84" s="70" t="str">
        <f>RIGHT($C$84,4)</f>
        <v>021C</v>
      </c>
      <c r="N84" s="66" t="s">
        <v>7</v>
      </c>
      <c r="O84" s="49"/>
    </row>
    <row r="85" spans="1:15">
      <c r="A85" s="61" t="s">
        <v>101</v>
      </c>
      <c r="B85" s="36" t="s">
        <v>116</v>
      </c>
      <c r="C85" s="35">
        <v>40000204</v>
      </c>
      <c r="D85" s="68" t="str">
        <f>RIGHT($C$85,4)</f>
        <v>0204</v>
      </c>
      <c r="E85" s="35" t="s">
        <v>8</v>
      </c>
      <c r="F85" s="43"/>
      <c r="G85" s="68" t="str">
        <f>RIGHT($C$85,4)</f>
        <v>0204</v>
      </c>
      <c r="H85" s="35" t="s">
        <v>8</v>
      </c>
      <c r="I85" s="43"/>
      <c r="J85" s="68" t="str">
        <f>RIGHT($C$85,4)</f>
        <v>0204</v>
      </c>
      <c r="K85" s="35" t="s">
        <v>8</v>
      </c>
      <c r="L85" s="43"/>
      <c r="M85" s="68" t="str">
        <f>RIGHT($C$85,4)</f>
        <v>0204</v>
      </c>
      <c r="N85" s="35" t="s">
        <v>8</v>
      </c>
      <c r="O85" s="43"/>
    </row>
    <row r="86" spans="1:15" ht="15.75" thickBot="1">
      <c r="A86" s="62"/>
      <c r="B86" s="27" t="s">
        <v>117</v>
      </c>
      <c r="C86" s="28">
        <v>40000206</v>
      </c>
      <c r="D86" s="70" t="str">
        <f>RIGHT($C$86,4)</f>
        <v>0206</v>
      </c>
      <c r="E86" s="28" t="s">
        <v>8</v>
      </c>
      <c r="F86" s="49"/>
      <c r="G86" s="70" t="str">
        <f>RIGHT($C$86,4)</f>
        <v>0206</v>
      </c>
      <c r="H86" s="28" t="s">
        <v>8</v>
      </c>
      <c r="I86" s="49"/>
      <c r="J86" s="70" t="str">
        <f>RIGHT($C$86,4)</f>
        <v>0206</v>
      </c>
      <c r="K86" s="28" t="s">
        <v>8</v>
      </c>
      <c r="L86" s="49"/>
      <c r="M86" s="70" t="str">
        <f>RIGHT($C$86,4)</f>
        <v>0206</v>
      </c>
      <c r="N86" s="28" t="s">
        <v>8</v>
      </c>
      <c r="O86" s="49"/>
    </row>
    <row r="87" spans="1:15" ht="15.75" thickBot="1">
      <c r="A87" s="67" t="s">
        <v>119</v>
      </c>
      <c r="B87" s="108" t="s">
        <v>156</v>
      </c>
      <c r="C87" s="72">
        <v>40000216</v>
      </c>
      <c r="D87" s="106" t="str">
        <f>RIGHT($C$87,4)</f>
        <v>0216</v>
      </c>
      <c r="E87" s="72" t="s">
        <v>7</v>
      </c>
      <c r="F87" s="109"/>
      <c r="G87" s="106" t="str">
        <f>RIGHT($C$87,4)</f>
        <v>0216</v>
      </c>
      <c r="H87" s="72" t="s">
        <v>7</v>
      </c>
      <c r="I87" s="109"/>
      <c r="J87" s="106" t="str">
        <f>RIGHT($C$87,4)</f>
        <v>0216</v>
      </c>
      <c r="K87" s="72" t="s">
        <v>7</v>
      </c>
      <c r="L87" s="109"/>
      <c r="M87" s="106" t="str">
        <f>RIGHT($C$87,4)</f>
        <v>0216</v>
      </c>
      <c r="N87" s="72" t="s">
        <v>7</v>
      </c>
      <c r="O87" s="109"/>
    </row>
    <row r="88" spans="1:15">
      <c r="A88" s="60" t="s">
        <v>164</v>
      </c>
      <c r="B88" s="36" t="s">
        <v>236</v>
      </c>
      <c r="C88" s="35">
        <v>40003258</v>
      </c>
      <c r="D88" s="83" t="str">
        <f>RIGHT($C$88,4)</f>
        <v>3258</v>
      </c>
      <c r="E88" s="38" t="s">
        <v>288</v>
      </c>
      <c r="F88" s="43"/>
      <c r="G88" s="83" t="str">
        <f>RIGHT($C$88,4)</f>
        <v>3258</v>
      </c>
      <c r="H88" s="38" t="s">
        <v>288</v>
      </c>
      <c r="I88" s="43"/>
      <c r="J88" s="83" t="str">
        <f>RIGHT($C$88,4)</f>
        <v>3258</v>
      </c>
      <c r="K88" s="38" t="s">
        <v>266</v>
      </c>
      <c r="L88" s="43"/>
      <c r="M88" s="83" t="str">
        <f>RIGHT($C$88,4)</f>
        <v>3258</v>
      </c>
      <c r="N88" s="38" t="s">
        <v>266</v>
      </c>
      <c r="O88" s="43"/>
    </row>
    <row r="89" spans="1:15">
      <c r="A89" s="60"/>
      <c r="B89" s="24" t="s">
        <v>218</v>
      </c>
      <c r="C89" s="38">
        <v>40003260</v>
      </c>
      <c r="D89" s="83" t="str">
        <f>RIGHT($C$89,4)</f>
        <v>3260</v>
      </c>
      <c r="E89" s="116" t="s">
        <v>266</v>
      </c>
      <c r="F89" s="97"/>
      <c r="G89" s="83" t="str">
        <f>RIGHT($C$89,4)</f>
        <v>3260</v>
      </c>
      <c r="H89" s="116" t="s">
        <v>266</v>
      </c>
      <c r="I89" s="97"/>
      <c r="J89" s="83" t="str">
        <f>RIGHT($C$89,4)</f>
        <v>3260</v>
      </c>
      <c r="K89" s="116" t="s">
        <v>308</v>
      </c>
      <c r="L89" s="97"/>
      <c r="M89" s="83" t="str">
        <f>RIGHT($C$89,4)</f>
        <v>3260</v>
      </c>
      <c r="N89" s="116" t="s">
        <v>308</v>
      </c>
      <c r="O89" s="97"/>
    </row>
    <row r="90" spans="1:15">
      <c r="A90" s="47"/>
      <c r="B90" s="24" t="s">
        <v>237</v>
      </c>
      <c r="C90" s="38">
        <v>40003268</v>
      </c>
      <c r="D90" s="83" t="str">
        <f>RIGHT($C$90,4)</f>
        <v>3268</v>
      </c>
      <c r="E90" s="116" t="s">
        <v>266</v>
      </c>
      <c r="F90" s="97"/>
      <c r="G90" s="83" t="str">
        <f>RIGHT($C$90,4)</f>
        <v>3268</v>
      </c>
      <c r="H90" s="116" t="s">
        <v>266</v>
      </c>
      <c r="I90" s="97"/>
      <c r="J90" s="83" t="str">
        <f>RIGHT($C$90,4)</f>
        <v>3268</v>
      </c>
      <c r="K90" s="116" t="s">
        <v>4</v>
      </c>
      <c r="L90" s="97"/>
      <c r="M90" s="83" t="str">
        <f>RIGHT($C$90,4)</f>
        <v>3268</v>
      </c>
      <c r="N90" s="116" t="s">
        <v>4</v>
      </c>
      <c r="O90" s="97"/>
    </row>
    <row r="91" spans="1:15">
      <c r="A91" s="60"/>
      <c r="B91" s="24" t="s">
        <v>219</v>
      </c>
      <c r="C91" s="38" t="s">
        <v>212</v>
      </c>
      <c r="D91" s="83" t="str">
        <f>RIGHT($C$91,4)</f>
        <v>3270</v>
      </c>
      <c r="E91" s="116" t="s">
        <v>109</v>
      </c>
      <c r="F91" s="48"/>
      <c r="G91" s="83" t="str">
        <f>RIGHT($C$91,4)</f>
        <v>3270</v>
      </c>
      <c r="H91" s="116" t="s">
        <v>109</v>
      </c>
      <c r="I91" s="48"/>
      <c r="J91" s="83" t="str">
        <f>RIGHT($C$91,4)</f>
        <v>3270</v>
      </c>
      <c r="K91" s="116" t="s">
        <v>289</v>
      </c>
      <c r="L91" s="48"/>
      <c r="M91" s="83" t="str">
        <f>RIGHT($C$91,4)</f>
        <v>3270</v>
      </c>
      <c r="N91" s="116" t="s">
        <v>289</v>
      </c>
      <c r="O91" s="48"/>
    </row>
    <row r="92" spans="1:15">
      <c r="A92" s="60"/>
      <c r="B92" s="24" t="s">
        <v>220</v>
      </c>
      <c r="C92" s="26" t="s">
        <v>213</v>
      </c>
      <c r="D92" s="69" t="str">
        <f>RIGHT($C$92,4)</f>
        <v>3288</v>
      </c>
      <c r="E92" s="116" t="s">
        <v>289</v>
      </c>
      <c r="F92" s="48"/>
      <c r="G92" s="69" t="str">
        <f>RIGHT($C$92,4)</f>
        <v>3288</v>
      </c>
      <c r="H92" s="116" t="s">
        <v>289</v>
      </c>
      <c r="I92" s="48"/>
      <c r="J92" s="69" t="str">
        <f>RIGHT($C$92,4)</f>
        <v>3288</v>
      </c>
      <c r="K92" s="116" t="s">
        <v>109</v>
      </c>
      <c r="L92" s="48"/>
      <c r="M92" s="69" t="str">
        <f>RIGHT($C$92,4)</f>
        <v>3288</v>
      </c>
      <c r="N92" s="116" t="s">
        <v>109</v>
      </c>
      <c r="O92" s="48"/>
    </row>
    <row r="93" spans="1:15">
      <c r="A93" s="60"/>
      <c r="B93" s="24" t="s">
        <v>222</v>
      </c>
      <c r="C93" s="26" t="s">
        <v>221</v>
      </c>
      <c r="D93" s="69" t="str">
        <f>RIGHT($C$93,4)</f>
        <v>32A0</v>
      </c>
      <c r="E93" s="116" t="s">
        <v>159</v>
      </c>
      <c r="F93" s="48"/>
      <c r="G93" s="69" t="str">
        <f>RIGHT($C$93,4)</f>
        <v>32A0</v>
      </c>
      <c r="H93" s="116" t="s">
        <v>159</v>
      </c>
      <c r="I93" s="48"/>
      <c r="J93" s="69" t="str">
        <f>RIGHT($C$93,4)</f>
        <v>32A0</v>
      </c>
      <c r="K93" s="116" t="s">
        <v>289</v>
      </c>
      <c r="L93" s="48"/>
      <c r="M93" s="69" t="str">
        <f>RIGHT($C$93,4)</f>
        <v>32A0</v>
      </c>
      <c r="N93" s="116" t="s">
        <v>289</v>
      </c>
      <c r="O93" s="48"/>
    </row>
    <row r="94" spans="1:15">
      <c r="A94" s="60"/>
      <c r="B94" s="24" t="s">
        <v>223</v>
      </c>
      <c r="C94" s="26" t="s">
        <v>209</v>
      </c>
      <c r="D94" s="69" t="str">
        <f>RIGHT($C$94,4)</f>
        <v>32C4</v>
      </c>
      <c r="E94" s="116" t="s">
        <v>89</v>
      </c>
      <c r="F94" s="48"/>
      <c r="G94" s="69" t="str">
        <f>RIGHT($C$94,4)</f>
        <v>32C4</v>
      </c>
      <c r="H94" s="116" t="s">
        <v>89</v>
      </c>
      <c r="I94" s="48"/>
      <c r="J94" s="69" t="str">
        <f>RIGHT($C$94,4)</f>
        <v>32C4</v>
      </c>
      <c r="K94" s="116" t="s">
        <v>85</v>
      </c>
      <c r="L94" s="48"/>
      <c r="M94" s="69" t="str">
        <f>RIGHT($C$94,4)</f>
        <v>32C4</v>
      </c>
      <c r="N94" s="116" t="s">
        <v>85</v>
      </c>
      <c r="O94" s="48"/>
    </row>
    <row r="95" spans="1:15">
      <c r="A95" s="60"/>
      <c r="B95" s="24" t="s">
        <v>224</v>
      </c>
      <c r="C95" s="26" t="s">
        <v>210</v>
      </c>
      <c r="D95" s="69" t="str">
        <f>RIGHT($C$95,4)</f>
        <v>337C</v>
      </c>
      <c r="E95" s="116" t="s">
        <v>170</v>
      </c>
      <c r="F95" s="48"/>
      <c r="G95" s="69" t="str">
        <f>RIGHT($C$95,4)</f>
        <v>337C</v>
      </c>
      <c r="H95" s="116" t="s">
        <v>170</v>
      </c>
      <c r="I95" s="48"/>
      <c r="J95" s="69" t="str">
        <f>RIGHT($C$95,4)</f>
        <v>337C</v>
      </c>
      <c r="K95" s="116" t="s">
        <v>309</v>
      </c>
      <c r="L95" s="48"/>
      <c r="M95" s="69" t="str">
        <f>RIGHT($C$95,4)</f>
        <v>337C</v>
      </c>
      <c r="N95" s="116" t="s">
        <v>309</v>
      </c>
      <c r="O95" s="48"/>
    </row>
    <row r="96" spans="1:15">
      <c r="A96" s="60"/>
      <c r="B96" s="24" t="s">
        <v>235</v>
      </c>
      <c r="C96" s="26">
        <v>40003458</v>
      </c>
      <c r="D96" s="69" t="str">
        <f>RIGHT($C$96,4)</f>
        <v>3458</v>
      </c>
      <c r="E96" s="116" t="s">
        <v>290</v>
      </c>
      <c r="F96" s="48"/>
      <c r="G96" s="69" t="str">
        <f>RIGHT($C$96,4)</f>
        <v>3458</v>
      </c>
      <c r="H96" s="116" t="s">
        <v>290</v>
      </c>
      <c r="I96" s="48"/>
      <c r="J96" s="69" t="str">
        <f>RIGHT($C$96,4)</f>
        <v>3458</v>
      </c>
      <c r="K96" s="116" t="s">
        <v>310</v>
      </c>
      <c r="L96" s="48"/>
      <c r="M96" s="69" t="str">
        <f>RIGHT($C$96,4)</f>
        <v>3458</v>
      </c>
      <c r="N96" s="116" t="s">
        <v>310</v>
      </c>
      <c r="O96" s="48"/>
    </row>
    <row r="97" spans="1:15">
      <c r="A97" s="60"/>
      <c r="B97" s="24" t="s">
        <v>225</v>
      </c>
      <c r="C97" s="26" t="s">
        <v>211</v>
      </c>
      <c r="D97" s="69" t="str">
        <f>RIGHT($C$97,4)</f>
        <v>382E</v>
      </c>
      <c r="E97" s="116" t="s">
        <v>291</v>
      </c>
      <c r="F97" s="48"/>
      <c r="G97" s="69" t="str">
        <f>RIGHT($C$97,4)</f>
        <v>382E</v>
      </c>
      <c r="H97" s="116" t="s">
        <v>291</v>
      </c>
      <c r="I97" s="48"/>
      <c r="J97" s="69" t="str">
        <f>RIGHT($C$97,4)</f>
        <v>382E</v>
      </c>
      <c r="K97" s="116" t="s">
        <v>311</v>
      </c>
      <c r="L97" s="48"/>
      <c r="M97" s="69" t="str">
        <f>RIGHT($C$97,4)</f>
        <v>382E</v>
      </c>
      <c r="N97" s="116" t="s">
        <v>311</v>
      </c>
      <c r="O97" s="48"/>
    </row>
    <row r="98" spans="1:15">
      <c r="A98" s="60"/>
      <c r="B98" s="24" t="s">
        <v>226</v>
      </c>
      <c r="C98" s="26" t="s">
        <v>214</v>
      </c>
      <c r="D98" s="69" t="str">
        <f>RIGHT($C$98,4)</f>
        <v>3830</v>
      </c>
      <c r="E98" s="116" t="s">
        <v>292</v>
      </c>
      <c r="F98" s="48"/>
      <c r="G98" s="69" t="str">
        <f>RIGHT($C$98,4)</f>
        <v>3830</v>
      </c>
      <c r="H98" s="116" t="s">
        <v>292</v>
      </c>
      <c r="I98" s="48"/>
      <c r="J98" s="69" t="str">
        <f>RIGHT($C$98,4)</f>
        <v>3830</v>
      </c>
      <c r="K98" s="116" t="s">
        <v>162</v>
      </c>
      <c r="L98" s="48"/>
      <c r="M98" s="69" t="str">
        <f>RIGHT($C$98,4)</f>
        <v>3830</v>
      </c>
      <c r="N98" s="116" t="s">
        <v>162</v>
      </c>
      <c r="O98" s="48"/>
    </row>
    <row r="99" spans="1:15">
      <c r="A99" s="60"/>
      <c r="B99" s="24" t="s">
        <v>227</v>
      </c>
      <c r="C99" s="26">
        <v>40003832</v>
      </c>
      <c r="D99" s="69" t="str">
        <f>RIGHT($C$99,4)</f>
        <v>3832</v>
      </c>
      <c r="E99" s="116" t="s">
        <v>9</v>
      </c>
      <c r="F99" s="48"/>
      <c r="G99" s="69" t="str">
        <f>RIGHT($C$99,4)</f>
        <v>3832</v>
      </c>
      <c r="H99" s="116" t="s">
        <v>9</v>
      </c>
      <c r="I99" s="48"/>
      <c r="J99" s="69" t="str">
        <f>RIGHT($C$99,4)</f>
        <v>3832</v>
      </c>
      <c r="K99" s="116" t="s">
        <v>162</v>
      </c>
      <c r="L99" s="48"/>
      <c r="M99" s="69" t="str">
        <f>RIGHT($C$99,4)</f>
        <v>3832</v>
      </c>
      <c r="N99" s="116" t="s">
        <v>162</v>
      </c>
      <c r="O99" s="48"/>
    </row>
    <row r="100" spans="1:15">
      <c r="A100" s="60"/>
      <c r="B100" s="24" t="s">
        <v>228</v>
      </c>
      <c r="C100" s="26" t="s">
        <v>215</v>
      </c>
      <c r="D100" s="69" t="str">
        <f>RIGHT($C$100,4)</f>
        <v>F404</v>
      </c>
      <c r="E100" s="116" t="s">
        <v>293</v>
      </c>
      <c r="F100" s="48"/>
      <c r="G100" s="69" t="str">
        <f>RIGHT($C$100,4)</f>
        <v>F404</v>
      </c>
      <c r="H100" s="116" t="s">
        <v>293</v>
      </c>
      <c r="I100" s="48"/>
      <c r="J100" s="69" t="str">
        <f>RIGHT($C$100,4)</f>
        <v>F404</v>
      </c>
      <c r="K100" s="116" t="s">
        <v>293</v>
      </c>
      <c r="L100" s="48"/>
      <c r="M100" s="69" t="str">
        <f>RIGHT($C$100,4)</f>
        <v>F404</v>
      </c>
      <c r="N100" s="116" t="s">
        <v>293</v>
      </c>
      <c r="O100" s="48"/>
    </row>
    <row r="101" spans="1:15" ht="15.75" thickBot="1">
      <c r="A101" s="62"/>
      <c r="B101" s="24" t="s">
        <v>169</v>
      </c>
      <c r="C101" s="26" t="s">
        <v>216</v>
      </c>
      <c r="D101" s="69" t="str">
        <f>RIGHT($C$101,4)</f>
        <v>F424</v>
      </c>
      <c r="E101" s="116" t="s">
        <v>160</v>
      </c>
      <c r="F101" s="48"/>
      <c r="G101" s="69" t="str">
        <f>RIGHT($C$101,4)</f>
        <v>F424</v>
      </c>
      <c r="H101" s="116" t="s">
        <v>160</v>
      </c>
      <c r="I101" s="48"/>
      <c r="J101" s="69" t="str">
        <f>RIGHT($C$101,4)</f>
        <v>F424</v>
      </c>
      <c r="K101" s="116" t="s">
        <v>160</v>
      </c>
      <c r="L101" s="48"/>
      <c r="M101" s="69" t="str">
        <f>RIGHT($C$101,4)</f>
        <v>F424</v>
      </c>
      <c r="N101" s="116" t="s">
        <v>160</v>
      </c>
      <c r="O101" s="48"/>
    </row>
    <row r="102" spans="1:15">
      <c r="A102" s="60"/>
      <c r="B102" s="36"/>
      <c r="C102" s="32"/>
      <c r="D102" s="125"/>
      <c r="E102" s="117"/>
      <c r="F102" s="43"/>
      <c r="G102" s="80"/>
      <c r="H102" s="117"/>
      <c r="I102" s="43"/>
      <c r="J102" s="80"/>
      <c r="K102" s="117"/>
      <c r="L102" s="43"/>
      <c r="M102" s="80"/>
      <c r="N102" s="117"/>
      <c r="O102" s="43"/>
    </row>
    <row r="103" spans="1:15">
      <c r="D103" s="110"/>
    </row>
    <row r="104" spans="1:15">
      <c r="D104" s="345" t="s">
        <v>144</v>
      </c>
      <c r="E104" s="345"/>
      <c r="F104" s="345"/>
      <c r="G104" s="345" t="s">
        <v>299</v>
      </c>
      <c r="H104" s="345"/>
      <c r="I104" s="345"/>
      <c r="J104" s="345" t="s">
        <v>317</v>
      </c>
      <c r="K104" s="345"/>
      <c r="L104" s="345"/>
      <c r="M104" s="345" t="s">
        <v>328</v>
      </c>
      <c r="N104" s="345"/>
      <c r="O104" s="345"/>
    </row>
    <row r="105" spans="1:15">
      <c r="D105" s="345" t="s">
        <v>145</v>
      </c>
      <c r="E105" s="345"/>
      <c r="F105" s="345"/>
      <c r="G105" s="345" t="s">
        <v>300</v>
      </c>
      <c r="H105" s="345"/>
      <c r="I105" s="345"/>
      <c r="J105" s="345" t="s">
        <v>318</v>
      </c>
      <c r="K105" s="345"/>
      <c r="L105" s="345"/>
      <c r="M105" s="345" t="s">
        <v>329</v>
      </c>
      <c r="N105" s="345"/>
      <c r="O105" s="345"/>
    </row>
  </sheetData>
  <mergeCells count="17">
    <mergeCell ref="M105:O105"/>
    <mergeCell ref="D105:F105"/>
    <mergeCell ref="G105:I105"/>
    <mergeCell ref="J2:L2"/>
    <mergeCell ref="J3:L3"/>
    <mergeCell ref="J104:L104"/>
    <mergeCell ref="J105:L105"/>
    <mergeCell ref="D2:F2"/>
    <mergeCell ref="G2:I2"/>
    <mergeCell ref="D3:F3"/>
    <mergeCell ref="G3:I3"/>
    <mergeCell ref="C5:C8"/>
    <mergeCell ref="D104:F104"/>
    <mergeCell ref="G104:I104"/>
    <mergeCell ref="M2:O2"/>
    <mergeCell ref="M3:O3"/>
    <mergeCell ref="M104:O10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Sequence</vt:lpstr>
      <vt:lpstr>TnP</vt:lpstr>
      <vt:lpstr>Global</vt:lpstr>
      <vt:lpstr>Remosaic</vt:lpstr>
      <vt:lpstr>mode</vt:lpstr>
      <vt:lpstr>SHBN</vt:lpstr>
      <vt:lpstr>Module(Update예정)</vt:lpstr>
      <vt:lpstr>Set(Update예정)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hyeonji</dc:creator>
  <cp:lastModifiedBy>SAMSUNG</cp:lastModifiedBy>
  <dcterms:created xsi:type="dcterms:W3CDTF">2015-11-17T08:21:51Z</dcterms:created>
  <dcterms:modified xsi:type="dcterms:W3CDTF">2024-03-05T03:34:33Z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C:\Users\kiryel.ko\AppData\Local\Microsoft\Windows\INetCache\IE\01BXNYVM\S5K3T1SP_EVT1_Reference_Setfile_v0.3a.xlsx</vt:lpwstr>
  </property>
</Properties>
</file>