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а\тервер\"/>
    </mc:Choice>
  </mc:AlternateContent>
  <xr:revisionPtr revIDLastSave="0" documentId="13_ncr:1_{228961C1-94A8-4D8E-8F61-310663A0C34D}" xr6:coauthVersionLast="37" xr6:coauthVersionMax="37" xr10:uidLastSave="{00000000-0000-0000-0000-000000000000}"/>
  <bookViews>
    <workbookView xWindow="0" yWindow="0" windowWidth="23040" windowHeight="9060" xr2:uid="{37622873-20EF-4B90-9247-B4A44C8AACD8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M4" i="1"/>
  <c r="L4" i="1"/>
  <c r="I4" i="1"/>
  <c r="H4" i="1"/>
  <c r="L3" i="1"/>
  <c r="M3" i="1"/>
  <c r="I3" i="1"/>
  <c r="H3" i="1"/>
  <c r="C6" i="1" l="1"/>
  <c r="C4" i="1"/>
  <c r="C3" i="1"/>
  <c r="C8" i="1"/>
  <c r="C7" i="1"/>
  <c r="C5" i="1"/>
  <c r="C1" i="1"/>
  <c r="C2" i="1"/>
</calcChain>
</file>

<file path=xl/sharedStrings.xml><?xml version="1.0" encoding="utf-8"?>
<sst xmlns="http://schemas.openxmlformats.org/spreadsheetml/2006/main" count="36" uniqueCount="25">
  <si>
    <t>Объем выборки</t>
  </si>
  <si>
    <t>Выборочное среднее</t>
  </si>
  <si>
    <t>Дисперсия</t>
  </si>
  <si>
    <t>Стандартное отклонение</t>
  </si>
  <si>
    <t>Медиана</t>
  </si>
  <si>
    <t>Мода</t>
  </si>
  <si>
    <t>Коэфицент эксцесса</t>
  </si>
  <si>
    <t>Коэфицент асиммитрии</t>
  </si>
  <si>
    <t>Перцентиль 40%</t>
  </si>
  <si>
    <t>Перцентиль 80%</t>
  </si>
  <si>
    <t>Уровень значимости</t>
  </si>
  <si>
    <t>Интервал</t>
  </si>
  <si>
    <t>Матожидание</t>
  </si>
  <si>
    <t>Левая граница</t>
  </si>
  <si>
    <t>Правая граница</t>
  </si>
  <si>
    <t>Столбец1</t>
  </si>
  <si>
    <t>Среднее</t>
  </si>
  <si>
    <t>Стандартная ошибка</t>
  </si>
  <si>
    <t>Дисперсия выборки</t>
  </si>
  <si>
    <t>Эксцесс</t>
  </si>
  <si>
    <t>Асимметричность</t>
  </si>
  <si>
    <t>Минимум</t>
  </si>
  <si>
    <t>Максимум</t>
  </si>
  <si>
    <t>Сумма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</si>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</sst>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0062-668D-41CC-82BB-869B39BDAF19}">
  <dimension ref="A1:M30"/>
  <sheetViews>
    <sheetView tabSelected="1" zoomScaleNormal="100" workbookViewId="0">
      <selection activeCell="I1" sqref="I1"/>
    </sheetView>
  </sheetViews>
  <sheetFormatPr defaultRowHeight="14.4" x14ac:dyDescent="0.3"/>
  <cols>
    <col min="2" max="2" width="22.5546875" customWidth="1"/>
    <col min="5" max="5" width="24.5546875" customWidth="1"/>
    <col min="6" max="6" width="18" customWidth="1"/>
    <col min="7" max="7" width="13.33203125" customWidth="1"/>
    <col min="8" max="8" width="13.6640625" customWidth="1"/>
    <col min="9" max="9" width="14.21875" customWidth="1"/>
    <col min="11" max="12" width="13.77734375" customWidth="1"/>
  </cols>
  <sheetData>
    <row r="1" spans="1:13" x14ac:dyDescent="0.3">
      <c r="A1">
        <v>59</v>
      </c>
      <c r="B1" t="s">
        <v>0</v>
      </c>
      <c r="C1">
        <f>COUNT(A1:A30)</f>
        <v>30</v>
      </c>
      <c r="G1" t="s">
        <v>10</v>
      </c>
      <c r="I1">
        <v>0.05</v>
      </c>
      <c r="K1" t="s">
        <v>10</v>
      </c>
      <c r="M1">
        <v>0.01</v>
      </c>
    </row>
    <row r="2" spans="1:13" x14ac:dyDescent="0.3">
      <c r="A2">
        <v>60</v>
      </c>
      <c r="B2" t="s">
        <v>1</v>
      </c>
      <c r="C2">
        <f>AVERAGE(A1:A30)</f>
        <v>59.666666666666664</v>
      </c>
      <c r="G2" t="s">
        <v>11</v>
      </c>
      <c r="H2" t="s">
        <v>13</v>
      </c>
      <c r="I2" t="s">
        <v>14</v>
      </c>
      <c r="K2" t="s">
        <v>11</v>
      </c>
      <c r="L2" t="s">
        <v>13</v>
      </c>
      <c r="M2" t="s">
        <v>14</v>
      </c>
    </row>
    <row r="3" spans="1:13" x14ac:dyDescent="0.3">
      <c r="A3">
        <v>65</v>
      </c>
      <c r="B3" t="s">
        <v>2</v>
      </c>
      <c r="C3">
        <f>VARP(A:A)</f>
        <v>11.622222222222216</v>
      </c>
      <c r="G3" t="s">
        <v>12</v>
      </c>
      <c r="H3">
        <f>AVERAGE(A1:A30)-CONFIDENCE(I1,A1:A30,30)</f>
        <v>36.407142798343628</v>
      </c>
      <c r="I3">
        <f>AVERAGE(A1:A30)+CONFIDENCE(I1,A1:A30,30)</f>
        <v>82.926190534989701</v>
      </c>
      <c r="K3" t="s">
        <v>12</v>
      </c>
      <c r="L3">
        <f>AVERAGE(A1:A30)-CONFIDENCE(M1,A1:A30,30)</f>
        <v>29.098470700207987</v>
      </c>
      <c r="M3">
        <f>AVERAGE(A1:A30)+CONFIDENCE(M1,A1:A30,30)</f>
        <v>90.234862633125346</v>
      </c>
    </row>
    <row r="4" spans="1:13" x14ac:dyDescent="0.3">
      <c r="A4">
        <v>50</v>
      </c>
      <c r="B4" t="s">
        <v>3</v>
      </c>
      <c r="C4">
        <f>STDEV(A1:A30)</f>
        <v>3.4674181325226874</v>
      </c>
      <c r="G4" t="s">
        <v>2</v>
      </c>
      <c r="H4">
        <f>VAR(A1:A30)*29/CHIINV(0.03,29)</f>
        <v>7.7631144081862669</v>
      </c>
      <c r="I4">
        <f>VAR(A1:A30)*29/CHIINV(0.97,29)</f>
        <v>21.190699638694834</v>
      </c>
      <c r="K4" t="s">
        <v>2</v>
      </c>
      <c r="L4">
        <f>VAR(A1:A30)*29/CHIINV(0.03,29)</f>
        <v>7.7631144081862669</v>
      </c>
      <c r="M4">
        <f>VAR(A1:A30)*29/CHIINV(0.97,29)</f>
        <v>21.190699638694834</v>
      </c>
    </row>
    <row r="5" spans="1:13" x14ac:dyDescent="0.3">
      <c r="A5">
        <v>55</v>
      </c>
      <c r="B5" t="s">
        <v>4</v>
      </c>
      <c r="C5">
        <f>MEDIAN(A1:A30)</f>
        <v>60</v>
      </c>
    </row>
    <row r="6" spans="1:13" x14ac:dyDescent="0.3">
      <c r="A6">
        <v>64</v>
      </c>
      <c r="B6" t="s">
        <v>5</v>
      </c>
      <c r="C6">
        <f>MODE(A1:A30)</f>
        <v>59</v>
      </c>
    </row>
    <row r="7" spans="1:13" x14ac:dyDescent="0.3">
      <c r="A7">
        <v>66</v>
      </c>
      <c r="B7" t="s">
        <v>6</v>
      </c>
      <c r="C7">
        <f>KURT(A1:A30)</f>
        <v>0.99530109891716956</v>
      </c>
    </row>
    <row r="8" spans="1:13" x14ac:dyDescent="0.3">
      <c r="A8">
        <v>63</v>
      </c>
      <c r="B8" t="s">
        <v>7</v>
      </c>
      <c r="C8">
        <f>SKEW(A1:A30)</f>
        <v>-0.5709292312292964</v>
      </c>
    </row>
    <row r="9" spans="1:13" x14ac:dyDescent="0.3">
      <c r="A9">
        <v>62</v>
      </c>
      <c r="B9" t="s">
        <v>8</v>
      </c>
      <c r="C9">
        <f>PERCENTILE(A1:A30,0.4)</f>
        <v>59</v>
      </c>
    </row>
    <row r="10" spans="1:13" ht="15" thickBot="1" x14ac:dyDescent="0.35">
      <c r="A10">
        <v>59</v>
      </c>
      <c r="B10" t="s">
        <v>9</v>
      </c>
      <c r="C10">
        <f>PERCENTILE(A1:A30,0.8)</f>
        <v>62</v>
      </c>
    </row>
    <row r="11" spans="1:13" x14ac:dyDescent="0.3">
      <c r="A11">
        <v>59</v>
      </c>
      <c r="E11" s="3" t="s">
        <v>15</v>
      </c>
      <c r="F11" s="3"/>
    </row>
    <row r="12" spans="1:13" x14ac:dyDescent="0.3">
      <c r="A12">
        <v>57</v>
      </c>
      <c r="E12" s="1"/>
      <c r="F12" s="1"/>
    </row>
    <row r="13" spans="1:13" x14ac:dyDescent="0.3">
      <c r="A13">
        <v>61</v>
      </c>
      <c r="E13" s="1" t="s">
        <v>16</v>
      </c>
      <c r="F13" s="1">
        <v>59.666666666666664</v>
      </c>
    </row>
    <row r="14" spans="1:13" x14ac:dyDescent="0.3">
      <c r="A14">
        <v>60</v>
      </c>
      <c r="E14" s="1" t="s">
        <v>17</v>
      </c>
      <c r="F14" s="1">
        <v>0.63306104249503781</v>
      </c>
    </row>
    <row r="15" spans="1:13" x14ac:dyDescent="0.3">
      <c r="A15">
        <v>59</v>
      </c>
      <c r="E15" s="1" t="s">
        <v>4</v>
      </c>
      <c r="F15" s="1">
        <v>60</v>
      </c>
    </row>
    <row r="16" spans="1:13" x14ac:dyDescent="0.3">
      <c r="A16">
        <v>55</v>
      </c>
      <c r="E16" s="1" t="s">
        <v>5</v>
      </c>
      <c r="F16" s="1">
        <v>59</v>
      </c>
    </row>
    <row r="17" spans="1:6" x14ac:dyDescent="0.3">
      <c r="A17">
        <v>59</v>
      </c>
      <c r="E17" s="1" t="s">
        <v>3</v>
      </c>
      <c r="F17" s="1">
        <v>3.4674181325226874</v>
      </c>
    </row>
    <row r="18" spans="1:6" x14ac:dyDescent="0.3">
      <c r="A18">
        <v>60</v>
      </c>
      <c r="E18" s="1" t="s">
        <v>18</v>
      </c>
      <c r="F18" s="1">
        <v>12.02298850574712</v>
      </c>
    </row>
    <row r="19" spans="1:6" x14ac:dyDescent="0.3">
      <c r="A19">
        <v>54</v>
      </c>
      <c r="E19" s="1" t="s">
        <v>19</v>
      </c>
      <c r="F19" s="1">
        <v>0.99530109891716956</v>
      </c>
    </row>
    <row r="20" spans="1:6" x14ac:dyDescent="0.3">
      <c r="A20">
        <v>58</v>
      </c>
      <c r="E20" s="1" t="s">
        <v>20</v>
      </c>
      <c r="F20" s="1">
        <v>-0.5709292312292964</v>
      </c>
    </row>
    <row r="21" spans="1:6" x14ac:dyDescent="0.3">
      <c r="A21">
        <v>59</v>
      </c>
      <c r="E21" s="1" t="s">
        <v>11</v>
      </c>
      <c r="F21" s="1">
        <v>16</v>
      </c>
    </row>
    <row r="22" spans="1:6" x14ac:dyDescent="0.3">
      <c r="A22">
        <v>61</v>
      </c>
      <c r="E22" s="1" t="s">
        <v>21</v>
      </c>
      <c r="F22" s="1">
        <v>50</v>
      </c>
    </row>
    <row r="23" spans="1:6" x14ac:dyDescent="0.3">
      <c r="A23">
        <v>62</v>
      </c>
      <c r="E23" s="1" t="s">
        <v>22</v>
      </c>
      <c r="F23" s="1">
        <v>66</v>
      </c>
    </row>
    <row r="24" spans="1:6" x14ac:dyDescent="0.3">
      <c r="A24">
        <v>65</v>
      </c>
      <c r="E24" s="1" t="s">
        <v>23</v>
      </c>
      <c r="F24" s="1">
        <v>1790</v>
      </c>
    </row>
    <row r="25" spans="1:6" ht="15" thickBot="1" x14ac:dyDescent="0.35">
      <c r="A25">
        <v>61</v>
      </c>
      <c r="E25" s="2" t="s">
        <v>24</v>
      </c>
      <c r="F25" s="2">
        <v>30</v>
      </c>
    </row>
    <row r="26" spans="1:6" x14ac:dyDescent="0.3">
      <c r="A26">
        <v>56</v>
      </c>
    </row>
    <row r="27" spans="1:6" x14ac:dyDescent="0.3">
      <c r="A27">
        <v>58</v>
      </c>
    </row>
    <row r="28" spans="1:6" x14ac:dyDescent="0.3">
      <c r="A28">
        <v>62</v>
      </c>
    </row>
    <row r="29" spans="1:6" x14ac:dyDescent="0.3">
      <c r="A29">
        <v>61</v>
      </c>
    </row>
    <row r="30" spans="1:6" x14ac:dyDescent="0.3">
      <c r="A30">
        <v>60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5F02-3C0C-459D-B4EF-A919863C88FD}">
  <dimension ref="A1:A30"/>
  <sheetViews>
    <sheetView workbookViewId="0">
      <selection activeCell="E5" sqref="E5"/>
    </sheetView>
  </sheetViews>
  <sheetFormatPr defaultRowHeight="14.4" x14ac:dyDescent="0.3"/>
  <sheetData>
    <row r="1" spans="1:1" x14ac:dyDescent="0.3">
      <c r="A1">
        <v>59</v>
      </c>
    </row>
    <row r="2" spans="1:1" x14ac:dyDescent="0.3">
      <c r="A2">
        <v>60</v>
      </c>
    </row>
    <row r="3" spans="1:1" x14ac:dyDescent="0.3">
      <c r="A3">
        <v>65</v>
      </c>
    </row>
    <row r="4" spans="1:1" x14ac:dyDescent="0.3">
      <c r="A4">
        <v>50</v>
      </c>
    </row>
    <row r="5" spans="1:1" x14ac:dyDescent="0.3">
      <c r="A5">
        <v>55</v>
      </c>
    </row>
    <row r="6" spans="1:1" x14ac:dyDescent="0.3">
      <c r="A6">
        <v>64</v>
      </c>
    </row>
    <row r="7" spans="1:1" x14ac:dyDescent="0.3">
      <c r="A7">
        <v>66</v>
      </c>
    </row>
    <row r="8" spans="1:1" x14ac:dyDescent="0.3">
      <c r="A8">
        <v>63</v>
      </c>
    </row>
    <row r="9" spans="1:1" x14ac:dyDescent="0.3">
      <c r="A9">
        <v>62</v>
      </c>
    </row>
    <row r="10" spans="1:1" x14ac:dyDescent="0.3">
      <c r="A10">
        <v>59</v>
      </c>
    </row>
    <row r="11" spans="1:1" x14ac:dyDescent="0.3">
      <c r="A11">
        <v>59</v>
      </c>
    </row>
    <row r="12" spans="1:1" x14ac:dyDescent="0.3">
      <c r="A12">
        <v>57</v>
      </c>
    </row>
    <row r="13" spans="1:1" x14ac:dyDescent="0.3">
      <c r="A13">
        <v>61</v>
      </c>
    </row>
    <row r="14" spans="1:1" x14ac:dyDescent="0.3">
      <c r="A14">
        <v>60</v>
      </c>
    </row>
    <row r="15" spans="1:1" x14ac:dyDescent="0.3">
      <c r="A15">
        <v>59</v>
      </c>
    </row>
    <row r="16" spans="1:1" x14ac:dyDescent="0.3">
      <c r="A16">
        <v>55</v>
      </c>
    </row>
    <row r="17" spans="1:1" x14ac:dyDescent="0.3">
      <c r="A17">
        <v>59</v>
      </c>
    </row>
    <row r="18" spans="1:1" x14ac:dyDescent="0.3">
      <c r="A18">
        <v>60</v>
      </c>
    </row>
    <row r="19" spans="1:1" x14ac:dyDescent="0.3">
      <c r="A19">
        <v>54</v>
      </c>
    </row>
    <row r="20" spans="1:1" x14ac:dyDescent="0.3">
      <c r="A20">
        <v>58</v>
      </c>
    </row>
    <row r="21" spans="1:1" x14ac:dyDescent="0.3">
      <c r="A21">
        <v>59</v>
      </c>
    </row>
    <row r="22" spans="1:1" x14ac:dyDescent="0.3">
      <c r="A22">
        <v>61</v>
      </c>
    </row>
    <row r="23" spans="1:1" x14ac:dyDescent="0.3">
      <c r="A23">
        <v>62</v>
      </c>
    </row>
    <row r="24" spans="1:1" x14ac:dyDescent="0.3">
      <c r="A24">
        <v>65</v>
      </c>
    </row>
    <row r="25" spans="1:1" x14ac:dyDescent="0.3">
      <c r="A25">
        <v>61</v>
      </c>
    </row>
    <row r="26" spans="1:1" x14ac:dyDescent="0.3">
      <c r="A26">
        <v>56</v>
      </c>
    </row>
    <row r="27" spans="1:1" x14ac:dyDescent="0.3">
      <c r="A27">
        <v>58</v>
      </c>
    </row>
    <row r="28" spans="1:1" x14ac:dyDescent="0.3">
      <c r="A28">
        <v>62</v>
      </c>
    </row>
    <row r="29" spans="1:1" x14ac:dyDescent="0.3">
      <c r="A29">
        <v>61</v>
      </c>
    </row>
    <row r="30" spans="1:1" x14ac:dyDescent="0.3">
      <c r="A30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Notnex</dc:creator>
  <cp:lastModifiedBy>Notnex</cp:lastModifiedBy>
  <dcterms:created xsi:type="dcterms:W3CDTF">2022-09-23T08:50:38Z</dcterms:created>
  <dcterms:modified xsi:type="dcterms:W3CDTF">2022-09-23T11:42:35Z</dcterms:modified>
</cp:coreProperties>
</file>