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GenshinDamage Calculator\"/>
    </mc:Choice>
  </mc:AlternateContent>
  <xr:revisionPtr revIDLastSave="0" documentId="13_ncr:1_{0C6E9801-8CD7-4514-8A24-AB773FD72399}" xr6:coauthVersionLast="47" xr6:coauthVersionMax="47" xr10:uidLastSave="{00000000-0000-0000-0000-000000000000}"/>
  <bookViews>
    <workbookView xWindow="-120" yWindow="-120" windowWidth="38640" windowHeight="21120" activeTab="6" xr2:uid="{00000000-000D-0000-FFFF-FFFF00000000}"/>
  </bookViews>
  <sheets>
    <sheet name="__Solver___conflict625185614" sheetId="2" state="hidden" r:id="rId1"/>
    <sheet name="CS" sheetId="5" r:id="rId2"/>
    <sheet name="MV" sheetId="10" r:id="rId3"/>
    <sheet name="CHARACTER" sheetId="9" r:id="rId4"/>
    <sheet name="GS" sheetId="6" r:id="rId5"/>
    <sheet name="Tallent_Scaling" sheetId="7" r:id="rId6"/>
    <sheet name="Level_Scalling" sheetId="8" r:id="rId7"/>
  </sheets>
  <definedNames>
    <definedName name="A_Sets">GS!$213:$277</definedName>
    <definedName name="C_Base_Stats">CHARACTER!$A$1:$I$86</definedName>
    <definedName name="C_MVs">MV!$A$2:$AV$766</definedName>
    <definedName name="C_Stats">#REF!</definedName>
    <definedName name="C_TL_Scaling">CS!$A$856:$AV$871</definedName>
    <definedName name="Transformative_LVL_Scaling">CS!$874:$963</definedName>
    <definedName name="W_Procs">GS!$178:$210</definedName>
    <definedName name="W_Stats">GS!$2:$175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35" i="10" l="1"/>
  <c r="S573" i="10"/>
  <c r="W420" i="10"/>
  <c r="V420" i="10"/>
  <c r="L249" i="10"/>
  <c r="S213" i="10"/>
  <c r="V168" i="10"/>
  <c r="U168" i="10"/>
  <c r="J174" i="6"/>
  <c r="G174" i="6"/>
  <c r="G163" i="6"/>
  <c r="J125" i="6"/>
  <c r="G125" i="6"/>
  <c r="G118" i="6"/>
  <c r="J97" i="6"/>
  <c r="G97" i="6"/>
  <c r="J67" i="6"/>
  <c r="G67" i="6"/>
  <c r="G66" i="6"/>
  <c r="J56" i="6"/>
  <c r="I56" i="6"/>
  <c r="J33" i="6"/>
  <c r="G33" i="6"/>
  <c r="G14" i="6"/>
  <c r="G11" i="6"/>
  <c r="X871" i="5"/>
  <c r="X870" i="5"/>
  <c r="X869" i="5"/>
  <c r="X868" i="5"/>
  <c r="X867" i="5"/>
  <c r="X866" i="5"/>
  <c r="X865" i="5"/>
  <c r="X863" i="5"/>
  <c r="X862" i="5"/>
  <c r="X861" i="5"/>
  <c r="X860" i="5"/>
  <c r="X859" i="5"/>
  <c r="X858" i="5"/>
</calcChain>
</file>

<file path=xl/sharedStrings.xml><?xml version="1.0" encoding="utf-8"?>
<sst xmlns="http://schemas.openxmlformats.org/spreadsheetml/2006/main" count="10548" uniqueCount="1314">
  <si>
    <t>20211161638858743042</t>
  </si>
  <si>
    <t>pCFGqF3L3v0auauA</t>
  </si>
  <si>
    <t>NxEB</t>
  </si>
  <si>
    <t>4 HoD</t>
  </si>
  <si>
    <t>4 VV</t>
  </si>
  <si>
    <t>HP</t>
  </si>
  <si>
    <t>ATK</t>
  </si>
  <si>
    <t>DEF</t>
  </si>
  <si>
    <t>EM</t>
  </si>
  <si>
    <t>CR</t>
  </si>
  <si>
    <t>CD</t>
  </si>
  <si>
    <t>ER</t>
  </si>
  <si>
    <t>HP%</t>
  </si>
  <si>
    <t>ATK%</t>
  </si>
  <si>
    <t>Flat ATK</t>
  </si>
  <si>
    <t>DEF%</t>
  </si>
  <si>
    <t>Furina</t>
  </si>
  <si>
    <t>Kagura's Verity</t>
  </si>
  <si>
    <t>Rarity</t>
  </si>
  <si>
    <t>2nd Stat Type</t>
  </si>
  <si>
    <t>Stat Value</t>
  </si>
  <si>
    <t>Base ATK</t>
  </si>
  <si>
    <t>P1 Stat Type</t>
  </si>
  <si>
    <t>P2 Stat Type</t>
  </si>
  <si>
    <t>NA</t>
  </si>
  <si>
    <t>Skill</t>
  </si>
  <si>
    <t>Burst</t>
  </si>
  <si>
    <t>P3 Stat Type</t>
  </si>
  <si>
    <t>Phys DMG%</t>
  </si>
  <si>
    <t>Pyro DMG%</t>
  </si>
  <si>
    <t>Hydro DMG%</t>
  </si>
  <si>
    <t>Anemo DMG%</t>
  </si>
  <si>
    <t>Electro DMG%</t>
  </si>
  <si>
    <t xml:space="preserve">2 DPC </t>
  </si>
  <si>
    <t>Cryo DMG%</t>
  </si>
  <si>
    <t>4 DPC</t>
  </si>
  <si>
    <t>Geo DMG%</t>
  </si>
  <si>
    <t>Dendro DMG%</t>
  </si>
  <si>
    <t>All Ele DMG%</t>
  </si>
  <si>
    <t>Stat Type</t>
  </si>
  <si>
    <t>Scaling Factor</t>
  </si>
  <si>
    <t>NA DMG%</t>
  </si>
  <si>
    <t>A1 (2 stack)</t>
  </si>
  <si>
    <t>CA DMG%</t>
  </si>
  <si>
    <t>C4 (DMG Bonus)</t>
  </si>
  <si>
    <t>Plunge DMG%</t>
  </si>
  <si>
    <t>C4 (Bonus EM)</t>
  </si>
  <si>
    <t>Skill DMG%</t>
  </si>
  <si>
    <t>Burst DMG%</t>
  </si>
  <si>
    <t>Other DMG%</t>
  </si>
  <si>
    <t>Healing Bonus</t>
  </si>
  <si>
    <t>Element</t>
  </si>
  <si>
    <t>Base DMG Mult</t>
  </si>
  <si>
    <t>1-Hit DMG</t>
  </si>
  <si>
    <t>Skyward Atlas</t>
  </si>
  <si>
    <t>Dendro</t>
  </si>
  <si>
    <t>Faruzan A4</t>
  </si>
  <si>
    <t>Faruzan</t>
  </si>
  <si>
    <t>Cryo</t>
  </si>
  <si>
    <t>MV</t>
  </si>
  <si>
    <t>Healing</t>
  </si>
  <si>
    <t>Healing (Flat)</t>
  </si>
  <si>
    <t>2-Hit DMG</t>
  </si>
  <si>
    <t>3-Hit DMG</t>
  </si>
  <si>
    <t>4-Hit DMG</t>
  </si>
  <si>
    <t>Charged Attack DMG</t>
  </si>
  <si>
    <t>Plunge DMG</t>
  </si>
  <si>
    <t>Low Plunge DMG</t>
  </si>
  <si>
    <t>High Plunge DMG</t>
  </si>
  <si>
    <t>Spiritbreath Thorn/Surging Blade DMG</t>
  </si>
  <si>
    <t>C6 NA (Ousia)</t>
  </si>
  <si>
    <t>C6 CA (Ousia)</t>
  </si>
  <si>
    <t>C6 Plunge (Ousia)</t>
  </si>
  <si>
    <t>C6 NA (Pneuma)</t>
  </si>
  <si>
    <t>C6 CA (Pneuma)</t>
  </si>
  <si>
    <t>C6 Plunge (Pneuma)</t>
  </si>
  <si>
    <t>Ousia Bubble DMG</t>
  </si>
  <si>
    <t>Gentilhomme Usher DMG</t>
  </si>
  <si>
    <t>Surintendante Chevalmarin DMG</t>
  </si>
  <si>
    <t>Mademoiselle Crabaletta DMG</t>
  </si>
  <si>
    <t>Skill DMG (Burst)</t>
  </si>
  <si>
    <t>A4</t>
  </si>
  <si>
    <t>Fanfare to DMG Increase Conversion Ratio</t>
  </si>
  <si>
    <t>Fanfare to Incoming Healing Bonus Conversion Ratio</t>
  </si>
  <si>
    <t>C2 HP%</t>
  </si>
  <si>
    <t>Gentilhomme Usher HP Consumption</t>
  </si>
  <si>
    <t>Surintendante Chevalmarin HP Consumption</t>
  </si>
  <si>
    <t>Mademoiselle Crabaletta HP Consumption</t>
  </si>
  <si>
    <t>Singer of Many Waters Healing</t>
  </si>
  <si>
    <t>Singer of Many Waters Healing (Flat)</t>
  </si>
  <si>
    <t>C6 Ousia Healing</t>
  </si>
  <si>
    <t>Xingqiu</t>
  </si>
  <si>
    <t>Finale of the Deep</t>
  </si>
  <si>
    <t>2 ESF</t>
  </si>
  <si>
    <t>4 ESF (DISPLAY ONLY))</t>
  </si>
  <si>
    <t>ATK Bonus Ratio</t>
  </si>
  <si>
    <t>1-Hit DMG (1/2)</t>
  </si>
  <si>
    <t>Pyro</t>
  </si>
  <si>
    <t>Electro</t>
  </si>
  <si>
    <t>Ayato</t>
  </si>
  <si>
    <t>Jean</t>
  </si>
  <si>
    <t>Cont Regen Per Sec</t>
  </si>
  <si>
    <t>Cont Regen Per Sec (Flat)</t>
  </si>
  <si>
    <t>5-Hit DMG</t>
  </si>
  <si>
    <t>Charged Attack DMG (1/2)</t>
  </si>
  <si>
    <t>Charged Attack DMG (2/2)</t>
  </si>
  <si>
    <t>Skill DMG (1/2)</t>
  </si>
  <si>
    <t>Skill DMG (2/2)</t>
  </si>
  <si>
    <t>Sword Rain DMG</t>
  </si>
  <si>
    <t>Kazuha</t>
  </si>
  <si>
    <t>Wandering Evenstar</t>
  </si>
  <si>
    <t>2 BS</t>
  </si>
  <si>
    <t>C2</t>
  </si>
  <si>
    <t xml:space="preserve">Prismatic Beauty DMG (DEF) </t>
  </si>
  <si>
    <t>Layla C4</t>
  </si>
  <si>
    <t>Shenhe</t>
  </si>
  <si>
    <t>A4 Healing Instance</t>
  </si>
  <si>
    <t>Adeptal White Jade Radish Healing (Flat)</t>
  </si>
  <si>
    <t>3-Hit DMG (1/2)</t>
  </si>
  <si>
    <t>3-Hit DMG (2/2)</t>
  </si>
  <si>
    <t>Press Skill DMG</t>
  </si>
  <si>
    <t>Hold Skill DMG</t>
  </si>
  <si>
    <t>A1</t>
  </si>
  <si>
    <t>Slashing DMG</t>
  </si>
  <si>
    <t>DoT</t>
  </si>
  <si>
    <t>Additional Elemental DMG</t>
  </si>
  <si>
    <t>Favonius Sword</t>
  </si>
  <si>
    <t>2 VV</t>
  </si>
  <si>
    <t>Blazing Arrow DMG</t>
  </si>
  <si>
    <t>Wanderer</t>
  </si>
  <si>
    <t>White Jade Radish Healing</t>
  </si>
  <si>
    <t>Skill DMG</t>
  </si>
  <si>
    <t>Elemental Burst DMG</t>
  </si>
  <si>
    <t>Field Entering/Exiting DMG</t>
  </si>
  <si>
    <t>Field Activation Healing</t>
  </si>
  <si>
    <t>Field Activation Healing (Flat)</t>
  </si>
  <si>
    <t>Continuous Regeneration</t>
  </si>
  <si>
    <t>Continuous Regeneration (Flat)</t>
  </si>
  <si>
    <t>Ayaka</t>
  </si>
  <si>
    <t>Thundering Pulse</t>
  </si>
  <si>
    <t>4 BS (Frozen)</t>
  </si>
  <si>
    <t>Foliar Incision (Skill DMG)</t>
  </si>
  <si>
    <t>Anemo</t>
  </si>
  <si>
    <t>Cutting DMG (Burst)</t>
  </si>
  <si>
    <t>Bloom DMG (Burst)</t>
  </si>
  <si>
    <t>Ascension Stat Type</t>
  </si>
  <si>
    <t>Ascension Stat Value (A5)</t>
  </si>
  <si>
    <t>Ascension Stat Value (A6)</t>
  </si>
  <si>
    <t>Albedo</t>
  </si>
  <si>
    <t>Geo</t>
  </si>
  <si>
    <t>5*</t>
  </si>
  <si>
    <t>Alhaitham</t>
  </si>
  <si>
    <t>Aloy</t>
  </si>
  <si>
    <t>Amber</t>
  </si>
  <si>
    <t>4*</t>
  </si>
  <si>
    <t>AMC</t>
  </si>
  <si>
    <t>Hydro</t>
  </si>
  <si>
    <t>Arlecchino</t>
  </si>
  <si>
    <t>Baizhu</t>
  </si>
  <si>
    <t>Barbara</t>
  </si>
  <si>
    <t>Beidou</t>
  </si>
  <si>
    <t>Bennett</t>
  </si>
  <si>
    <t>Candace</t>
  </si>
  <si>
    <t>Charlotte</t>
  </si>
  <si>
    <t>Chevreuse</t>
  </si>
  <si>
    <t>Chongyun</t>
  </si>
  <si>
    <t>Collei</t>
  </si>
  <si>
    <t>Cyno</t>
  </si>
  <si>
    <t>Chiori</t>
  </si>
  <si>
    <t>Dehya</t>
  </si>
  <si>
    <t>Diluc</t>
  </si>
  <si>
    <t>Diona</t>
  </si>
  <si>
    <t>DMC</t>
  </si>
  <si>
    <t>Dori</t>
  </si>
  <si>
    <t>EMC</t>
  </si>
  <si>
    <t>Eula</t>
  </si>
  <si>
    <t>Fischl</t>
  </si>
  <si>
    <t>Freminet</t>
  </si>
  <si>
    <t>Ganyu</t>
  </si>
  <si>
    <t>GMC</t>
  </si>
  <si>
    <t>Gorou</t>
  </si>
  <si>
    <t>Gaming</t>
  </si>
  <si>
    <t>Heizou</t>
  </si>
  <si>
    <t>Hu Tao</t>
  </si>
  <si>
    <t>HMC</t>
  </si>
  <si>
    <t>Itto</t>
  </si>
  <si>
    <t>Kaeya</t>
  </si>
  <si>
    <t>Kaveh</t>
  </si>
  <si>
    <t>Keqing</t>
  </si>
  <si>
    <t>Klee</t>
  </si>
  <si>
    <t>Kokomi</t>
  </si>
  <si>
    <t>Kuki</t>
  </si>
  <si>
    <t>Kirara</t>
  </si>
  <si>
    <t>Layla</t>
  </si>
  <si>
    <t>Lisa</t>
  </si>
  <si>
    <t>Lynette</t>
  </si>
  <si>
    <t>Lyney</t>
  </si>
  <si>
    <t>Mika</t>
  </si>
  <si>
    <t>Mona</t>
  </si>
  <si>
    <t>Navia</t>
  </si>
  <si>
    <t>Neuvillette</t>
  </si>
  <si>
    <t>Nilou</t>
  </si>
  <si>
    <t>Ningguang</t>
  </si>
  <si>
    <t>Noelle</t>
  </si>
  <si>
    <t>Nahida</t>
  </si>
  <si>
    <t>Qiqi</t>
  </si>
  <si>
    <t>Raiden</t>
  </si>
  <si>
    <t>Razor</t>
  </si>
  <si>
    <t>Rosaria</t>
  </si>
  <si>
    <t>Sara</t>
  </si>
  <si>
    <t>Sayu</t>
  </si>
  <si>
    <t>Sucrose</t>
  </si>
  <si>
    <t>Tartaglia</t>
  </si>
  <si>
    <t>Tighnari</t>
  </si>
  <si>
    <t>Thoma</t>
  </si>
  <si>
    <t>Venti</t>
  </si>
  <si>
    <t>Wriothesley</t>
  </si>
  <si>
    <t>Xiangling</t>
  </si>
  <si>
    <t>Xiao</t>
  </si>
  <si>
    <t>Xinyan</t>
  </si>
  <si>
    <t>Xianyun</t>
  </si>
  <si>
    <t>Yae Miko</t>
  </si>
  <si>
    <t>Yanfei</t>
  </si>
  <si>
    <t>Yaoyao</t>
  </si>
  <si>
    <t>Yelan</t>
  </si>
  <si>
    <t>Yoimiya</t>
  </si>
  <si>
    <t>Yunjin</t>
  </si>
  <si>
    <t>Zhongli</t>
  </si>
  <si>
    <t>MVs</t>
  </si>
  <si>
    <t>Transient Blossom DMG</t>
  </si>
  <si>
    <t>Fatal Blossom DMG</t>
  </si>
  <si>
    <t>Phy High</t>
  </si>
  <si>
    <t>Phy</t>
  </si>
  <si>
    <t>Elem</t>
  </si>
  <si>
    <t>Zero Gain</t>
  </si>
  <si>
    <t>Skill DMG (ATK)</t>
  </si>
  <si>
    <t>Skill DMG (EM)</t>
  </si>
  <si>
    <t>Projection 1-Hit DMG (ATK)</t>
  </si>
  <si>
    <t>Projection 1-Hit DMG (EM)</t>
  </si>
  <si>
    <t>Projection 2-Hit DMG (ATK)</t>
  </si>
  <si>
    <t>Projection 2-Hit DMG (EM)</t>
  </si>
  <si>
    <t>Projection 3-Hit DMG (ATK)</t>
  </si>
  <si>
    <t>Projection 3-Hit DMG (EM)</t>
  </si>
  <si>
    <t>Burst DMG (ATK)</t>
  </si>
  <si>
    <t>Burst DMG (EM)</t>
  </si>
  <si>
    <t>1-Hit DMG (2/2)</t>
  </si>
  <si>
    <t>Aimed Shot DMG</t>
  </si>
  <si>
    <t>Fully-Charged Aimed Shot DMG</t>
  </si>
  <si>
    <t>Freeze Bomb DMG</t>
  </si>
  <si>
    <t>Chillwater Bomblets DMG</t>
  </si>
  <si>
    <t>Coil Normal Attack DMG Bonus</t>
  </si>
  <si>
    <t>Rushing Ice Normal Attack DMG Bonus</t>
  </si>
  <si>
    <t>Aimed Shot</t>
  </si>
  <si>
    <t>Fully-Charged Aimed Shot</t>
  </si>
  <si>
    <t>Phy Low</t>
  </si>
  <si>
    <t>Elem Low</t>
  </si>
  <si>
    <t>Explosion DMG</t>
  </si>
  <si>
    <t>Inherited HP</t>
  </si>
  <si>
    <t>Fiery Rain DMG Per Wave</t>
  </si>
  <si>
    <t>Charged Attack DMG (1/2) (Aether)</t>
  </si>
  <si>
    <t>Charged Attack DMG (2/2) (Aether)</t>
  </si>
  <si>
    <t>Charged Attack DMG (1/2) (Lumine)</t>
  </si>
  <si>
    <t>Charged Attack DMG (2/2) (Lumine)</t>
  </si>
  <si>
    <t>Initial Cutting DMG</t>
  </si>
  <si>
    <t>Intitial Cutting Add Elem DMG</t>
  </si>
  <si>
    <t>Max Cutting DMG</t>
  </si>
  <si>
    <t>Max Cutting Add Elem DMG</t>
  </si>
  <si>
    <t>Initial Storm DMG</t>
  </si>
  <si>
    <t>Initial Storm Add Elem DMG</t>
  </si>
  <si>
    <t>Max Storm DMG</t>
  </si>
  <si>
    <t>Max Storm Add Elem DMG</t>
  </si>
  <si>
    <t>Tornado DMG</t>
  </si>
  <si>
    <t>Tornado Add Elem DMG</t>
  </si>
  <si>
    <t>Shunsuiken 1-Hit DMG</t>
  </si>
  <si>
    <t>Shunsuiken 2-Hit DMG</t>
  </si>
  <si>
    <t>Shunsuiken 3-Hit DMG</t>
  </si>
  <si>
    <t>Namisen Stack</t>
  </si>
  <si>
    <t>Water Illusion DMG</t>
  </si>
  <si>
    <t>Bloomwater Blade DMG</t>
  </si>
  <si>
    <t>Normal Attack DMG Bonus</t>
  </si>
  <si>
    <t>4-Hit DMG (1/2)</t>
  </si>
  <si>
    <t>4-Hit DMG (2/2)</t>
  </si>
  <si>
    <t>6-Hit DMG</t>
  </si>
  <si>
    <t xml:space="preserve">Blood Debt DMG Increase </t>
  </si>
  <si>
    <t>Bond of Life (Reduction)</t>
  </si>
  <si>
    <t>Praise of Shadows</t>
  </si>
  <si>
    <t>Bond of Life (C1)</t>
  </si>
  <si>
    <t>Spike Skill DMG</t>
  </si>
  <si>
    <t>Final Skill DMG</t>
  </si>
  <si>
    <t>Blood-Debt Sigil DMG</t>
  </si>
  <si>
    <t>Blood-Debt Directive (1 stack)</t>
  </si>
  <si>
    <t>Blood-Debt Directive (2 stack)</t>
  </si>
  <si>
    <t>Blood-Debt Directive (3 stack)</t>
  </si>
  <si>
    <t>C6</t>
  </si>
  <si>
    <t>C6 (CR)</t>
  </si>
  <si>
    <t>C6 (CD)</t>
  </si>
  <si>
    <t>Balemoon Bloodfire DMG</t>
  </si>
  <si>
    <t>Bond of Life (Burst)</t>
  </si>
  <si>
    <t>Bond of Life (C4)</t>
  </si>
  <si>
    <t>Blood Debt DMG Increase</t>
  </si>
  <si>
    <t>MULT</t>
  </si>
  <si>
    <t>Healing (Skill)</t>
  </si>
  <si>
    <t>Healing (Flat) (Skill)</t>
  </si>
  <si>
    <t>Gossamer Sprite: Slice (C2)</t>
  </si>
  <si>
    <t>Spiritvein DMG</t>
  </si>
  <si>
    <t>Seamless Shield DMG Absorption</t>
  </si>
  <si>
    <t>Seamless Shield DMG Absorption (Flat)</t>
  </si>
  <si>
    <t>Seamless Shield Healing (Burst)</t>
  </si>
  <si>
    <t>Seamless Shield Healing (Burst) (Flat)</t>
  </si>
  <si>
    <t>Dendro DMG% (A1)</t>
  </si>
  <si>
    <t>Burning Bloom HBloom Burgeon DMG% (A4)</t>
  </si>
  <si>
    <t>Aggravate Spread DMG% (A4)</t>
  </si>
  <si>
    <t>EM Buff (C4)</t>
  </si>
  <si>
    <t>Spiritvein DMG Increase (C6)</t>
  </si>
  <si>
    <t>770</t>
  </si>
  <si>
    <t>NONE</t>
  </si>
  <si>
    <t>Flat</t>
  </si>
  <si>
    <t>Droplet DMG</t>
  </si>
  <si>
    <t>Regen Per Hit</t>
  </si>
  <si>
    <t>Regen Per Hit (Flat)</t>
  </si>
  <si>
    <t>Cont Regen (Skill)</t>
  </si>
  <si>
    <t>Cont Regen (Flat) (Skill)</t>
  </si>
  <si>
    <t>Regen (Burst)</t>
  </si>
  <si>
    <t>Regen (Burst) (Flat)</t>
  </si>
  <si>
    <t>Charged Attack Spinning DMG</t>
  </si>
  <si>
    <t>Charged Attack Final DMG</t>
  </si>
  <si>
    <t>C4</t>
  </si>
  <si>
    <t>Base DMG (Skill)</t>
  </si>
  <si>
    <t>DMG Bonus Per Hit Taken (Skill)</t>
  </si>
  <si>
    <t>Shield DMG Absorption (Skill)</t>
  </si>
  <si>
    <t>Shield DMG Absorption (Flat) (Skill)</t>
  </si>
  <si>
    <t>Lightning DMG</t>
  </si>
  <si>
    <t>DMG Reduction</t>
  </si>
  <si>
    <t>Shield DMG Absorption (C1)</t>
  </si>
  <si>
    <t>Press DMG (Skill)</t>
  </si>
  <si>
    <t>Charge Level 1 DMG (1/2) (Skill)</t>
  </si>
  <si>
    <t>Charge Level 1 DMG (2/2) (Skill)</t>
  </si>
  <si>
    <t>Charge Level 2 DMG (1/3) (Skill)</t>
  </si>
  <si>
    <t>Charge Level 2 DMG (2/3) (Skill)</t>
  </si>
  <si>
    <t>Charge Level 2 DMG (3/3) (Skill)</t>
  </si>
  <si>
    <t xml:space="preserve">ATK Bonus </t>
  </si>
  <si>
    <t>ATK Bonus (C1)</t>
  </si>
  <si>
    <t>Basic DMG (Skill)</t>
  </si>
  <si>
    <t>Charged Up DMG (Skill)</t>
  </si>
  <si>
    <t xml:space="preserve">Skill DMG (Burst) </t>
  </si>
  <si>
    <t>Wave Impact DMG</t>
  </si>
  <si>
    <t xml:space="preserve">DMG Bonus </t>
  </si>
  <si>
    <t>DMG Bonus</t>
  </si>
  <si>
    <t>Elem NA DMG%</t>
  </si>
  <si>
    <t>A4 (HB)</t>
  </si>
  <si>
    <t>A4 (DMG)</t>
  </si>
  <si>
    <t>Photo DMG (Press)</t>
  </si>
  <si>
    <t>Photo DMG (Hold)</t>
  </si>
  <si>
    <t>"Snappy Silhouette" Mark DMG</t>
  </si>
  <si>
    <t>"Focused Impression" Mark DMG</t>
  </si>
  <si>
    <t>C6 (DMG)</t>
  </si>
  <si>
    <t>C6 (Healing)</t>
  </si>
  <si>
    <t>Kamera DMG</t>
  </si>
  <si>
    <t>Cast Healing</t>
  </si>
  <si>
    <t>Cast Healing (Flat)</t>
  </si>
  <si>
    <t>Kamera Continuous Regeneration</t>
  </si>
  <si>
    <t>Kamera Continuous Regeneration (Flat)</t>
  </si>
  <si>
    <t>C1</t>
  </si>
  <si>
    <t>HB</t>
  </si>
  <si>
    <t>Hold DMG</t>
  </si>
  <si>
    <t>Overcharged Ball DMG</t>
  </si>
  <si>
    <t>HP Regeneration Over Time</t>
  </si>
  <si>
    <t>HP Regeneration Over Time (Flat)</t>
  </si>
  <si>
    <t>Surging Blade DMG</t>
  </si>
  <si>
    <t>C6 (DMG%)</t>
  </si>
  <si>
    <t>Explosive Grenade DMG</t>
  </si>
  <si>
    <t>Secondary Explosive Shell DMG</t>
  </si>
  <si>
    <t>Pyro/Electro RES</t>
  </si>
  <si>
    <t>Pyro/Electro DMG%</t>
  </si>
  <si>
    <t>Skill DMG (Skill)</t>
  </si>
  <si>
    <t>Sprout (A1)</t>
  </si>
  <si>
    <t>Leap DMG</t>
  </si>
  <si>
    <t>C2 (CR)</t>
  </si>
  <si>
    <t>C2 (CD)</t>
  </si>
  <si>
    <t>Mortuary Rite DMG</t>
  </si>
  <si>
    <t>A1 (Skill DMG%)</t>
  </si>
  <si>
    <t>A1 (DS Bolt)</t>
  </si>
  <si>
    <t>A4 (NA DMG)</t>
  </si>
  <si>
    <t>A4 (DS Bolt)</t>
  </si>
  <si>
    <t>1-Hit DMG (Burst)</t>
  </si>
  <si>
    <t>2-Hit DMG (Burst)</t>
  </si>
  <si>
    <t>3-Hit DMG (Burst)</t>
  </si>
  <si>
    <t>4-Hit DMG (1/2) (Burst)</t>
  </si>
  <si>
    <t>4-Hit DMG (2/2) (Burst)</t>
  </si>
  <si>
    <t>5-Hit DMG (Burst)</t>
  </si>
  <si>
    <t>A4 (Burst)</t>
  </si>
  <si>
    <t>Elemental Mastery Bonus</t>
  </si>
  <si>
    <t>Secret Rite: Chasmic Soulfarer DMG%</t>
  </si>
  <si>
    <t>Prismatic Beauty DMG (ATK)</t>
  </si>
  <si>
    <t>Prismatic Beauty DMG (DEF)</t>
  </si>
  <si>
    <t>Sode Slash (ATK)</t>
  </si>
  <si>
    <t>Sode Slash (DEF)</t>
  </si>
  <si>
    <t>Upward Thrust (ATK)</t>
  </si>
  <si>
    <t>Upward Thrust (DEF)</t>
  </si>
  <si>
    <t>Kinu DMG (ATK)</t>
  </si>
  <si>
    <t>Kinu DMG (DEF)</t>
  </si>
  <si>
    <t>Decimating Bloom (ATK)</t>
  </si>
  <si>
    <t>Decimating Bloom (DEF)</t>
  </si>
  <si>
    <t>Charged Attack DMG (1/1)</t>
  </si>
  <si>
    <t>Upward Trust (ATK)</t>
  </si>
  <si>
    <t>Indomitable Flame DMG</t>
  </si>
  <si>
    <t>Ranging Flame DMG</t>
  </si>
  <si>
    <t>Field DMG (ATK)</t>
  </si>
  <si>
    <t>Field DMG (HP)</t>
  </si>
  <si>
    <t>Molten Inferno DMG Increase (C1)</t>
  </si>
  <si>
    <t>Flame-Mane's Fist DMG (ATK)</t>
  </si>
  <si>
    <t>Flame-Mane's Fist DMG (HP)</t>
  </si>
  <si>
    <t>Incineration Drive DMG (ATK)</t>
  </si>
  <si>
    <t>Incineration Drive DMG (HP)</t>
  </si>
  <si>
    <t>Max HP Increase (C1)</t>
  </si>
  <si>
    <t>The Lioness' Bite DMG Increase (C1)</t>
  </si>
  <si>
    <t>CR (C6)</t>
  </si>
  <si>
    <t>CD (C6)</t>
  </si>
  <si>
    <t>DMG%</t>
  </si>
  <si>
    <t>1-Hit DMG (Skill)</t>
  </si>
  <si>
    <t>2-Hit DMG (Skill)</t>
  </si>
  <si>
    <t>3-Hit DMG (Skill)</t>
  </si>
  <si>
    <t>Slashing DMG (Burst)</t>
  </si>
  <si>
    <t>DoT (Burst)</t>
  </si>
  <si>
    <t>Explosion DMG (Burst)</t>
  </si>
  <si>
    <t>Icy Paw DMG</t>
  </si>
  <si>
    <t>Base Shield DMG Absorption</t>
  </si>
  <si>
    <t>Base Shield DMG Absorption (Flat)</t>
  </si>
  <si>
    <t>Continuous Field DMG (Burst)</t>
  </si>
  <si>
    <t>Elem High</t>
  </si>
  <si>
    <t>A4 (Skill)</t>
  </si>
  <si>
    <t>Lea Lotus Lamp Attack DMG</t>
  </si>
  <si>
    <t>C6 (Dendro DMG%)</t>
  </si>
  <si>
    <t>Corresponding Elem DMG%</t>
  </si>
  <si>
    <t>2-Hit DMG (1/2)</t>
  </si>
  <si>
    <t>2-Hit DMG (2/2)</t>
  </si>
  <si>
    <t>Troubleshooter Shot DMG</t>
  </si>
  <si>
    <t>After-Sales Service Round DMG</t>
  </si>
  <si>
    <t>Jinni Toop (C2)</t>
  </si>
  <si>
    <t>Connector DMG</t>
  </si>
  <si>
    <t>Continuous Healing</t>
  </si>
  <si>
    <t>Continuous Healing (Flat)</t>
  </si>
  <si>
    <t>C4 (HB)</t>
  </si>
  <si>
    <t>C4 (ER)</t>
  </si>
  <si>
    <t>Energy Recharge Increase</t>
  </si>
  <si>
    <t>Falling Thunder DMG</t>
  </si>
  <si>
    <t>5-Hit DMG (1/2)</t>
  </si>
  <si>
    <t>Hold DMG (Skill)</t>
  </si>
  <si>
    <t>Icewhirl Brand DMG</t>
  </si>
  <si>
    <t>RES Decrease</t>
  </si>
  <si>
    <t>DEF Bonus</t>
  </si>
  <si>
    <t>Lightfall Sword Base DMG</t>
  </si>
  <si>
    <t>DMG Per Stack</t>
  </si>
  <si>
    <t>Lightfall Sword Remnant (A1)</t>
  </si>
  <si>
    <t>RES Shred</t>
  </si>
  <si>
    <t>DEF Shred</t>
  </si>
  <si>
    <t>Pressurized Collapse Vortex DMG</t>
  </si>
  <si>
    <t>Hurricane Arrow Hit DMG</t>
  </si>
  <si>
    <t>Anemo DMG Bonus</t>
  </si>
  <si>
    <t>Anemo RES Decrease</t>
  </si>
  <si>
    <t>Anemo RES Decrese</t>
  </si>
  <si>
    <t>Oz's ATK DMG</t>
  </si>
  <si>
    <t>Summoning DMG</t>
  </si>
  <si>
    <t>Charged Attack Cyclic DMG</t>
  </si>
  <si>
    <t>Upward Thrust DMG</t>
  </si>
  <si>
    <t>Frost DMG</t>
  </si>
  <si>
    <t>Level 0 Shattering Pressure</t>
  </si>
  <si>
    <t>Level 1 Shattering Pressure (Cryo)</t>
  </si>
  <si>
    <t>Level 1 Shattering Pressure (Phys)</t>
  </si>
  <si>
    <t>Level 2 Shattering Pressure (Cryo)</t>
  </si>
  <si>
    <t>Level 2 Shattering Pressure (Phys)</t>
  </si>
  <si>
    <t>Level 3 Shattering Pressure (Cryo)</t>
  </si>
  <si>
    <t>Level 3 Shattering Pressure (Phys)</t>
  </si>
  <si>
    <t>Level 4 Shattering Pressure</t>
  </si>
  <si>
    <t>Spiritbreath Thorn DMG</t>
  </si>
  <si>
    <t>Shattering Pressure DMG%</t>
  </si>
  <si>
    <t>Shattering Pressure CR</t>
  </si>
  <si>
    <t>Salon Member DMG%</t>
  </si>
  <si>
    <t>Furina DMG</t>
  </si>
  <si>
    <t>Furina HB</t>
  </si>
  <si>
    <t>Aimed Shot Charge Level 1</t>
  </si>
  <si>
    <t>Frostflake Arrow DMG</t>
  </si>
  <si>
    <t>Frostflake Arrow Bloom DMG</t>
  </si>
  <si>
    <t>Ice Shard DMG</t>
  </si>
  <si>
    <t>DMG Per Shockwave</t>
  </si>
  <si>
    <t>Full-Charged Aimed Shot</t>
  </si>
  <si>
    <t>DEF Increase</t>
  </si>
  <si>
    <t>Healing (C4)</t>
  </si>
  <si>
    <t>Crystal Collapse DMG</t>
  </si>
  <si>
    <t>Charmed Cloudstrider DMG</t>
  </si>
  <si>
    <t xml:space="preserve">Zero Gain </t>
  </si>
  <si>
    <t>4-Hit DMG (1/3)</t>
  </si>
  <si>
    <t>4-Hit DMG (2/3)</t>
  </si>
  <si>
    <t>4-Hit DMG (3/3)</t>
  </si>
  <si>
    <t>Declension DMG Bonus</t>
  </si>
  <si>
    <t>Conviction DMG Bonus</t>
  </si>
  <si>
    <t>C6 Declension CR</t>
  </si>
  <si>
    <t>C6 Conviction CD</t>
  </si>
  <si>
    <t>Fudou Style Vacuum Slugger DMG</t>
  </si>
  <si>
    <t>Windmuster Iris DMG</t>
  </si>
  <si>
    <t>5-Hit DMG (2/2)</t>
  </si>
  <si>
    <t>6-HIT DMG</t>
  </si>
  <si>
    <t>ATK Increase</t>
  </si>
  <si>
    <t>Blood Blossom DMG</t>
  </si>
  <si>
    <t>Low HP Skill DMG (Burst)</t>
  </si>
  <si>
    <t>Skill HP Regeneration (Burst)</t>
  </si>
  <si>
    <t>Low HP Skill Regeneration (Burst)</t>
  </si>
  <si>
    <t>Low HP Skill DMG</t>
  </si>
  <si>
    <t>Torrent Surge DMG</t>
  </si>
  <si>
    <t>Dewdrop DMG</t>
  </si>
  <si>
    <t>Suffusion DMG Bonus</t>
  </si>
  <si>
    <t>Sourcewater droplet</t>
  </si>
  <si>
    <t>Sourcewater Droplet</t>
  </si>
  <si>
    <t>Arataki Kesagiri Combo Slash DMG</t>
  </si>
  <si>
    <t>Arataki Kesagiri Combo Finsher DMG</t>
  </si>
  <si>
    <t>Saichimonji Slash DMG</t>
  </si>
  <si>
    <t>ATK Bonus</t>
  </si>
  <si>
    <t>Dendro Core Rupture DMG Bonus</t>
  </si>
  <si>
    <t>A1 Heal</t>
  </si>
  <si>
    <t>Light of the Firmament (C6)</t>
  </si>
  <si>
    <t>Rxn DMG Bonus</t>
  </si>
  <si>
    <t>Elem DMG%</t>
  </si>
  <si>
    <t>Lightning Stiletto DMG</t>
  </si>
  <si>
    <t>Thunderclap Slash DMG</t>
  </si>
  <si>
    <t>Consecutive Slash DMG</t>
  </si>
  <si>
    <t>Last Attack DMG</t>
  </si>
  <si>
    <t>Jumpy Dumpty DMG</t>
  </si>
  <si>
    <t>Mine DMG</t>
  </si>
  <si>
    <t>Sparks 'n' Splash DMG</t>
  </si>
  <si>
    <t>Ripple DMG</t>
  </si>
  <si>
    <t>Regeneration (Skill)</t>
  </si>
  <si>
    <t>Regeneration (Flat) (Skill)</t>
  </si>
  <si>
    <t>Normal Attack DMG Bonus (Burst)</t>
  </si>
  <si>
    <t>Charged Attack DMG Bonus (Burst)</t>
  </si>
  <si>
    <t>Bake-Kurage DMG Bonus</t>
  </si>
  <si>
    <t>HP Regeneration Per Hit (Burst)</t>
  </si>
  <si>
    <t>HP Regeneration Per Hit (Flat) (Burst)</t>
  </si>
  <si>
    <t>Grass Ring of Santification DMG</t>
  </si>
  <si>
    <t>Grass Ring of Santification Healing</t>
  </si>
  <si>
    <t>Grass Ring of Santification Healing (Flat)</t>
  </si>
  <si>
    <t xml:space="preserve">A4 </t>
  </si>
  <si>
    <t>Charged Attack DMG (1/3)</t>
  </si>
  <si>
    <t>Charged Attack DMG (2/3)</t>
  </si>
  <si>
    <t>Charged Attack DMG (3/3)</t>
  </si>
  <si>
    <t>Flipclaw Strike DMG</t>
  </si>
  <si>
    <t>Urgent Neko Parcel Hit DMG</t>
  </si>
  <si>
    <t>Base Shield Absorption</t>
  </si>
  <si>
    <t>Base Shield Absorption (flat)</t>
  </si>
  <si>
    <t>A1 (flat)</t>
  </si>
  <si>
    <t>Cat Grass Cardamom Explosion DMG</t>
  </si>
  <si>
    <t>Shooting Star DMG</t>
  </si>
  <si>
    <t>Starlight Slug DMG</t>
  </si>
  <si>
    <t>Shooting Stars / Starlight Slugs DMG%</t>
  </si>
  <si>
    <t>Press DMG</t>
  </si>
  <si>
    <t>Non-Conductive Hold DMG</t>
  </si>
  <si>
    <t>Stack 1 Conductive Hold DMG</t>
  </si>
  <si>
    <t>Stack 2 Conductive Hold DMG</t>
  </si>
  <si>
    <t>Stack 3 Conductive Hold DMG</t>
  </si>
  <si>
    <t>Discharge DMG</t>
  </si>
  <si>
    <t>Lightning Rose Summon DMG</t>
  </si>
  <si>
    <t>Enigma Thrust DMG</t>
  </si>
  <si>
    <t>Bogglecat Box DMG</t>
  </si>
  <si>
    <t>Vivid Shot DMG</t>
  </si>
  <si>
    <t>A1 (1 Elem Type)</t>
  </si>
  <si>
    <t>A1 (2 Elem Type)</t>
  </si>
  <si>
    <t>A1 (3 Elem Type)</t>
  </si>
  <si>
    <t>A1 (4 Elem Type)</t>
  </si>
  <si>
    <t xml:space="preserve">Aimed Shot </t>
  </si>
  <si>
    <t>Prop Arrow DMG</t>
  </si>
  <si>
    <t>Pyrotechnic Strike DMG</t>
  </si>
  <si>
    <t>Skill DMG Bonus</t>
  </si>
  <si>
    <t>A4 (Base)</t>
  </si>
  <si>
    <t>A4 (+Pyro)</t>
  </si>
  <si>
    <t>Explosive Firework DMG</t>
  </si>
  <si>
    <t>Flowfrost Arrow DMG</t>
  </si>
  <si>
    <t>Rimestar Flare</t>
  </si>
  <si>
    <t>Rimestar Shard DMG</t>
  </si>
  <si>
    <t>Detector Stack (A1)</t>
  </si>
  <si>
    <t>Regeneration Upon Use</t>
  </si>
  <si>
    <t>Regeneration Upon Use (Flat)</t>
  </si>
  <si>
    <t>Eagleplume Regeneration</t>
  </si>
  <si>
    <t>Eagleplume Regeneration (Flat)</t>
  </si>
  <si>
    <t>4-Hit DMG (1/2</t>
  </si>
  <si>
    <t>4-Hit DMG (2/2</t>
  </si>
  <si>
    <t>Illusory Bubble Explosion DMG</t>
  </si>
  <si>
    <t xml:space="preserve">Press DMG </t>
  </si>
  <si>
    <t xml:space="preserve">Hold DMG </t>
  </si>
  <si>
    <t>Karmic Oblivion (ATK)</t>
  </si>
  <si>
    <t>Karmic Oblivion (EM)</t>
  </si>
  <si>
    <t>A4 (DMG%)</t>
  </si>
  <si>
    <t>A4 (CR)</t>
  </si>
  <si>
    <t>C4 (1 Marked)</t>
  </si>
  <si>
    <t>C4 (2 Marked)</t>
  </si>
  <si>
    <t>C4 (3 Marked)</t>
  </si>
  <si>
    <t>C4 (4 Marked)</t>
  </si>
  <si>
    <t>Burst DMG Bonus (1 Pyro)</t>
  </si>
  <si>
    <t>Burst DMG Bonus (2 Pyro)</t>
  </si>
  <si>
    <t xml:space="preserve">A1 </t>
  </si>
  <si>
    <t>3-Hit DMG (1/3)</t>
  </si>
  <si>
    <t>Charged Attack Cylic DMG</t>
  </si>
  <si>
    <t>Rosula Shardshot Base DMG</t>
  </si>
  <si>
    <t>Crystal Shrapnel Stacks (Mult)</t>
  </si>
  <si>
    <t>Crystal Shrapnel Stacks (DMG%)</t>
  </si>
  <si>
    <t>Fire Support DMG</t>
  </si>
  <si>
    <t>NA/CA/Plunge DMG%</t>
  </si>
  <si>
    <t>Enemy Geo RES</t>
  </si>
  <si>
    <t>Equitable Judgement DMG</t>
  </si>
  <si>
    <t>A1 (1 stack)</t>
  </si>
  <si>
    <t>A1 (3 stack)</t>
  </si>
  <si>
    <t xml:space="preserve">Skill DMG </t>
  </si>
  <si>
    <t>Burst DMG</t>
  </si>
  <si>
    <t>Waterfall DMG</t>
  </si>
  <si>
    <t>MULT CA DMG%</t>
  </si>
  <si>
    <t>Sword Dance 1-Hit DMG</t>
  </si>
  <si>
    <t>Sword Dance 2-Hit DMG</t>
  </si>
  <si>
    <t>Watery Moon DMG</t>
  </si>
  <si>
    <t>Whirling Steps 1-Hit DMG</t>
  </si>
  <si>
    <t>Whirling Steps 2-Hit DMG</t>
  </si>
  <si>
    <t>Water Wheel DMG</t>
  </si>
  <si>
    <t>A1 (EM)</t>
  </si>
  <si>
    <t>A4 (Bloom Rxn DMG%)</t>
  </si>
  <si>
    <t xml:space="preserve">C1 </t>
  </si>
  <si>
    <t>Lingering Aeon DMG</t>
  </si>
  <si>
    <t>CRIT Rate</t>
  </si>
  <si>
    <t>Bloom Rxn DMG%</t>
  </si>
  <si>
    <t>Watery Moon DMG%</t>
  </si>
  <si>
    <t>Normal Attack DMG</t>
  </si>
  <si>
    <t>DMG per Star Jade</t>
  </si>
  <si>
    <t>DMG Per Gem</t>
  </si>
  <si>
    <t>DMG Absorption</t>
  </si>
  <si>
    <t>DMG Absorption (Flat)</t>
  </si>
  <si>
    <t>Herald of Frost DMG</t>
  </si>
  <si>
    <t>Regeneration on Hit (Skill)</t>
  </si>
  <si>
    <t>Regeneration on Hit (Flat) (Skill)</t>
  </si>
  <si>
    <t>Continuous Regeneration (Skill)</t>
  </si>
  <si>
    <t>Continuous Regeneration (Flat) (Skill)</t>
  </si>
  <si>
    <t>Healing (Burst)</t>
  </si>
  <si>
    <t>Healing (Flat) (Burst)</t>
  </si>
  <si>
    <t>Coordinated ATK DMG</t>
  </si>
  <si>
    <t>Elemental Burst DMG Bonus</t>
  </si>
  <si>
    <t>Musou no Hitotachi Base DMG</t>
  </si>
  <si>
    <t>Resolve Bonus (initial)</t>
  </si>
  <si>
    <t>Resolve Bonus (ATK DMG Per Stack)</t>
  </si>
  <si>
    <t>4-Hit DMG(2/2) (Burst)</t>
  </si>
  <si>
    <t>Charged Attack DMG (1/2) (Burst)</t>
  </si>
  <si>
    <t>Charged Attack DMG (2/2) (Burst)</t>
  </si>
  <si>
    <t>Plunge DMG (Burst)</t>
  </si>
  <si>
    <t>Low Plunge DMG (Burst)</t>
  </si>
  <si>
    <t>High Plunge DMG (Burst)</t>
  </si>
  <si>
    <t>Energy Recharge Bonus</t>
  </si>
  <si>
    <t>Soul Companion DMG</t>
  </si>
  <si>
    <t>Normal ATK SPD Bonus</t>
  </si>
  <si>
    <t>ATK SPD</t>
  </si>
  <si>
    <t>Skill DMG (1/2) (Skill)</t>
  </si>
  <si>
    <t>Skill DMG (2/2) (Skill)</t>
  </si>
  <si>
    <t>Skill DMG (1/2) (Burst)</t>
  </si>
  <si>
    <t>Skill DMG (2/2) (Burst)</t>
  </si>
  <si>
    <t>Ice Lance DoT</t>
  </si>
  <si>
    <t>Tengu Juurai: Ambush DMG</t>
  </si>
  <si>
    <t>C2 Crowfeather</t>
  </si>
  <si>
    <t>Tengu Juurai: Titanbreaker DMG</t>
  </si>
  <si>
    <t>Tengu Juurai: Stormcluster DMG</t>
  </si>
  <si>
    <t>Fuufuu Windwheel DMG</t>
  </si>
  <si>
    <t>Fuufuu Whirlwind Kick Press DMG</t>
  </si>
  <si>
    <t>Fuufuu Whirlwind Kick Hold DMG</t>
  </si>
  <si>
    <t>Fuufuu Windwheel Elemental DMG</t>
  </si>
  <si>
    <t>Fuufuu Whirlwind Kick Elemental DMG</t>
  </si>
  <si>
    <t>Skill Activation DMG</t>
  </si>
  <si>
    <t>Skill Activation Healing</t>
  </si>
  <si>
    <t>Skill Activation Healing (Flat)</t>
  </si>
  <si>
    <t>Muji-Muji Daruma DMG</t>
  </si>
  <si>
    <t>Muji-Muji Daruma Healing</t>
  </si>
  <si>
    <t>Muji-Muji Daruma Healing (Flat)</t>
  </si>
  <si>
    <t>Skill DMG (Tap)</t>
  </si>
  <si>
    <t>Skill DMG (Hold)</t>
  </si>
  <si>
    <t>Shenhe Quill</t>
  </si>
  <si>
    <t>Riptide Flash DMG</t>
  </si>
  <si>
    <t>Riptide Burst DMG</t>
  </si>
  <si>
    <t>Stance Change DMG</t>
  </si>
  <si>
    <t>4-Hit DMG (Skill)</t>
  </si>
  <si>
    <t>5-Hit DMG (Skill)</t>
  </si>
  <si>
    <t>6-Hit DMG (1/2) (Skill)</t>
  </si>
  <si>
    <t>6-Hit DMG (2/2) (Skill)</t>
  </si>
  <si>
    <t>Charged Attack DMG (1/2) (Skill)</t>
  </si>
  <si>
    <t>Charged Attack DMG (2/2) (Skill)</t>
  </si>
  <si>
    <t>Riptide Slash</t>
  </si>
  <si>
    <t>Skill DMG: Melee</t>
  </si>
  <si>
    <t>Skill DMG: Ranged</t>
  </si>
  <si>
    <t>Riptide Blast DMG</t>
  </si>
  <si>
    <t>Fiery Collapse DMG</t>
  </si>
  <si>
    <t>Level 1 Aimed Shot</t>
  </si>
  <si>
    <t>Wreath Arrow DMG</t>
  </si>
  <si>
    <t>Clusterbloom Arrow DMG</t>
  </si>
  <si>
    <t>C6 Clusterbloom Arrow</t>
  </si>
  <si>
    <t>Tanglevine Shaft DMG</t>
  </si>
  <si>
    <t>Secondary Tanglevine Shaft DMG</t>
  </si>
  <si>
    <t>A4 (CA / Shaft DMG%)</t>
  </si>
  <si>
    <t>CA / Shaft DMG%</t>
  </si>
  <si>
    <t>A1 (Pyro)</t>
  </si>
  <si>
    <t>A1 (Cryo)</t>
  </si>
  <si>
    <t>MULT NA DMG%</t>
  </si>
  <si>
    <t>Wanderer NA</t>
  </si>
  <si>
    <t>Wanderer CA</t>
  </si>
  <si>
    <t xml:space="preserve">3-Hit DMG </t>
  </si>
  <si>
    <t xml:space="preserve">5-Hit DMG </t>
  </si>
  <si>
    <t>A1 (C1)</t>
  </si>
  <si>
    <t>Enhanced Repelling Fist DMG</t>
  </si>
  <si>
    <t xml:space="preserve">Surging Blade DMG </t>
  </si>
  <si>
    <t>Flame DMG</t>
  </si>
  <si>
    <t>1-Hit Swing DMG</t>
  </si>
  <si>
    <t>2-Hit Swing DMG</t>
  </si>
  <si>
    <t>3-Hit Swing DMG</t>
  </si>
  <si>
    <t>Pyronado DMG</t>
  </si>
  <si>
    <t>Normal/Charged/Plunging Attack DMG Bonus</t>
  </si>
  <si>
    <t>Damage Reduction</t>
  </si>
  <si>
    <t>DR</t>
  </si>
  <si>
    <t>Swing DMG</t>
  </si>
  <si>
    <t>Shield Level 1 DMG Absorption</t>
  </si>
  <si>
    <t>Shield Level 1 DMG Absorption (Flat)</t>
  </si>
  <si>
    <t>Shield Level 2 DMG Absorption</t>
  </si>
  <si>
    <t>Shield Level 2 DMG Absorption (Flat)</t>
  </si>
  <si>
    <t>Shield Level 3 DMG Absorption</t>
  </si>
  <si>
    <t>Shield Level 3 DMG Absorption (Flat)</t>
  </si>
  <si>
    <t>DoT (Skill)</t>
  </si>
  <si>
    <t>Trail DMG</t>
  </si>
  <si>
    <t>First Leap</t>
  </si>
  <si>
    <t>Second Leap</t>
  </si>
  <si>
    <t>Third Leap</t>
  </si>
  <si>
    <t>C4 Healing (First Leap)</t>
  </si>
  <si>
    <t>C4 Healing (Second Leap)</t>
  </si>
  <si>
    <t>C4 Healing (Third Leap)</t>
  </si>
  <si>
    <t>A1 (4 stack)</t>
  </si>
  <si>
    <t>Instant DMG</t>
  </si>
  <si>
    <t>Coordinated Attack DMG</t>
  </si>
  <si>
    <t>Burst Activation Healing</t>
  </si>
  <si>
    <t>Burst Activation Healing (Flat)</t>
  </si>
  <si>
    <t>Burst Continuous Healing</t>
  </si>
  <si>
    <t>Burst Continuous Healing (Flat)</t>
  </si>
  <si>
    <t>Xianyun A4</t>
  </si>
  <si>
    <t>Xianyun A4 (C2)</t>
  </si>
  <si>
    <t>C2 ATK Bonus</t>
  </si>
  <si>
    <t>Sesshou Sakura DMG: Level 1</t>
  </si>
  <si>
    <t>Sesshou Sakura DMG: Level 2</t>
  </si>
  <si>
    <t>Sesshou Sakura DMG: Level 3</t>
  </si>
  <si>
    <t>Sesshou Sakura DMG: Level 4</t>
  </si>
  <si>
    <t>Tenko Thunderbolt DMG</t>
  </si>
  <si>
    <t xml:space="preserve">1-Hit DMG </t>
  </si>
  <si>
    <t>Charged Attack</t>
  </si>
  <si>
    <t>White Jade Radish DMG</t>
  </si>
  <si>
    <t>White Jade Radish Healing (Flat)</t>
  </si>
  <si>
    <t>C6 Mega Radish DMG (Skill)</t>
  </si>
  <si>
    <t>C6 Mega Radish Healing</t>
  </si>
  <si>
    <t>Adeptal White Jade Radish DMG</t>
  </si>
  <si>
    <t>Adeptal White Jade Radish Healing</t>
  </si>
  <si>
    <t>C6 Mega Radish DMG (Burst)</t>
  </si>
  <si>
    <t xml:space="preserve">C4 </t>
  </si>
  <si>
    <t>Charged Attack DMG (0 sigil)</t>
  </si>
  <si>
    <t>Charged Attack DMG (1 sigil)</t>
  </si>
  <si>
    <t>Charged Attack DMG (2 sigil)</t>
  </si>
  <si>
    <t>Charged Attack DMG (3 sigil)</t>
  </si>
  <si>
    <t>Charged Attack DMG (4 sigil)</t>
  </si>
  <si>
    <t>Charged Attack DMG Bonus</t>
  </si>
  <si>
    <t>Breakthrough Barb DMG</t>
  </si>
  <si>
    <t>Exquisite Throw DMG</t>
  </si>
  <si>
    <t>A4 (Dynamic)</t>
  </si>
  <si>
    <t>Kindling Arrow DMG</t>
  </si>
  <si>
    <t>Aurous Blaze Explosion DMG</t>
  </si>
  <si>
    <t>A4 (Stacks)</t>
  </si>
  <si>
    <t>Charge Level 1 DMG</t>
  </si>
  <si>
    <t>Charge Level 2 DMG</t>
  </si>
  <si>
    <t>Shield DMG Absorption</t>
  </si>
  <si>
    <t>Shield DMG Absorption (Flat)</t>
  </si>
  <si>
    <t>Yunjin Flying Cloud Flag Formation</t>
  </si>
  <si>
    <t>A4 (NA)</t>
  </si>
  <si>
    <t>A4 (CA)</t>
  </si>
  <si>
    <t>A4 (Plunge)</t>
  </si>
  <si>
    <t>Stone Stele</t>
  </si>
  <si>
    <t>Resonance</t>
  </si>
  <si>
    <t>Shield Base Absorption</t>
  </si>
  <si>
    <t>Additional Shield Absorption</t>
  </si>
  <si>
    <t>MVs TL Scaling</t>
  </si>
  <si>
    <t>TL</t>
  </si>
  <si>
    <t>Level</t>
  </si>
  <si>
    <t>Transformative Base Damage</t>
  </si>
  <si>
    <t>WEAPONS</t>
  </si>
  <si>
    <t>2nd Stat Value</t>
  </si>
  <si>
    <t>P1 Stat Value</t>
  </si>
  <si>
    <t>P1 Refine Value</t>
  </si>
  <si>
    <t>P2 Stat Value</t>
  </si>
  <si>
    <t>P2 Refine Value</t>
  </si>
  <si>
    <t>P3 Stat Value</t>
  </si>
  <si>
    <t>P3 Refine Value</t>
  </si>
  <si>
    <t>Dark Iron Sword</t>
  </si>
  <si>
    <t>Fillet Blade</t>
  </si>
  <si>
    <t>Harbinger of Dawn</t>
  </si>
  <si>
    <t>Skyrider Sword</t>
  </si>
  <si>
    <t>Traveler's Handy Sword</t>
  </si>
  <si>
    <t>Amenoma Kageuchi</t>
  </si>
  <si>
    <t>Blackcliff Longsword</t>
  </si>
  <si>
    <t>Cinnabar Spindle</t>
  </si>
  <si>
    <t>Crossing of Fleuve Cendre</t>
  </si>
  <si>
    <t>Festering Desire</t>
  </si>
  <si>
    <t>Toukabou Shigure</t>
  </si>
  <si>
    <t>Iron Sting</t>
  </si>
  <si>
    <t>Kagotsurube Isshin</t>
  </si>
  <si>
    <t>Lion's Roar</t>
  </si>
  <si>
    <t>Prototype Rancour</t>
  </si>
  <si>
    <t>Royal Longsword</t>
  </si>
  <si>
    <t>Sacrificial Sword</t>
  </si>
  <si>
    <t>Sapwood Blade</t>
  </si>
  <si>
    <t>Sword of Descension</t>
  </si>
  <si>
    <t>Sword of Narzissenkreuz</t>
  </si>
  <si>
    <t>The Alley Flash</t>
  </si>
  <si>
    <t>The Black Sword</t>
  </si>
  <si>
    <t>NA/CA DMG%</t>
  </si>
  <si>
    <t>The Dock</t>
  </si>
  <si>
    <t>The Flute</t>
  </si>
  <si>
    <t>Wolf-Fang</t>
  </si>
  <si>
    <t>Skill/Burst DMG%</t>
  </si>
  <si>
    <t>Xiphos' Moonlight</t>
  </si>
  <si>
    <t>Aquila Favonia</t>
  </si>
  <si>
    <t>Freedom-Sworn</t>
  </si>
  <si>
    <t>Splendor of Tranquil Waters</t>
  </si>
  <si>
    <t>Haran Geppaku Futsu</t>
  </si>
  <si>
    <t>Key of Khaj-Nisut</t>
  </si>
  <si>
    <t>Mistsplitter Reforged</t>
  </si>
  <si>
    <t>Prim Ele DMG%</t>
  </si>
  <si>
    <t>Primordial Jade Cutter</t>
  </si>
  <si>
    <t>Skyward Blade</t>
  </si>
  <si>
    <t>Summit Shaper</t>
  </si>
  <si>
    <t>Urakugo Rensai</t>
  </si>
  <si>
    <t>Light of Foliar Incision</t>
  </si>
  <si>
    <t>Bloodtainted Greatsword</t>
  </si>
  <si>
    <t>Debate Club</t>
  </si>
  <si>
    <t>Ferrous Shadow</t>
  </si>
  <si>
    <t>Quartz</t>
  </si>
  <si>
    <t>Skyrider Greatsword</t>
  </si>
  <si>
    <t>White Iron Greatsword</t>
  </si>
  <si>
    <t>Akuoumaru</t>
  </si>
  <si>
    <t>Blackcliff Slasher</t>
  </si>
  <si>
    <t>Favonius Greatsword</t>
  </si>
  <si>
    <t>Forest Regalia</t>
  </si>
  <si>
    <t>Katsuragikiri Nagamasa</t>
  </si>
  <si>
    <t>Lithic Blade</t>
  </si>
  <si>
    <t>Luxurious Sea-Lord</t>
  </si>
  <si>
    <t>Mailed Flower</t>
  </si>
  <si>
    <t>Mahara Aquamarine</t>
  </si>
  <si>
    <t>Prototype Archaic</t>
  </si>
  <si>
    <t>Portable Power Saw</t>
  </si>
  <si>
    <t>Rainslasher</t>
  </si>
  <si>
    <t>Royal Greatsword</t>
  </si>
  <si>
    <t>Sacrificial Greatsword</t>
  </si>
  <si>
    <t>Serpent Spine</t>
  </si>
  <si>
    <t>Snow-Tombed Starsilver</t>
  </si>
  <si>
    <t>Talking Stick</t>
  </si>
  <si>
    <t>The Bell</t>
  </si>
  <si>
    <t>Tidal Shadow</t>
  </si>
  <si>
    <t>"Ultimate Overlord's Mega Magic Sword"</t>
  </si>
  <si>
    <t>Whiteblind</t>
  </si>
  <si>
    <t>Beacon of the Reed Sea</t>
  </si>
  <si>
    <t>Redhorn Stonethresher</t>
  </si>
  <si>
    <t>Skyward Pride</t>
  </si>
  <si>
    <t>Song of Broken Pines</t>
  </si>
  <si>
    <t>The Unforged</t>
  </si>
  <si>
    <t>Wolf's Gravestone</t>
  </si>
  <si>
    <t>Black Tassel</t>
  </si>
  <si>
    <t>Halberd</t>
  </si>
  <si>
    <t>White Tassel</t>
  </si>
  <si>
    <t>Ballad of the Fjords</t>
  </si>
  <si>
    <t>Blackcliff Pole</t>
  </si>
  <si>
    <t>Crescent Pike</t>
  </si>
  <si>
    <t>Deathmatch</t>
  </si>
  <si>
    <t>Dragon's Bane</t>
  </si>
  <si>
    <t>Dragonspine Spear</t>
  </si>
  <si>
    <t>Dialogue of the Desert Sages</t>
  </si>
  <si>
    <t>Favonius Lance</t>
  </si>
  <si>
    <t>Kitain Cross Spear</t>
  </si>
  <si>
    <t>Lithic Spear</t>
  </si>
  <si>
    <t>Moonpiercer</t>
  </si>
  <si>
    <t>Prototype Starglitter</t>
  </si>
  <si>
    <t>Prospector's Drill</t>
  </si>
  <si>
    <t>Royal Spear</t>
  </si>
  <si>
    <t>Rightful Reward</t>
  </si>
  <si>
    <t>Missive Windspear</t>
  </si>
  <si>
    <t>The Catch</t>
  </si>
  <si>
    <t>Wavebreaker's Fin</t>
  </si>
  <si>
    <t>Calamity Queller</t>
  </si>
  <si>
    <t>Considered Judgement</t>
  </si>
  <si>
    <t>Crimson Moon's Semblance</t>
  </si>
  <si>
    <t>Engulfing Lightning</t>
  </si>
  <si>
    <t>Skyward Spine</t>
  </si>
  <si>
    <t>Primordial Jade Winged-Spear</t>
  </si>
  <si>
    <t>Staff of Homa</t>
  </si>
  <si>
    <t>Staff of the Scarlet Sands</t>
  </si>
  <si>
    <t>Vortex Vanquisher</t>
  </si>
  <si>
    <t>Amber Bead</t>
  </si>
  <si>
    <t xml:space="preserve">Twin Nephrite </t>
  </si>
  <si>
    <t>Thrilling Tales of Dragon Slayers</t>
  </si>
  <si>
    <t>Emerald Orb</t>
  </si>
  <si>
    <t>Otherwordly Story</t>
  </si>
  <si>
    <t>Magic Guide</t>
  </si>
  <si>
    <t>Blackcliff Agate</t>
  </si>
  <si>
    <t>Ballad of the Boundless Blue</t>
  </si>
  <si>
    <t>Dodoco Tales</t>
  </si>
  <si>
    <t>Eye of Perception</t>
  </si>
  <si>
    <t>Favonius Codex</t>
  </si>
  <si>
    <t>Frostbearer</t>
  </si>
  <si>
    <t>Fruit of Fulfillment</t>
  </si>
  <si>
    <t>Flowing Purity</t>
  </si>
  <si>
    <t>Hakushin Ring</t>
  </si>
  <si>
    <t>Mappa Mare</t>
  </si>
  <si>
    <t>Oathsworn Eye</t>
  </si>
  <si>
    <t>Prototype Amber</t>
  </si>
  <si>
    <t>Royal Grimoire</t>
  </si>
  <si>
    <t>Sacrificial Fragments</t>
  </si>
  <si>
    <t>Sacrificial Jade</t>
  </si>
  <si>
    <t>Solar Pearl</t>
  </si>
  <si>
    <t>The Widsith</t>
  </si>
  <si>
    <t>Wine and Song</t>
  </si>
  <si>
    <t>A Thousand Floating Dreams</t>
  </si>
  <si>
    <t>Cashflow Supervision</t>
  </si>
  <si>
    <t>Crane's Echoing Call</t>
  </si>
  <si>
    <t>Everlasting Moonglow</t>
  </si>
  <si>
    <t>Jadefall's Splendor</t>
  </si>
  <si>
    <t>Lost Prayer to the Sacred Winds</t>
  </si>
  <si>
    <t>Memory of Dust</t>
  </si>
  <si>
    <t>Tome of the Eternal Flow</t>
  </si>
  <si>
    <t>Tullaytullah's Remembrance</t>
  </si>
  <si>
    <t>Messenger</t>
  </si>
  <si>
    <t>Raven Bow</t>
  </si>
  <si>
    <t>Recurve Bow</t>
  </si>
  <si>
    <t>Sharpshooter's Oath</t>
  </si>
  <si>
    <t>Slingshot</t>
  </si>
  <si>
    <t>Alley Hunter</t>
  </si>
  <si>
    <t>Blackcliff Warbow</t>
  </si>
  <si>
    <t>Compound Bow</t>
  </si>
  <si>
    <t>Fading Twilight</t>
  </si>
  <si>
    <t>Favonius Warbow</t>
  </si>
  <si>
    <t>Hamayumi</t>
  </si>
  <si>
    <t>Ibis Piercer</t>
  </si>
  <si>
    <t>King's Squire</t>
  </si>
  <si>
    <t>Mitternachts Waltz</t>
  </si>
  <si>
    <t>Mouun's Moon</t>
  </si>
  <si>
    <t>Prototype Crescent</t>
  </si>
  <si>
    <t>Predator</t>
  </si>
  <si>
    <t>Royal Bow</t>
  </si>
  <si>
    <t>Rust</t>
  </si>
  <si>
    <t>Range Gauge</t>
  </si>
  <si>
    <t>Sacrificial Bow</t>
  </si>
  <si>
    <t>Scion of the Blazing Sun</t>
  </si>
  <si>
    <t>Song of Stillness</t>
  </si>
  <si>
    <t>The Stringless</t>
  </si>
  <si>
    <t>The Viridescent Hunt</t>
  </si>
  <si>
    <t>Trawler</t>
  </si>
  <si>
    <t>Windblume Ode</t>
  </si>
  <si>
    <t>Amos' Bow</t>
  </si>
  <si>
    <t>Aqua Simulcra</t>
  </si>
  <si>
    <t>Elegy for the End</t>
  </si>
  <si>
    <t>Hunter's Path</t>
  </si>
  <si>
    <t>Polar Star</t>
  </si>
  <si>
    <t>Skyward Harp</t>
  </si>
  <si>
    <t>The First Great Magic</t>
  </si>
  <si>
    <t>WEAPON/ARTIFACT PROCS</t>
  </si>
  <si>
    <t>MV from Refines</t>
  </si>
  <si>
    <t>DMG Type</t>
  </si>
  <si>
    <t>Echoes of an Offering</t>
  </si>
  <si>
    <t>Dragonspine Spear (Cryo)</t>
  </si>
  <si>
    <t>Foliar Incision (NA DMG)</t>
  </si>
  <si>
    <t>Frostbearer (Phys)</t>
  </si>
  <si>
    <t>Frostbearer (Cryo)</t>
  </si>
  <si>
    <t>Snow-Tombed Starsilver (Cryo)</t>
  </si>
  <si>
    <t>ARTIFACT SETS</t>
  </si>
  <si>
    <t>2 AP</t>
  </si>
  <si>
    <t>4 AP (DISPLAY ONLY)</t>
  </si>
  <si>
    <t>2 ATK</t>
  </si>
  <si>
    <t>4 BS (Cryo)</t>
  </si>
  <si>
    <t>2 BSC</t>
  </si>
  <si>
    <t>4 BSC</t>
  </si>
  <si>
    <t>4 Bolide</t>
  </si>
  <si>
    <t>2 Clam</t>
  </si>
  <si>
    <t>4 Clam (DISPLAY ONLY)</t>
  </si>
  <si>
    <t>2 CW</t>
  </si>
  <si>
    <t>4 CW (0 Stacks)</t>
  </si>
  <si>
    <t>2 Deepwood</t>
  </si>
  <si>
    <t>4 Deepwood (DISPLAY ONLY)</t>
  </si>
  <si>
    <t>4 Echoes (DISPLAY ONLY)</t>
  </si>
  <si>
    <t>2 FPL</t>
  </si>
  <si>
    <t>80</t>
  </si>
  <si>
    <t>4 FPL (0 Stacks)</t>
  </si>
  <si>
    <t>0</t>
  </si>
  <si>
    <t>4 FHW (DISPLAY ONLY)</t>
  </si>
  <si>
    <t>2 GD</t>
  </si>
  <si>
    <t>4 GD (3 ATK)</t>
  </si>
  <si>
    <t>4 GD (2 ATK, 1 EM)</t>
  </si>
  <si>
    <t>4 GD (1 ATK, 2 EM)</t>
  </si>
  <si>
    <t>4 GD (3 EM)</t>
  </si>
  <si>
    <t>4 Glad</t>
  </si>
  <si>
    <t>2 GT</t>
  </si>
  <si>
    <t>4 GT (On-Field)</t>
  </si>
  <si>
    <t>4 GT (Off-Field)</t>
  </si>
  <si>
    <t>2 HoD</t>
  </si>
  <si>
    <t>2 Husk</t>
  </si>
  <si>
    <t>4 Husk (Full Stacks)</t>
  </si>
  <si>
    <t>2 Maiden</t>
  </si>
  <si>
    <t>4 Maiden</t>
  </si>
  <si>
    <t>2 MH</t>
  </si>
  <si>
    <t>4 MH (DISPLAY ONLY)</t>
  </si>
  <si>
    <t>2 NO</t>
  </si>
  <si>
    <t>4 NO (DISPLAY ONLY)</t>
  </si>
  <si>
    <t>2 Nymph</t>
  </si>
  <si>
    <t>4 Nymph (DISPLAYING ONLY)</t>
  </si>
  <si>
    <t>2 PF</t>
  </si>
  <si>
    <t>4 PF (Full Stacks)</t>
  </si>
  <si>
    <t>4 PF (DISPLAY ONLY)</t>
  </si>
  <si>
    <t>4 SR</t>
  </si>
  <si>
    <t>2 Song</t>
  </si>
  <si>
    <t>2 ToTM</t>
  </si>
  <si>
    <t>4 ToTM (DISPLAY ONLY)</t>
  </si>
  <si>
    <t>2 TF</t>
  </si>
  <si>
    <t>4 TF</t>
  </si>
  <si>
    <t>4 UR</t>
  </si>
  <si>
    <t>2 NW</t>
  </si>
  <si>
    <t>4 NW (Unshielded)</t>
  </si>
  <si>
    <t>4 NW (Shielded)</t>
  </si>
  <si>
    <t>2 WT</t>
  </si>
  <si>
    <t>4 WT</t>
  </si>
  <si>
    <t>2 VG</t>
  </si>
  <si>
    <t>4 VG (0 stacks)</t>
  </si>
  <si>
    <t>4 VH</t>
  </si>
  <si>
    <t>Physical Attacks</t>
    <phoneticPr fontId="9"/>
  </si>
  <si>
    <t>Talent Level</t>
  </si>
  <si>
    <t>Phy</t>
    <phoneticPr fontId="9"/>
  </si>
  <si>
    <t>Phy High</t>
    <phoneticPr fontId="9"/>
  </si>
  <si>
    <t>Phy Low</t>
    <phoneticPr fontId="9"/>
  </si>
  <si>
    <t>1.100</t>
  </si>
  <si>
    <t>1.208</t>
  </si>
  <si>
    <t>1.325</t>
  </si>
  <si>
    <t>1.450</t>
  </si>
  <si>
    <t>1.583</t>
  </si>
  <si>
    <t>1.725</t>
  </si>
  <si>
    <t>1.875</t>
  </si>
  <si>
    <t>2.033</t>
  </si>
  <si>
    <t>2.200</t>
  </si>
  <si>
    <t>2.375</t>
  </si>
  <si>
    <t>2.559</t>
  </si>
  <si>
    <t>2.750</t>
  </si>
  <si>
    <t>2.950</t>
  </si>
  <si>
    <t>3.159</t>
  </si>
  <si>
    <t>Effect Flat</t>
  </si>
  <si>
    <t>Healings, Shields and Attribute Bonuses</t>
  </si>
  <si>
    <t>Elemental Attacks</t>
  </si>
  <si>
    <t>1.075</t>
  </si>
  <si>
    <t>1.060</t>
  </si>
  <si>
    <t>1.150</t>
  </si>
  <si>
    <t>1.120</t>
  </si>
  <si>
    <t>1.250</t>
  </si>
  <si>
    <t>1.198</t>
  </si>
  <si>
    <t>1.257</t>
  </si>
  <si>
    <t>1.400</t>
  </si>
  <si>
    <t>1.317</t>
  </si>
  <si>
    <t>1.500</t>
  </si>
  <si>
    <t>1.395</t>
  </si>
  <si>
    <t>1.600</t>
  </si>
  <si>
    <t>1.473</t>
  </si>
  <si>
    <t>1.700</t>
  </si>
  <si>
    <t>1.551</t>
  </si>
  <si>
    <t>1.800</t>
  </si>
  <si>
    <t>1.629</t>
  </si>
  <si>
    <t>1.900</t>
  </si>
  <si>
    <t>1.904</t>
  </si>
  <si>
    <t>1.707</t>
  </si>
  <si>
    <t>2.000</t>
  </si>
  <si>
    <t>2.040</t>
  </si>
  <si>
    <t>1.784</t>
  </si>
  <si>
    <t>2.125</t>
  </si>
  <si>
    <t>2.176</t>
  </si>
  <si>
    <t>1.862</t>
  </si>
  <si>
    <t>2.250</t>
  </si>
  <si>
    <t>2.312</t>
  </si>
  <si>
    <t>1.940</t>
  </si>
  <si>
    <t>2.448</t>
  </si>
  <si>
    <t>2.018</t>
  </si>
  <si>
    <t>Level Multiplier</t>
  </si>
  <si>
    <t>1.000</t>
  </si>
  <si>
    <t>3.477</t>
  </si>
  <si>
    <t>3.532</t>
  </si>
  <si>
    <t>5.954</t>
  </si>
  <si>
    <t>6.142</t>
  </si>
  <si>
    <t>1.083</t>
  </si>
  <si>
    <t>3.560</t>
  </si>
  <si>
    <t>3.618</t>
  </si>
  <si>
    <t>6.037</t>
  </si>
  <si>
    <t>6.230</t>
  </si>
  <si>
    <t>1.165</t>
  </si>
  <si>
    <t>1.166</t>
  </si>
  <si>
    <t>3.642</t>
  </si>
  <si>
    <t>3.704</t>
  </si>
  <si>
    <t>6.119</t>
  </si>
  <si>
    <t>6.319</t>
  </si>
  <si>
    <t>1.248</t>
  </si>
  <si>
    <t>3.725</t>
  </si>
  <si>
    <t>3.789</t>
  </si>
  <si>
    <t>6.202</t>
  </si>
  <si>
    <t>6.407</t>
  </si>
  <si>
    <t>1.330</t>
  </si>
  <si>
    <t>1.333</t>
  </si>
  <si>
    <t>3.807</t>
  </si>
  <si>
    <t>3.875</t>
  </si>
  <si>
    <t>6.284</t>
  </si>
  <si>
    <t>6.496</t>
  </si>
  <si>
    <t>1.413</t>
  </si>
  <si>
    <t>1.417</t>
  </si>
  <si>
    <t>3.890</t>
  </si>
  <si>
    <t>3.962</t>
  </si>
  <si>
    <t>6.367</t>
  </si>
  <si>
    <t>6.585</t>
  </si>
  <si>
    <t>1.495</t>
  </si>
  <si>
    <t>3.972</t>
  </si>
  <si>
    <t>4.048</t>
  </si>
  <si>
    <t>6.450</t>
  </si>
  <si>
    <t>6.673</t>
  </si>
  <si>
    <t>1.578</t>
  </si>
  <si>
    <t>1.584</t>
  </si>
  <si>
    <t>4.055</t>
  </si>
  <si>
    <t>4.134</t>
  </si>
  <si>
    <t>6.532</t>
  </si>
  <si>
    <t>6.762</t>
  </si>
  <si>
    <t>1.661</t>
  </si>
  <si>
    <t>1.668</t>
  </si>
  <si>
    <t>4.138</t>
  </si>
  <si>
    <t>4.220</t>
  </si>
  <si>
    <t>6.615</t>
  </si>
  <si>
    <t>6.851</t>
  </si>
  <si>
    <t>1.743</t>
  </si>
  <si>
    <t>1.751</t>
  </si>
  <si>
    <t>4.307</t>
  </si>
  <si>
    <t>6.697</t>
  </si>
  <si>
    <t>6.940</t>
  </si>
  <si>
    <t>1.826</t>
  </si>
  <si>
    <t>1.835</t>
  </si>
  <si>
    <t>4.303</t>
  </si>
  <si>
    <t>4.393</t>
  </si>
  <si>
    <t>6.780</t>
  </si>
  <si>
    <t>7.029</t>
  </si>
  <si>
    <t>1.908</t>
  </si>
  <si>
    <t>1.919</t>
  </si>
  <si>
    <t>4.385</t>
  </si>
  <si>
    <t>4.480</t>
  </si>
  <si>
    <t>6.862</t>
  </si>
  <si>
    <t>7.119</t>
  </si>
  <si>
    <t>1.991</t>
  </si>
  <si>
    <t>2.003</t>
  </si>
  <si>
    <t>4.468</t>
  </si>
  <si>
    <t>4.567</t>
  </si>
  <si>
    <t>6.945</t>
  </si>
  <si>
    <t>7.208</t>
  </si>
  <si>
    <t>2.073</t>
  </si>
  <si>
    <t>2.088</t>
  </si>
  <si>
    <t>4.550</t>
  </si>
  <si>
    <t>4.653</t>
  </si>
  <si>
    <t>7.028</t>
  </si>
  <si>
    <t>7.297</t>
  </si>
  <si>
    <t>2.156</t>
  </si>
  <si>
    <t>2.172</t>
  </si>
  <si>
    <t>4.633</t>
  </si>
  <si>
    <t>4.740</t>
  </si>
  <si>
    <t>7.110</t>
  </si>
  <si>
    <t>7.387</t>
  </si>
  <si>
    <t>2.239</t>
  </si>
  <si>
    <t>2.256</t>
  </si>
  <si>
    <t>4.716</t>
  </si>
  <si>
    <t>4.827</t>
  </si>
  <si>
    <t>7.193</t>
  </si>
  <si>
    <t>7.476</t>
  </si>
  <si>
    <t>2.321</t>
  </si>
  <si>
    <t>2.341</t>
  </si>
  <si>
    <t>4.798</t>
  </si>
  <si>
    <t>4.914</t>
  </si>
  <si>
    <t>7.275</t>
  </si>
  <si>
    <t>7.566</t>
  </si>
  <si>
    <t>2.404</t>
  </si>
  <si>
    <t>2.425</t>
  </si>
  <si>
    <t>4.881</t>
  </si>
  <si>
    <t>5.001</t>
  </si>
  <si>
    <t>7.358</t>
  </si>
  <si>
    <t>7.656</t>
  </si>
  <si>
    <t>2.486</t>
  </si>
  <si>
    <t>2.510</t>
  </si>
  <si>
    <t>4.963</t>
  </si>
  <si>
    <t>5.089</t>
  </si>
  <si>
    <t>7.440</t>
  </si>
  <si>
    <t>7.746</t>
  </si>
  <si>
    <t>2.569</t>
  </si>
  <si>
    <t>2.594</t>
  </si>
  <si>
    <t>5.046</t>
  </si>
  <si>
    <t>5.176</t>
  </si>
  <si>
    <t>7.523</t>
  </si>
  <si>
    <t>7.836</t>
  </si>
  <si>
    <t>2.651</t>
  </si>
  <si>
    <t>2.679</t>
  </si>
  <si>
    <t>5.128</t>
  </si>
  <si>
    <t>5.263</t>
  </si>
  <si>
    <t>7.606</t>
  </si>
  <si>
    <t>7.926</t>
  </si>
  <si>
    <t>2.734</t>
  </si>
  <si>
    <t>2.764</t>
  </si>
  <si>
    <t>5.211</t>
  </si>
  <si>
    <t>5.351</t>
  </si>
  <si>
    <t>7.688</t>
  </si>
  <si>
    <t>8.016</t>
  </si>
  <si>
    <t>2.817</t>
  </si>
  <si>
    <t>2.849</t>
  </si>
  <si>
    <t>5.294</t>
  </si>
  <si>
    <t>5.438</t>
  </si>
  <si>
    <t>7.771</t>
  </si>
  <si>
    <t>8.106</t>
  </si>
  <si>
    <t>2.899</t>
  </si>
  <si>
    <t>2.934</t>
  </si>
  <si>
    <t>5.376</t>
  </si>
  <si>
    <t>5.526</t>
  </si>
  <si>
    <t>7.853</t>
  </si>
  <si>
    <t>8.196</t>
  </si>
  <si>
    <t>2.982</t>
  </si>
  <si>
    <t>3.019</t>
  </si>
  <si>
    <t>5.459</t>
  </si>
  <si>
    <t>5.614</t>
  </si>
  <si>
    <t>7.936</t>
  </si>
  <si>
    <t>8.286</t>
  </si>
  <si>
    <t>3.064</t>
  </si>
  <si>
    <t>3.105</t>
  </si>
  <si>
    <t>5.541</t>
  </si>
  <si>
    <t>5.702</t>
  </si>
  <si>
    <t>8.018</t>
  </si>
  <si>
    <t>8.377</t>
  </si>
  <si>
    <t>3.147</t>
  </si>
  <si>
    <t>3.190</t>
  </si>
  <si>
    <t>5.624</t>
  </si>
  <si>
    <t>5.790</t>
  </si>
  <si>
    <t>8.101</t>
  </si>
  <si>
    <t>8.467</t>
  </si>
  <si>
    <t>3.229</t>
  </si>
  <si>
    <t>3.275</t>
  </si>
  <si>
    <t>5.706</t>
  </si>
  <si>
    <t>5.878</t>
  </si>
  <si>
    <t>8.183</t>
  </si>
  <si>
    <t>8.558</t>
  </si>
  <si>
    <t>3.312</t>
  </si>
  <si>
    <t>3.361</t>
  </si>
  <si>
    <t>5.789</t>
  </si>
  <si>
    <t>5.966</t>
  </si>
  <si>
    <t>8.266</t>
  </si>
  <si>
    <t>8.649</t>
  </si>
  <si>
    <t>3.394</t>
  </si>
  <si>
    <t>3.446</t>
  </si>
  <si>
    <t>5.872</t>
  </si>
  <si>
    <t>6.054</t>
  </si>
  <si>
    <t>8.349</t>
  </si>
  <si>
    <t>8.739</t>
  </si>
  <si>
    <t>Ascension Phase</t>
  </si>
  <si>
    <t>Ascension Value</t>
  </si>
  <si>
    <t>Ascension</t>
  </si>
  <si>
    <t>Bonus Attribute</t>
  </si>
  <si>
    <t>Stat</t>
  </si>
  <si>
    <t>0.072</t>
  </si>
  <si>
    <t>0.08</t>
  </si>
  <si>
    <t>28.8</t>
  </si>
  <si>
    <t>0.055</t>
  </si>
  <si>
    <t>0.048</t>
  </si>
  <si>
    <t>0.096</t>
  </si>
  <si>
    <t>0.06</t>
  </si>
  <si>
    <t>0.075</t>
  </si>
  <si>
    <t>0.067</t>
  </si>
  <si>
    <t>CHARACTER</t>
    <phoneticPr fontId="9"/>
  </si>
  <si>
    <t>AMC</t>
    <phoneticPr fontId="9"/>
  </si>
  <si>
    <t>HP</t>
    <phoneticPr fontId="9"/>
  </si>
  <si>
    <t>Atk</t>
    <phoneticPr fontId="9"/>
  </si>
  <si>
    <t>Def</t>
    <phoneticPr fontId="9"/>
  </si>
  <si>
    <t>4*</t>
    <phoneticPr fontId="9"/>
  </si>
  <si>
    <t>Chevreuse</t>
    <phoneticPr fontId="9"/>
  </si>
  <si>
    <t>Ascension Phase</t>
    <phoneticPr fontId="14" type="noConversion"/>
  </si>
  <si>
    <t>Max Ascension Value</t>
    <phoneticPr fontId="14" type="noConversion"/>
  </si>
  <si>
    <t>Ascension</t>
    <phoneticPr fontId="14" type="noConversion"/>
  </si>
  <si>
    <t>HP</t>
    <phoneticPr fontId="14" type="noConversion"/>
  </si>
  <si>
    <t>ATK</t>
    <phoneticPr fontId="14" type="noConversion"/>
  </si>
  <si>
    <t>DEF</t>
    <phoneticPr fontId="14" type="noConversion"/>
  </si>
  <si>
    <t>Character</t>
    <phoneticPr fontId="14" type="noConversion"/>
  </si>
  <si>
    <t>Raiden</t>
    <phoneticPr fontId="14" type="noConversion"/>
  </si>
  <si>
    <t>Kokomi</t>
    <phoneticPr fontId="14" type="noConversion"/>
  </si>
  <si>
    <t>Heizou</t>
    <phoneticPr fontId="14" type="noConversion"/>
  </si>
  <si>
    <t>Kuki</t>
    <phoneticPr fontId="14" type="noConversion"/>
  </si>
  <si>
    <t>Ayato</t>
    <phoneticPr fontId="14" type="noConversion"/>
  </si>
  <si>
    <t>Ayaka</t>
    <phoneticPr fontId="14" type="noConversion"/>
  </si>
  <si>
    <t>Kazuha</t>
    <phoneticPr fontId="14" type="noConversion"/>
  </si>
  <si>
    <t>AMC</t>
    <phoneticPr fontId="14" type="noConversion"/>
  </si>
  <si>
    <t>GMC</t>
    <phoneticPr fontId="14" type="noConversion"/>
  </si>
  <si>
    <t>EMC</t>
    <phoneticPr fontId="14" type="noConversion"/>
  </si>
  <si>
    <t>DMC</t>
    <phoneticPr fontId="14" type="noConversion"/>
  </si>
  <si>
    <t>HDM</t>
    <phoneticPr fontId="14" type="noConversion"/>
  </si>
  <si>
    <t>Sara</t>
    <phoneticPr fontId="14" type="noConversion"/>
  </si>
  <si>
    <t>Itto</t>
    <phoneticPr fontId="14" type="noConversion"/>
  </si>
  <si>
    <t>ATK%</t>
    <phoneticPr fontId="9"/>
  </si>
  <si>
    <t>All Ele DMG%</t>
    <phoneticPr fontId="9"/>
  </si>
  <si>
    <t>all DMG%</t>
    <phoneticPr fontId="9"/>
  </si>
  <si>
    <t>Beidou</t>
    <phoneticPr fontId="9"/>
  </si>
  <si>
    <t>Anemo DMG%</t>
    <phoneticPr fontId="9"/>
  </si>
  <si>
    <t>Cryo DMG%</t>
    <phoneticPr fontId="9"/>
  </si>
  <si>
    <t>Dendro DMG%</t>
    <phoneticPr fontId="9"/>
  </si>
  <si>
    <t>Electro DMG%</t>
    <phoneticPr fontId="9"/>
  </si>
  <si>
    <t>Phys DMG%</t>
    <phoneticPr fontId="14" type="noConversion"/>
  </si>
  <si>
    <t>5*</t>
    <phoneticPr fontId="9"/>
  </si>
  <si>
    <t>No Weapon</t>
    <phoneticPr fontId="9"/>
  </si>
  <si>
    <t>HP%</t>
    <phoneticPr fontId="9"/>
  </si>
  <si>
    <t>ER</t>
    <phoneticPr fontId="9"/>
  </si>
  <si>
    <t>YunJin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</si>
</sst>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%"/>
    <numFmt numFmtId="177" formatCode="0_);[Red]\(0\)"/>
    <numFmt numFmtId="178" formatCode="0.0_);[Red]\(0.0\)"/>
    <numFmt numFmtId="179" formatCode="0.000_);[Red]\(0.000\)"/>
    <numFmt numFmtId="180" formatCode="0.0000_);[Red]\(0.0000\)"/>
  </numFmts>
  <fonts count="1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rgb="FFFFFFFF"/>
      <name val="Arial"/>
      <family val="2"/>
    </font>
    <font>
      <b/>
      <sz val="10"/>
      <color rgb="FFFFFFFF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  <scheme val="minor"/>
    </font>
    <font>
      <sz val="10"/>
      <color rgb="FF000000"/>
      <name val="Arial"/>
      <family val="2"/>
    </font>
    <font>
      <sz val="6"/>
      <name val="Arial"/>
      <family val="3"/>
      <charset val="128"/>
      <scheme val="minor"/>
    </font>
    <font>
      <sz val="10"/>
      <color rgb="FF000000"/>
      <name val="Arial"/>
      <family val="2"/>
      <charset val="186"/>
      <scheme val="minor"/>
    </font>
    <font>
      <b/>
      <sz val="10"/>
      <color theme="0"/>
      <name val="Arial"/>
      <family val="2"/>
      <charset val="186"/>
      <scheme val="minor"/>
    </font>
    <font>
      <sz val="10"/>
      <color rgb="FF000000"/>
      <name val="Arial"/>
      <family val="2"/>
      <scheme val="minor"/>
    </font>
    <font>
      <sz val="10"/>
      <color theme="0"/>
      <name val="Arial"/>
      <family val="2"/>
      <scheme val="minor"/>
    </font>
    <font>
      <sz val="8"/>
      <name val="Arial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rgb="FF545454"/>
        <bgColor rgb="FF545454"/>
      </patternFill>
    </fill>
    <fill>
      <patternFill patternType="solid">
        <fgColor rgb="FFCCCCCC"/>
        <bgColor rgb="FFCCCCCC"/>
      </patternFill>
    </fill>
    <fill>
      <patternFill patternType="solid">
        <fgColor rgb="FFF8F9FA"/>
        <bgColor rgb="FFF8F9FA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quotePrefix="1" applyFont="1"/>
    <xf numFmtId="0" fontId="1" fillId="0" borderId="0" xfId="0" applyFont="1"/>
    <xf numFmtId="0" fontId="2" fillId="0" borderId="0" xfId="0" applyFont="1"/>
    <xf numFmtId="9" fontId="1" fillId="0" borderId="0" xfId="0" applyNumberFormat="1" applyFont="1"/>
    <xf numFmtId="10" fontId="1" fillId="0" borderId="0" xfId="0" applyNumberFormat="1" applyFont="1"/>
    <xf numFmtId="0" fontId="1" fillId="4" borderId="0" xfId="0" applyFont="1" applyFill="1"/>
    <xf numFmtId="0" fontId="1" fillId="2" borderId="0" xfId="0" applyFont="1" applyFill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2" borderId="0" xfId="0" applyFont="1" applyFill="1"/>
    <xf numFmtId="0" fontId="2" fillId="3" borderId="0" xfId="0" applyFont="1" applyFill="1"/>
    <xf numFmtId="0" fontId="2" fillId="0" borderId="0" xfId="0" applyFont="1" applyAlignment="1">
      <alignment horizontal="right"/>
    </xf>
    <xf numFmtId="10" fontId="2" fillId="0" borderId="0" xfId="0" applyNumberFormat="1" applyFont="1"/>
    <xf numFmtId="0" fontId="3" fillId="7" borderId="0" xfId="0" applyFont="1" applyFill="1"/>
    <xf numFmtId="49" fontId="2" fillId="0" borderId="0" xfId="0" applyNumberFormat="1" applyFont="1" applyAlignment="1">
      <alignment horizontal="right"/>
    </xf>
    <xf numFmtId="0" fontId="2" fillId="3" borderId="0" xfId="0" applyFont="1" applyFill="1" applyAlignment="1">
      <alignment horizontal="right"/>
    </xf>
    <xf numFmtId="0" fontId="0" fillId="2" borderId="0" xfId="0" applyFill="1"/>
    <xf numFmtId="0" fontId="1" fillId="0" borderId="0" xfId="0" applyFont="1" applyAlignment="1">
      <alignment horizontal="right"/>
    </xf>
    <xf numFmtId="0" fontId="2" fillId="8" borderId="0" xfId="0" applyFont="1" applyFill="1"/>
    <xf numFmtId="10" fontId="2" fillId="0" borderId="0" xfId="0" applyNumberFormat="1" applyFont="1" applyAlignment="1">
      <alignment horizontal="right"/>
    </xf>
    <xf numFmtId="9" fontId="2" fillId="0" borderId="0" xfId="0" applyNumberFormat="1" applyFont="1" applyAlignment="1">
      <alignment horizontal="right"/>
    </xf>
    <xf numFmtId="9" fontId="2" fillId="0" borderId="0" xfId="0" applyNumberFormat="1" applyFont="1"/>
    <xf numFmtId="0" fontId="2" fillId="2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2" fillId="2" borderId="0" xfId="0" applyFont="1" applyFill="1" applyAlignment="1">
      <alignment horizontal="right"/>
    </xf>
    <xf numFmtId="9" fontId="1" fillId="0" borderId="0" xfId="0" applyNumberFormat="1" applyFont="1" applyAlignment="1">
      <alignment horizontal="right"/>
    </xf>
    <xf numFmtId="10" fontId="2" fillId="2" borderId="0" xfId="0" applyNumberFormat="1" applyFont="1" applyFill="1"/>
    <xf numFmtId="10" fontId="2" fillId="4" borderId="0" xfId="0" applyNumberFormat="1" applyFont="1" applyFill="1"/>
    <xf numFmtId="10" fontId="1" fillId="0" borderId="0" xfId="0" applyNumberFormat="1" applyFont="1" applyAlignment="1">
      <alignment horizontal="right"/>
    </xf>
    <xf numFmtId="0" fontId="6" fillId="2" borderId="0" xfId="0" applyFont="1" applyFill="1"/>
    <xf numFmtId="0" fontId="6" fillId="4" borderId="0" xfId="0" applyFont="1" applyFill="1"/>
    <xf numFmtId="10" fontId="5" fillId="0" borderId="0" xfId="0" applyNumberFormat="1" applyFont="1" applyAlignment="1">
      <alignment horizontal="right"/>
    </xf>
    <xf numFmtId="10" fontId="5" fillId="0" borderId="0" xfId="0" applyNumberFormat="1" applyFont="1"/>
    <xf numFmtId="0" fontId="5" fillId="0" borderId="0" xfId="0" applyFont="1"/>
    <xf numFmtId="0" fontId="0" fillId="0" borderId="0" xfId="0" applyAlignment="1">
      <alignment horizontal="right"/>
    </xf>
    <xf numFmtId="0" fontId="5" fillId="0" borderId="0" xfId="0" applyFont="1" applyAlignment="1">
      <alignment horizontal="right"/>
    </xf>
    <xf numFmtId="3" fontId="2" fillId="0" borderId="0" xfId="0" applyNumberFormat="1" applyFont="1" applyAlignment="1">
      <alignment horizontal="right"/>
    </xf>
    <xf numFmtId="0" fontId="8" fillId="2" borderId="0" xfId="0" applyFont="1" applyFill="1"/>
    <xf numFmtId="9" fontId="5" fillId="0" borderId="0" xfId="0" applyNumberFormat="1" applyFont="1"/>
    <xf numFmtId="0" fontId="0" fillId="3" borderId="0" xfId="0" applyFill="1" applyAlignment="1">
      <alignment horizontal="right"/>
    </xf>
    <xf numFmtId="0" fontId="5" fillId="3" borderId="0" xfId="0" applyFont="1" applyFill="1" applyAlignment="1">
      <alignment horizontal="right"/>
    </xf>
    <xf numFmtId="176" fontId="2" fillId="0" borderId="0" xfId="0" applyNumberFormat="1" applyFont="1"/>
    <xf numFmtId="0" fontId="2" fillId="6" borderId="0" xfId="0" applyFont="1" applyFill="1" applyAlignment="1">
      <alignment horizontal="right"/>
    </xf>
    <xf numFmtId="0" fontId="2" fillId="9" borderId="0" xfId="0" applyFont="1" applyFill="1"/>
    <xf numFmtId="0" fontId="2" fillId="5" borderId="0" xfId="0" applyFont="1" applyFill="1"/>
    <xf numFmtId="4" fontId="2" fillId="0" borderId="0" xfId="0" applyNumberFormat="1" applyFont="1"/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10" fontId="2" fillId="2" borderId="0" xfId="0" applyNumberFormat="1" applyFont="1" applyFill="1" applyAlignment="1">
      <alignment horizontal="left"/>
    </xf>
    <xf numFmtId="10" fontId="2" fillId="4" borderId="0" xfId="0" applyNumberFormat="1" applyFont="1" applyFill="1" applyAlignment="1">
      <alignment horizontal="left"/>
    </xf>
    <xf numFmtId="10" fontId="2" fillId="4" borderId="0" xfId="0" applyNumberFormat="1" applyFont="1" applyFill="1" applyAlignment="1">
      <alignment horizontal="right"/>
    </xf>
    <xf numFmtId="0" fontId="3" fillId="7" borderId="1" xfId="0" applyFont="1" applyFill="1" applyBorder="1"/>
    <xf numFmtId="0" fontId="2" fillId="7" borderId="0" xfId="0" applyFont="1" applyFill="1"/>
    <xf numFmtId="0" fontId="7" fillId="7" borderId="0" xfId="0" applyFont="1" applyFill="1"/>
    <xf numFmtId="0" fontId="4" fillId="7" borderId="0" xfId="0" applyFont="1" applyFill="1"/>
    <xf numFmtId="2" fontId="2" fillId="4" borderId="0" xfId="0" applyNumberFormat="1" applyFont="1" applyFill="1" applyAlignment="1">
      <alignment horizontal="right"/>
    </xf>
    <xf numFmtId="2" fontId="2" fillId="2" borderId="0" xfId="0" applyNumberFormat="1" applyFont="1" applyFill="1" applyAlignment="1">
      <alignment horizontal="right"/>
    </xf>
    <xf numFmtId="0" fontId="1" fillId="7" borderId="0" xfId="0" applyFont="1" applyFill="1"/>
    <xf numFmtId="0" fontId="0" fillId="11" borderId="0" xfId="0" applyFill="1"/>
    <xf numFmtId="0" fontId="10" fillId="11" borderId="0" xfId="0" applyFont="1" applyFill="1"/>
    <xf numFmtId="0" fontId="12" fillId="0" borderId="0" xfId="0" applyFont="1"/>
    <xf numFmtId="0" fontId="11" fillId="0" borderId="0" xfId="0" applyFont="1" applyAlignment="1">
      <alignment horizontal="center"/>
    </xf>
    <xf numFmtId="0" fontId="10" fillId="0" borderId="0" xfId="0" applyFont="1"/>
    <xf numFmtId="0" fontId="13" fillId="12" borderId="0" xfId="0" applyFont="1" applyFill="1"/>
    <xf numFmtId="0" fontId="0" fillId="11" borderId="0" xfId="0" applyFill="1" applyAlignment="1">
      <alignment horizontal="center" vertical="center"/>
    </xf>
    <xf numFmtId="0" fontId="12" fillId="11" borderId="0" xfId="0" applyFont="1" applyFill="1"/>
    <xf numFmtId="2" fontId="0" fillId="11" borderId="0" xfId="0" applyNumberFormat="1" applyFill="1"/>
    <xf numFmtId="177" fontId="0" fillId="0" borderId="0" xfId="0" applyNumberFormat="1"/>
    <xf numFmtId="177" fontId="12" fillId="0" borderId="0" xfId="0" applyNumberFormat="1" applyFont="1" applyAlignment="1">
      <alignment horizontal="right"/>
    </xf>
    <xf numFmtId="177" fontId="0" fillId="0" borderId="0" xfId="0" applyNumberFormat="1" applyAlignment="1">
      <alignment horizontal="right"/>
    </xf>
    <xf numFmtId="177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7" fontId="12" fillId="0" borderId="0" xfId="0" applyNumberFormat="1" applyFont="1" applyAlignment="1">
      <alignment horizontal="center" vertical="center"/>
    </xf>
    <xf numFmtId="178" fontId="0" fillId="0" borderId="0" xfId="0" applyNumberFormat="1"/>
    <xf numFmtId="179" fontId="2" fillId="0" borderId="0" xfId="0" applyNumberFormat="1" applyFont="1"/>
    <xf numFmtId="180" fontId="2" fillId="0" borderId="0" xfId="0" applyNumberFormat="1" applyFont="1"/>
    <xf numFmtId="180" fontId="0" fillId="0" borderId="0" xfId="0" applyNumberFormat="1"/>
    <xf numFmtId="179" fontId="2" fillId="0" borderId="0" xfId="0" applyNumberFormat="1" applyFont="1" applyAlignment="1">
      <alignment horizontal="right"/>
    </xf>
    <xf numFmtId="179" fontId="1" fillId="0" borderId="0" xfId="0" applyNumberFormat="1" applyFont="1" applyAlignment="1">
      <alignment horizontal="right"/>
    </xf>
    <xf numFmtId="179" fontId="1" fillId="0" borderId="0" xfId="0" applyNumberFormat="1" applyFont="1"/>
    <xf numFmtId="0" fontId="11" fillId="10" borderId="0" xfId="0" applyFont="1" applyFill="1" applyAlignment="1">
      <alignment horizontal="center"/>
    </xf>
    <xf numFmtId="0" fontId="13" fillId="1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4"/>
  <sheetViews>
    <sheetView workbookViewId="0"/>
  </sheetViews>
  <sheetFormatPr defaultColWidth="12.42578125" defaultRowHeight="15.75" customHeight="1" x14ac:dyDescent="0.2"/>
  <sheetData>
    <row r="1" spans="1:4" ht="15.75" customHeight="1" x14ac:dyDescent="0.2">
      <c r="A1" s="1" t="s">
        <v>0</v>
      </c>
      <c r="D1" s="1" t="s">
        <v>1</v>
      </c>
    </row>
    <row r="4" spans="1:4" ht="15.75" customHeight="1" x14ac:dyDescent="0.2">
      <c r="A4" s="1" t="s">
        <v>2</v>
      </c>
    </row>
  </sheetData>
  <phoneticPr fontId="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23:CH963"/>
  <sheetViews>
    <sheetView topLeftCell="A733" zoomScale="10" zoomScaleNormal="10" workbookViewId="0">
      <selection activeCell="DB236" sqref="DB236"/>
    </sheetView>
  </sheetViews>
  <sheetFormatPr defaultColWidth="12.42578125" defaultRowHeight="15.75" customHeight="1" x14ac:dyDescent="0.2"/>
  <sheetData>
    <row r="23" ht="12.75" x14ac:dyDescent="0.2"/>
    <row r="24" ht="12.75" x14ac:dyDescent="0.2"/>
    <row r="25" ht="12.75" x14ac:dyDescent="0.2"/>
    <row r="26" ht="12.75" x14ac:dyDescent="0.2"/>
    <row r="27" ht="12.75" x14ac:dyDescent="0.2"/>
    <row r="28" ht="12.75" x14ac:dyDescent="0.2"/>
    <row r="29" ht="12.75" x14ac:dyDescent="0.2"/>
    <row r="30" ht="12.75" x14ac:dyDescent="0.2"/>
    <row r="31" ht="12.75" x14ac:dyDescent="0.2"/>
    <row r="32" ht="12.75" x14ac:dyDescent="0.2"/>
    <row r="33" ht="12.75" x14ac:dyDescent="0.2"/>
    <row r="34" ht="12.75" x14ac:dyDescent="0.2"/>
    <row r="35" ht="12.75" x14ac:dyDescent="0.2"/>
    <row r="36" ht="12.75" x14ac:dyDescent="0.2"/>
    <row r="37" ht="12.75" x14ac:dyDescent="0.2"/>
    <row r="38" ht="12.75" x14ac:dyDescent="0.2"/>
    <row r="39" ht="12.75" x14ac:dyDescent="0.2"/>
    <row r="40" ht="12.75" x14ac:dyDescent="0.2"/>
    <row r="41" ht="12.75" x14ac:dyDescent="0.2"/>
    <row r="42" ht="12.75" x14ac:dyDescent="0.2"/>
    <row r="43" ht="12.75" x14ac:dyDescent="0.2"/>
    <row r="44" ht="12.75" x14ac:dyDescent="0.2"/>
    <row r="45" ht="12.75" x14ac:dyDescent="0.2"/>
    <row r="46" ht="12.75" x14ac:dyDescent="0.2"/>
    <row r="47" ht="12.75" x14ac:dyDescent="0.2"/>
    <row r="48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spans="49:86" ht="12.75" x14ac:dyDescent="0.2"/>
    <row r="82" spans="49:86" ht="12.75" x14ac:dyDescent="0.2"/>
    <row r="83" spans="49:86" ht="12.75" x14ac:dyDescent="0.2"/>
    <row r="84" spans="49:86" ht="12.75" x14ac:dyDescent="0.2"/>
    <row r="85" spans="49:86" ht="12.75" x14ac:dyDescent="0.2"/>
    <row r="86" spans="49:86" ht="12.75" x14ac:dyDescent="0.2"/>
    <row r="88" spans="49:86" ht="12.75" x14ac:dyDescent="0.2"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</row>
    <row r="89" spans="49:86" ht="12.75" x14ac:dyDescent="0.2"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  <c r="BW89" s="19"/>
      <c r="BX89" s="19"/>
      <c r="BY89" s="19"/>
      <c r="BZ89" s="19"/>
      <c r="CA89" s="19"/>
      <c r="CB89" s="19"/>
      <c r="CC89" s="19"/>
      <c r="CD89" s="19"/>
      <c r="CE89" s="19"/>
      <c r="CF89" s="19"/>
      <c r="CG89" s="19"/>
      <c r="CH89" s="19"/>
    </row>
    <row r="90" spans="49:86" ht="12.75" x14ac:dyDescent="0.2"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</row>
    <row r="91" spans="49:86" ht="12.75" x14ac:dyDescent="0.2"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</row>
    <row r="92" spans="49:86" ht="12.75" x14ac:dyDescent="0.2"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8"/>
      <c r="CF92" s="8"/>
      <c r="CG92" s="8"/>
      <c r="CH92" s="8"/>
    </row>
    <row r="93" spans="49:86" ht="12.75" x14ac:dyDescent="0.2"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</row>
    <row r="94" spans="49:86" ht="12.75" x14ac:dyDescent="0.2"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</row>
    <row r="95" spans="49:86" ht="12.75" x14ac:dyDescent="0.2"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</row>
    <row r="96" spans="49:86" ht="12.75" x14ac:dyDescent="0.2"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</row>
    <row r="97" spans="49:86" ht="12.75" x14ac:dyDescent="0.2"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2"/>
      <c r="CE97" s="12"/>
      <c r="CF97" s="12"/>
      <c r="CG97" s="12"/>
      <c r="CH97" s="12"/>
    </row>
    <row r="98" spans="49:86" ht="12.75" x14ac:dyDescent="0.2"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  <c r="BW98" s="19"/>
      <c r="BX98" s="19"/>
      <c r="BY98" s="19"/>
      <c r="BZ98" s="19"/>
      <c r="CA98" s="19"/>
      <c r="CB98" s="19"/>
      <c r="CC98" s="19"/>
      <c r="CD98" s="19"/>
      <c r="CE98" s="19"/>
      <c r="CF98" s="19"/>
      <c r="CG98" s="19"/>
      <c r="CH98" s="19"/>
    </row>
    <row r="99" spans="49:86" ht="12.75" x14ac:dyDescent="0.2"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  <c r="BY99" s="8"/>
      <c r="BZ99" s="8"/>
      <c r="CA99" s="8"/>
      <c r="CB99" s="8"/>
      <c r="CC99" s="8"/>
      <c r="CD99" s="8"/>
      <c r="CE99" s="8"/>
      <c r="CF99" s="8"/>
      <c r="CG99" s="8"/>
      <c r="CH99" s="8"/>
    </row>
    <row r="100" spans="49:86" ht="12.75" x14ac:dyDescent="0.2"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</row>
    <row r="101" spans="49:86" ht="12.75" x14ac:dyDescent="0.2"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8"/>
      <c r="CC101" s="8"/>
      <c r="CD101" s="8"/>
      <c r="CE101" s="8"/>
      <c r="CF101" s="8"/>
      <c r="CG101" s="8"/>
      <c r="CH101" s="8"/>
    </row>
    <row r="102" spans="49:86" ht="12.75" x14ac:dyDescent="0.2"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</row>
    <row r="103" spans="49:86" ht="12.75" x14ac:dyDescent="0.2"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/>
      <c r="CD103" s="12"/>
      <c r="CE103" s="12"/>
      <c r="CF103" s="12"/>
      <c r="CG103" s="12"/>
      <c r="CH103" s="12"/>
    </row>
    <row r="104" spans="49:86" ht="12.75" x14ac:dyDescent="0.2"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  <c r="CB104" s="12"/>
      <c r="CC104" s="12"/>
      <c r="CD104" s="12"/>
      <c r="CE104" s="12"/>
      <c r="CF104" s="12"/>
      <c r="CG104" s="12"/>
      <c r="CH104" s="12"/>
    </row>
    <row r="105" spans="49:86" ht="12.75" x14ac:dyDescent="0.2"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  <c r="CB105" s="12"/>
      <c r="CC105" s="12"/>
      <c r="CD105" s="12"/>
      <c r="CE105" s="12"/>
      <c r="CF105" s="12"/>
      <c r="CG105" s="12"/>
      <c r="CH105" s="12"/>
    </row>
    <row r="106" spans="49:86" ht="12.75" x14ac:dyDescent="0.2"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</row>
    <row r="107" spans="49:86" ht="12.75" x14ac:dyDescent="0.2"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19"/>
      <c r="BO107" s="19"/>
      <c r="BP107" s="19"/>
      <c r="BQ107" s="19"/>
      <c r="BR107" s="19"/>
      <c r="BS107" s="19"/>
      <c r="BT107" s="19"/>
      <c r="BU107" s="19"/>
      <c r="BV107" s="19"/>
      <c r="BW107" s="19"/>
      <c r="BX107" s="19"/>
      <c r="BY107" s="19"/>
      <c r="BZ107" s="19"/>
      <c r="CA107" s="19"/>
      <c r="CB107" s="19"/>
      <c r="CC107" s="19"/>
      <c r="CD107" s="19"/>
      <c r="CE107" s="19"/>
      <c r="CF107" s="19"/>
      <c r="CG107" s="19"/>
      <c r="CH107" s="19"/>
    </row>
    <row r="108" spans="49:86" ht="12.75" x14ac:dyDescent="0.2"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</row>
    <row r="109" spans="49:86" ht="12.75" x14ac:dyDescent="0.2"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  <c r="CB109" s="8"/>
      <c r="CC109" s="8"/>
      <c r="CD109" s="8"/>
      <c r="CE109" s="8"/>
      <c r="CF109" s="8"/>
      <c r="CG109" s="8"/>
      <c r="CH109" s="8"/>
    </row>
    <row r="110" spans="49:86" ht="12.75" x14ac:dyDescent="0.2"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  <c r="BY110" s="8"/>
      <c r="BZ110" s="8"/>
      <c r="CA110" s="8"/>
      <c r="CB110" s="8"/>
      <c r="CC110" s="8"/>
      <c r="CD110" s="8"/>
      <c r="CE110" s="8"/>
      <c r="CF110" s="8"/>
      <c r="CG110" s="8"/>
      <c r="CH110" s="8"/>
    </row>
    <row r="111" spans="49:86" ht="12.75" x14ac:dyDescent="0.2"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</row>
    <row r="112" spans="49:86" ht="12.75" x14ac:dyDescent="0.2"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</row>
    <row r="113" spans="49:86" ht="12.75" x14ac:dyDescent="0.2"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</row>
    <row r="114" spans="49:86" ht="12.75" x14ac:dyDescent="0.2"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  <c r="CC114" s="12"/>
      <c r="CD114" s="12"/>
      <c r="CE114" s="12"/>
      <c r="CF114" s="12"/>
      <c r="CG114" s="12"/>
      <c r="CH114" s="12"/>
    </row>
    <row r="115" spans="49:86" ht="12.75" x14ac:dyDescent="0.2"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  <c r="CB115" s="12"/>
      <c r="CC115" s="12"/>
      <c r="CD115" s="12"/>
      <c r="CE115" s="12"/>
      <c r="CF115" s="12"/>
      <c r="CG115" s="12"/>
      <c r="CH115" s="12"/>
    </row>
    <row r="116" spans="49:86" ht="12.75" x14ac:dyDescent="0.2"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</row>
    <row r="117" spans="49:86" ht="12.75" x14ac:dyDescent="0.2"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U117" s="8"/>
      <c r="BV117" s="8"/>
      <c r="BW117" s="8"/>
      <c r="BX117" s="8"/>
      <c r="BY117" s="8"/>
      <c r="BZ117" s="8"/>
      <c r="CA117" s="8"/>
      <c r="CB117" s="8"/>
      <c r="CC117" s="8"/>
      <c r="CD117" s="8"/>
      <c r="CE117" s="8"/>
      <c r="CF117" s="8"/>
      <c r="CG117" s="8"/>
      <c r="CH117" s="8"/>
    </row>
    <row r="118" spans="49:86" ht="12.75" x14ac:dyDescent="0.2"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  <c r="CA118" s="8"/>
      <c r="CB118" s="8"/>
      <c r="CC118" s="8"/>
      <c r="CD118" s="8"/>
      <c r="CE118" s="8"/>
      <c r="CF118" s="8"/>
      <c r="CG118" s="8"/>
      <c r="CH118" s="8"/>
    </row>
    <row r="119" spans="49:86" ht="12.75" x14ac:dyDescent="0.2"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/>
      <c r="CA119" s="8"/>
      <c r="CB119" s="8"/>
      <c r="CC119" s="8"/>
      <c r="CD119" s="8"/>
      <c r="CE119" s="8"/>
      <c r="CF119" s="8"/>
      <c r="CG119" s="8"/>
      <c r="CH119" s="8"/>
    </row>
    <row r="120" spans="49:86" ht="12.75" x14ac:dyDescent="0.2"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</row>
    <row r="121" spans="49:86" ht="12.75" x14ac:dyDescent="0.2"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  <c r="CB121" s="12"/>
      <c r="CC121" s="12"/>
      <c r="CD121" s="12"/>
      <c r="CE121" s="12"/>
      <c r="CF121" s="12"/>
      <c r="CG121" s="12"/>
      <c r="CH121" s="12"/>
    </row>
    <row r="122" spans="49:86" ht="12.75" x14ac:dyDescent="0.2"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</row>
    <row r="123" spans="49:86" ht="12.75" x14ac:dyDescent="0.2"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  <c r="CB123" s="12"/>
      <c r="CC123" s="12"/>
      <c r="CD123" s="12"/>
      <c r="CE123" s="12"/>
      <c r="CF123" s="12"/>
      <c r="CG123" s="12"/>
      <c r="CH123" s="12"/>
    </row>
    <row r="124" spans="49:86" ht="12.75" x14ac:dyDescent="0.2"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  <c r="CA124" s="12"/>
      <c r="CB124" s="12"/>
      <c r="CC124" s="12"/>
      <c r="CD124" s="12"/>
      <c r="CE124" s="12"/>
      <c r="CF124" s="12"/>
      <c r="CG124" s="12"/>
      <c r="CH124" s="12"/>
    </row>
    <row r="125" spans="49:86" ht="12.75" x14ac:dyDescent="0.2"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</row>
    <row r="126" spans="49:86" ht="12.75" x14ac:dyDescent="0.2"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/>
      <c r="BZ126" s="8"/>
      <c r="CA126" s="8"/>
      <c r="CB126" s="8"/>
      <c r="CC126" s="8"/>
      <c r="CD126" s="8"/>
      <c r="CE126" s="8"/>
      <c r="CF126" s="8"/>
      <c r="CG126" s="8"/>
      <c r="CH126" s="8"/>
    </row>
    <row r="127" spans="49:86" ht="12.75" x14ac:dyDescent="0.2"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  <c r="BY127" s="8"/>
      <c r="BZ127" s="8"/>
      <c r="CA127" s="8"/>
      <c r="CB127" s="8"/>
      <c r="CC127" s="8"/>
      <c r="CD127" s="8"/>
      <c r="CE127" s="8"/>
      <c r="CF127" s="8"/>
      <c r="CG127" s="8"/>
      <c r="CH127" s="8"/>
    </row>
    <row r="128" spans="49:86" ht="12.75" x14ac:dyDescent="0.2"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  <c r="BY128" s="8"/>
      <c r="BZ128" s="8"/>
      <c r="CA128" s="8"/>
      <c r="CB128" s="8"/>
      <c r="CC128" s="8"/>
      <c r="CD128" s="8"/>
      <c r="CE128" s="8"/>
      <c r="CF128" s="8"/>
      <c r="CG128" s="8"/>
      <c r="CH128" s="8"/>
    </row>
    <row r="129" spans="49:86" ht="12.75" x14ac:dyDescent="0.2"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</row>
    <row r="130" spans="49:86" ht="12.75" x14ac:dyDescent="0.2"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2"/>
      <c r="CC130" s="12"/>
      <c r="CD130" s="12"/>
      <c r="CE130" s="12"/>
      <c r="CF130" s="12"/>
      <c r="CG130" s="12"/>
      <c r="CH130" s="12"/>
    </row>
    <row r="131" spans="49:86" ht="12.75" x14ac:dyDescent="0.2"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</row>
    <row r="132" spans="49:86" ht="12.75" x14ac:dyDescent="0.2"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BZ132" s="12"/>
      <c r="CA132" s="12"/>
      <c r="CB132" s="12"/>
      <c r="CC132" s="12"/>
      <c r="CD132" s="12"/>
      <c r="CE132" s="12"/>
      <c r="CF132" s="12"/>
      <c r="CG132" s="12"/>
      <c r="CH132" s="12"/>
    </row>
    <row r="133" spans="49:86" ht="12.75" x14ac:dyDescent="0.2"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12"/>
      <c r="CB133" s="12"/>
      <c r="CC133" s="12"/>
      <c r="CD133" s="12"/>
      <c r="CE133" s="12"/>
      <c r="CF133" s="12"/>
      <c r="CG133" s="12"/>
      <c r="CH133" s="12"/>
    </row>
    <row r="134" spans="49:86" ht="12.75" x14ac:dyDescent="0.2"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</row>
    <row r="135" spans="49:86" ht="12.75" x14ac:dyDescent="0.2"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  <c r="BQ135" s="8"/>
      <c r="BR135" s="8"/>
      <c r="BS135" s="8"/>
      <c r="BT135" s="8"/>
      <c r="BU135" s="8"/>
      <c r="BV135" s="8"/>
      <c r="BW135" s="8"/>
      <c r="BX135" s="8"/>
      <c r="BY135" s="8"/>
      <c r="BZ135" s="8"/>
      <c r="CA135" s="8"/>
      <c r="CB135" s="8"/>
      <c r="CC135" s="8"/>
      <c r="CD135" s="8"/>
      <c r="CE135" s="8"/>
      <c r="CF135" s="8"/>
      <c r="CG135" s="8"/>
      <c r="CH135" s="8"/>
    </row>
    <row r="136" spans="49:86" ht="12.75" x14ac:dyDescent="0.2"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  <c r="BQ136" s="8"/>
      <c r="BR136" s="8"/>
      <c r="BS136" s="8"/>
      <c r="BT136" s="8"/>
      <c r="BU136" s="8"/>
      <c r="BV136" s="8"/>
      <c r="BW136" s="8"/>
      <c r="BX136" s="8"/>
      <c r="BY136" s="8"/>
      <c r="BZ136" s="8"/>
      <c r="CA136" s="8"/>
      <c r="CB136" s="8"/>
      <c r="CC136" s="8"/>
      <c r="CD136" s="8"/>
      <c r="CE136" s="8"/>
      <c r="CF136" s="8"/>
      <c r="CG136" s="8"/>
      <c r="CH136" s="8"/>
    </row>
    <row r="137" spans="49:86" ht="12.75" x14ac:dyDescent="0.2"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H137" s="8"/>
    </row>
    <row r="138" spans="49:86" ht="12.75" x14ac:dyDescent="0.2"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</row>
    <row r="139" spans="49:86" ht="12.75" x14ac:dyDescent="0.2"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</row>
    <row r="140" spans="49:86" ht="12.75" x14ac:dyDescent="0.2"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  <c r="CC140" s="12"/>
      <c r="CD140" s="12"/>
      <c r="CE140" s="12"/>
      <c r="CF140" s="12"/>
      <c r="CG140" s="12"/>
      <c r="CH140" s="12"/>
    </row>
    <row r="141" spans="49:86" ht="12.75" x14ac:dyDescent="0.2"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BZ141" s="12"/>
      <c r="CA141" s="12"/>
      <c r="CB141" s="12"/>
      <c r="CC141" s="12"/>
      <c r="CD141" s="12"/>
      <c r="CE141" s="12"/>
      <c r="CF141" s="12"/>
      <c r="CG141" s="12"/>
      <c r="CH141" s="12"/>
    </row>
    <row r="142" spans="49:86" ht="12.75" x14ac:dyDescent="0.2"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</row>
    <row r="143" spans="49:86" ht="12.75" x14ac:dyDescent="0.2"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  <c r="CF143" s="10"/>
      <c r="CG143" s="10"/>
      <c r="CH143" s="10"/>
    </row>
    <row r="144" spans="49:86" ht="12.75" x14ac:dyDescent="0.2"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8"/>
      <c r="BN144" s="8"/>
      <c r="BO144" s="8"/>
      <c r="BP144" s="8"/>
      <c r="BQ144" s="8"/>
      <c r="BR144" s="8"/>
      <c r="BS144" s="8"/>
      <c r="BT144" s="8"/>
      <c r="BU144" s="8"/>
      <c r="BV144" s="8"/>
      <c r="BW144" s="8"/>
      <c r="BX144" s="8"/>
      <c r="BY144" s="8"/>
      <c r="BZ144" s="8"/>
      <c r="CA144" s="8"/>
      <c r="CB144" s="8"/>
      <c r="CC144" s="8"/>
      <c r="CD144" s="8"/>
      <c r="CE144" s="8"/>
      <c r="CF144" s="8"/>
      <c r="CG144" s="8"/>
      <c r="CH144" s="8"/>
    </row>
    <row r="145" spans="49:86" ht="12.75" x14ac:dyDescent="0.2"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  <c r="BQ145" s="8"/>
      <c r="BR145" s="8"/>
      <c r="BS145" s="8"/>
      <c r="BT145" s="8"/>
      <c r="BU145" s="8"/>
      <c r="BV145" s="8"/>
      <c r="BW145" s="8"/>
      <c r="BX145" s="8"/>
      <c r="BY145" s="8"/>
      <c r="BZ145" s="8"/>
      <c r="CA145" s="8"/>
      <c r="CB145" s="8"/>
      <c r="CC145" s="8"/>
      <c r="CD145" s="8"/>
      <c r="CE145" s="8"/>
      <c r="CF145" s="8"/>
      <c r="CG145" s="8"/>
      <c r="CH145" s="8"/>
    </row>
    <row r="146" spans="49:86" ht="12.75" x14ac:dyDescent="0.2"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  <c r="BN146" s="8"/>
      <c r="BO146" s="8"/>
      <c r="BP146" s="8"/>
      <c r="BQ146" s="8"/>
      <c r="BR146" s="8"/>
      <c r="BS146" s="8"/>
      <c r="BT146" s="8"/>
      <c r="BU146" s="8"/>
      <c r="BV146" s="8"/>
      <c r="BW146" s="8"/>
      <c r="BX146" s="8"/>
      <c r="BY146" s="8"/>
      <c r="BZ146" s="8"/>
      <c r="CA146" s="8"/>
      <c r="CB146" s="8"/>
      <c r="CC146" s="8"/>
      <c r="CD146" s="8"/>
      <c r="CE146" s="8"/>
      <c r="CF146" s="8"/>
      <c r="CG146" s="8"/>
      <c r="CH146" s="8"/>
    </row>
    <row r="147" spans="49:86" ht="12.75" x14ac:dyDescent="0.2"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</row>
    <row r="148" spans="49:86" ht="12.75" x14ac:dyDescent="0.2"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2"/>
      <c r="BZ148" s="12"/>
      <c r="CA148" s="12"/>
      <c r="CB148" s="12"/>
      <c r="CC148" s="12"/>
      <c r="CD148" s="12"/>
      <c r="CE148" s="12"/>
      <c r="CF148" s="12"/>
      <c r="CG148" s="12"/>
      <c r="CH148" s="12"/>
    </row>
    <row r="149" spans="49:86" ht="12.75" x14ac:dyDescent="0.2"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</row>
    <row r="150" spans="49:86" ht="12.75" x14ac:dyDescent="0.2"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</row>
    <row r="151" spans="49:86" ht="12.75" x14ac:dyDescent="0.2"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</row>
    <row r="152" spans="49:86" ht="12.75" x14ac:dyDescent="0.2"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</row>
    <row r="153" spans="49:86" ht="12.75" x14ac:dyDescent="0.2"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  <c r="BR153" s="8"/>
      <c r="BS153" s="8"/>
      <c r="BT153" s="8"/>
      <c r="BU153" s="8"/>
      <c r="BV153" s="8"/>
      <c r="BW153" s="8"/>
      <c r="BX153" s="8"/>
      <c r="BY153" s="8"/>
      <c r="BZ153" s="8"/>
      <c r="CA153" s="8"/>
      <c r="CB153" s="8"/>
      <c r="CC153" s="8"/>
      <c r="CD153" s="8"/>
      <c r="CE153" s="8"/>
      <c r="CF153" s="8"/>
      <c r="CG153" s="8"/>
      <c r="CH153" s="8"/>
    </row>
    <row r="154" spans="49:86" ht="12.75" x14ac:dyDescent="0.2"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  <c r="BR154" s="8"/>
      <c r="BS154" s="8"/>
      <c r="BT154" s="8"/>
      <c r="BU154" s="8"/>
      <c r="BV154" s="8"/>
      <c r="BW154" s="8"/>
      <c r="BX154" s="8"/>
      <c r="BY154" s="8"/>
      <c r="BZ154" s="8"/>
      <c r="CA154" s="8"/>
      <c r="CB154" s="8"/>
      <c r="CC154" s="8"/>
      <c r="CD154" s="8"/>
      <c r="CE154" s="8"/>
      <c r="CF154" s="8"/>
      <c r="CG154" s="8"/>
      <c r="CH154" s="8"/>
    </row>
    <row r="155" spans="49:86" ht="12.75" x14ac:dyDescent="0.2"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  <c r="BR155" s="8"/>
      <c r="BS155" s="8"/>
      <c r="BT155" s="8"/>
      <c r="BU155" s="8"/>
      <c r="BV155" s="8"/>
      <c r="BW155" s="8"/>
      <c r="BX155" s="8"/>
      <c r="BY155" s="8"/>
      <c r="BZ155" s="8"/>
      <c r="CA155" s="8"/>
      <c r="CB155" s="8"/>
      <c r="CC155" s="8"/>
      <c r="CD155" s="8"/>
      <c r="CE155" s="8"/>
      <c r="CF155" s="8"/>
      <c r="CG155" s="8"/>
      <c r="CH155" s="8"/>
    </row>
    <row r="156" spans="49:86" ht="12.75" x14ac:dyDescent="0.2"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</row>
    <row r="157" spans="49:86" ht="12.75" x14ac:dyDescent="0.2"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/>
      <c r="BZ157" s="12"/>
      <c r="CA157" s="12"/>
      <c r="CB157" s="12"/>
      <c r="CC157" s="12"/>
      <c r="CD157" s="12"/>
      <c r="CE157" s="12"/>
      <c r="CF157" s="12"/>
      <c r="CG157" s="12"/>
      <c r="CH157" s="12"/>
    </row>
    <row r="158" spans="49:86" ht="12.75" x14ac:dyDescent="0.2"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</row>
    <row r="159" spans="49:86" ht="12.75" x14ac:dyDescent="0.2"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</row>
    <row r="160" spans="49:86" ht="12.75" x14ac:dyDescent="0.2"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</row>
    <row r="161" spans="49:86" ht="12.75" x14ac:dyDescent="0.2"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  <c r="CD161" s="10"/>
      <c r="CE161" s="10"/>
      <c r="CF161" s="10"/>
      <c r="CG161" s="10"/>
      <c r="CH161" s="10"/>
    </row>
    <row r="162" spans="49:86" ht="12.75" x14ac:dyDescent="0.2"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  <c r="BS162" s="8"/>
      <c r="BT162" s="8"/>
      <c r="BU162" s="8"/>
      <c r="BV162" s="8"/>
      <c r="BW162" s="8"/>
      <c r="BX162" s="8"/>
      <c r="BY162" s="8"/>
      <c r="BZ162" s="8"/>
      <c r="CA162" s="8"/>
      <c r="CB162" s="8"/>
      <c r="CC162" s="8"/>
      <c r="CD162" s="8"/>
      <c r="CE162" s="8"/>
      <c r="CF162" s="8"/>
      <c r="CG162" s="8"/>
      <c r="CH162" s="8"/>
    </row>
    <row r="163" spans="49:86" ht="12.75" x14ac:dyDescent="0.2"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  <c r="BS163" s="8"/>
      <c r="BT163" s="8"/>
      <c r="BU163" s="8"/>
      <c r="BV163" s="8"/>
      <c r="BW163" s="8"/>
      <c r="BX163" s="8"/>
      <c r="BY163" s="8"/>
      <c r="BZ163" s="8"/>
      <c r="CA163" s="8"/>
      <c r="CB163" s="8"/>
      <c r="CC163" s="8"/>
      <c r="CD163" s="8"/>
      <c r="CE163" s="8"/>
      <c r="CF163" s="8"/>
      <c r="CG163" s="8"/>
      <c r="CH163" s="8"/>
    </row>
    <row r="164" spans="49:86" ht="12.75" x14ac:dyDescent="0.2"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  <c r="BQ164" s="8"/>
      <c r="BR164" s="8"/>
      <c r="BS164" s="8"/>
      <c r="BT164" s="8"/>
      <c r="BU164" s="8"/>
      <c r="BV164" s="8"/>
      <c r="BW164" s="8"/>
      <c r="BX164" s="8"/>
      <c r="BY164" s="8"/>
      <c r="BZ164" s="8"/>
      <c r="CA164" s="8"/>
      <c r="CB164" s="8"/>
      <c r="CC164" s="8"/>
      <c r="CD164" s="8"/>
      <c r="CE164" s="8"/>
      <c r="CF164" s="8"/>
      <c r="CG164" s="8"/>
      <c r="CH164" s="8"/>
    </row>
    <row r="165" spans="49:86" ht="12.75" x14ac:dyDescent="0.2"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</row>
    <row r="166" spans="49:86" ht="12.75" x14ac:dyDescent="0.2"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2"/>
      <c r="BZ166" s="12"/>
      <c r="CA166" s="12"/>
      <c r="CB166" s="12"/>
      <c r="CC166" s="12"/>
      <c r="CD166" s="12"/>
      <c r="CE166" s="12"/>
      <c r="CF166" s="12"/>
      <c r="CG166" s="12"/>
      <c r="CH166" s="12"/>
    </row>
    <row r="167" spans="49:86" ht="12.75" x14ac:dyDescent="0.2"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</row>
    <row r="168" spans="49:86" ht="12.75" x14ac:dyDescent="0.2"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  <c r="BZ168" s="12"/>
      <c r="CA168" s="12"/>
      <c r="CB168" s="12"/>
      <c r="CC168" s="12"/>
      <c r="CD168" s="12"/>
      <c r="CE168" s="12"/>
      <c r="CF168" s="12"/>
      <c r="CG168" s="12"/>
      <c r="CH168" s="12"/>
    </row>
    <row r="169" spans="49:86" ht="12.75" x14ac:dyDescent="0.2"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BZ169" s="12"/>
      <c r="CA169" s="12"/>
      <c r="CB169" s="12"/>
      <c r="CC169" s="12"/>
      <c r="CD169" s="12"/>
      <c r="CE169" s="12"/>
      <c r="CF169" s="12"/>
      <c r="CG169" s="12"/>
      <c r="CH169" s="12"/>
    </row>
    <row r="170" spans="49:86" ht="12.75" x14ac:dyDescent="0.2"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0"/>
      <c r="BX170" s="10"/>
      <c r="BY170" s="10"/>
      <c r="BZ170" s="10"/>
      <c r="CA170" s="10"/>
      <c r="CB170" s="10"/>
      <c r="CC170" s="10"/>
      <c r="CD170" s="10"/>
      <c r="CE170" s="10"/>
      <c r="CF170" s="10"/>
      <c r="CG170" s="10"/>
      <c r="CH170" s="10"/>
    </row>
    <row r="171" spans="49:86" ht="12.75" x14ac:dyDescent="0.2"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  <c r="BT171" s="8"/>
      <c r="BU171" s="8"/>
      <c r="BV171" s="8"/>
      <c r="BW171" s="8"/>
      <c r="BX171" s="8"/>
      <c r="BY171" s="8"/>
      <c r="BZ171" s="8"/>
      <c r="CA171" s="8"/>
      <c r="CB171" s="8"/>
      <c r="CC171" s="8"/>
      <c r="CD171" s="8"/>
      <c r="CE171" s="8"/>
      <c r="CF171" s="8"/>
      <c r="CG171" s="8"/>
      <c r="CH171" s="8"/>
    </row>
    <row r="172" spans="49:86" ht="12.75" x14ac:dyDescent="0.2"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  <c r="BQ172" s="8"/>
      <c r="BR172" s="8"/>
      <c r="BS172" s="8"/>
      <c r="BT172" s="8"/>
      <c r="BU172" s="8"/>
      <c r="BV172" s="8"/>
      <c r="BW172" s="8"/>
      <c r="BX172" s="8"/>
      <c r="BY172" s="8"/>
      <c r="BZ172" s="8"/>
      <c r="CA172" s="8"/>
      <c r="CB172" s="8"/>
      <c r="CC172" s="8"/>
      <c r="CD172" s="8"/>
      <c r="CE172" s="8"/>
      <c r="CF172" s="8"/>
      <c r="CG172" s="8"/>
      <c r="CH172" s="8"/>
    </row>
    <row r="173" spans="49:86" ht="12.75" x14ac:dyDescent="0.2"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  <c r="BO173" s="8"/>
      <c r="BP173" s="8"/>
      <c r="BQ173" s="8"/>
      <c r="BR173" s="8"/>
      <c r="BS173" s="8"/>
      <c r="BT173" s="8"/>
      <c r="BU173" s="8"/>
      <c r="BV173" s="8"/>
      <c r="BW173" s="8"/>
      <c r="BX173" s="8"/>
      <c r="BY173" s="8"/>
      <c r="BZ173" s="8"/>
      <c r="CA173" s="8"/>
      <c r="CB173" s="8"/>
      <c r="CC173" s="8"/>
      <c r="CD173" s="8"/>
      <c r="CE173" s="8"/>
      <c r="CF173" s="8"/>
      <c r="CG173" s="8"/>
      <c r="CH173" s="8"/>
    </row>
    <row r="174" spans="49:86" ht="12.75" x14ac:dyDescent="0.2"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</row>
    <row r="175" spans="49:86" ht="12.75" x14ac:dyDescent="0.2"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</row>
    <row r="176" spans="49:86" ht="12.75" x14ac:dyDescent="0.2"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2"/>
      <c r="BZ176" s="12"/>
      <c r="CA176" s="12"/>
      <c r="CB176" s="12"/>
      <c r="CC176" s="12"/>
      <c r="CD176" s="12"/>
      <c r="CE176" s="12"/>
      <c r="CF176" s="12"/>
      <c r="CG176" s="12"/>
      <c r="CH176" s="12"/>
    </row>
    <row r="177" spans="49:86" ht="12.75" x14ac:dyDescent="0.2"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</row>
    <row r="178" spans="49:86" ht="12.75" x14ac:dyDescent="0.2"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</row>
    <row r="179" spans="49:86" ht="12.75" x14ac:dyDescent="0.2"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  <c r="CD179" s="10"/>
      <c r="CE179" s="10"/>
      <c r="CF179" s="10"/>
      <c r="CG179" s="10"/>
      <c r="CH179" s="10"/>
    </row>
    <row r="180" spans="49:86" ht="12.75" x14ac:dyDescent="0.2"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  <c r="BO180" s="8"/>
      <c r="BP180" s="8"/>
      <c r="BQ180" s="8"/>
      <c r="BR180" s="8"/>
      <c r="BS180" s="8"/>
      <c r="BT180" s="8"/>
      <c r="BU180" s="8"/>
      <c r="BV180" s="8"/>
      <c r="BW180" s="8"/>
      <c r="BX180" s="8"/>
      <c r="BY180" s="8"/>
      <c r="BZ180" s="8"/>
      <c r="CA180" s="8"/>
      <c r="CB180" s="8"/>
      <c r="CC180" s="8"/>
      <c r="CD180" s="8"/>
      <c r="CE180" s="8"/>
      <c r="CF180" s="8"/>
      <c r="CG180" s="8"/>
      <c r="CH180" s="8"/>
    </row>
    <row r="181" spans="49:86" ht="12.75" x14ac:dyDescent="0.2"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  <c r="BK181" s="8"/>
      <c r="BL181" s="8"/>
      <c r="BM181" s="8"/>
      <c r="BN181" s="8"/>
      <c r="BO181" s="8"/>
      <c r="BP181" s="8"/>
      <c r="BQ181" s="8"/>
      <c r="BR181" s="8"/>
      <c r="BS181" s="8"/>
      <c r="BT181" s="8"/>
      <c r="BU181" s="8"/>
      <c r="BV181" s="8"/>
      <c r="BW181" s="8"/>
      <c r="BX181" s="8"/>
      <c r="BY181" s="8"/>
      <c r="BZ181" s="8"/>
      <c r="CA181" s="8"/>
      <c r="CB181" s="8"/>
      <c r="CC181" s="8"/>
      <c r="CD181" s="8"/>
      <c r="CE181" s="8"/>
      <c r="CF181" s="8"/>
      <c r="CG181" s="8"/>
      <c r="CH181" s="8"/>
    </row>
    <row r="182" spans="49:86" ht="12.75" x14ac:dyDescent="0.2"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8"/>
      <c r="BK182" s="8"/>
      <c r="BL182" s="8"/>
      <c r="BM182" s="8"/>
      <c r="BN182" s="8"/>
      <c r="BO182" s="8"/>
      <c r="BP182" s="8"/>
      <c r="BQ182" s="8"/>
      <c r="BR182" s="8"/>
      <c r="BS182" s="8"/>
      <c r="BT182" s="8"/>
      <c r="BU182" s="8"/>
      <c r="BV182" s="8"/>
      <c r="BW182" s="8"/>
      <c r="BX182" s="8"/>
      <c r="BY182" s="8"/>
      <c r="BZ182" s="8"/>
      <c r="CA182" s="8"/>
      <c r="CB182" s="8"/>
      <c r="CC182" s="8"/>
      <c r="CD182" s="8"/>
      <c r="CE182" s="8"/>
      <c r="CF182" s="8"/>
      <c r="CG182" s="8"/>
      <c r="CH182" s="8"/>
    </row>
    <row r="183" spans="49:86" ht="12.75" x14ac:dyDescent="0.2"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</row>
    <row r="184" spans="49:86" ht="12.75" x14ac:dyDescent="0.2"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2"/>
      <c r="BZ184" s="12"/>
      <c r="CA184" s="12"/>
      <c r="CB184" s="12"/>
      <c r="CC184" s="12"/>
      <c r="CD184" s="12"/>
      <c r="CE184" s="12"/>
      <c r="CF184" s="12"/>
      <c r="CG184" s="12"/>
      <c r="CH184" s="12"/>
    </row>
    <row r="185" spans="49:86" ht="12.75" x14ac:dyDescent="0.2"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  <c r="BY185" s="12"/>
      <c r="BZ185" s="12"/>
      <c r="CA185" s="12"/>
      <c r="CB185" s="12"/>
      <c r="CC185" s="12"/>
      <c r="CD185" s="12"/>
      <c r="CE185" s="12"/>
      <c r="CF185" s="12"/>
      <c r="CG185" s="12"/>
      <c r="CH185" s="12"/>
    </row>
    <row r="186" spans="49:86" ht="12.75" x14ac:dyDescent="0.2"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2"/>
      <c r="BZ186" s="12"/>
      <c r="CA186" s="12"/>
      <c r="CB186" s="12"/>
      <c r="CC186" s="12"/>
      <c r="CD186" s="12"/>
      <c r="CE186" s="12"/>
      <c r="CF186" s="12"/>
      <c r="CG186" s="12"/>
      <c r="CH186" s="12"/>
    </row>
    <row r="187" spans="49:86" ht="12.75" x14ac:dyDescent="0.2"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  <c r="BY187" s="12"/>
      <c r="BZ187" s="12"/>
      <c r="CA187" s="12"/>
      <c r="CB187" s="12"/>
      <c r="CC187" s="12"/>
      <c r="CD187" s="12"/>
      <c r="CE187" s="12"/>
      <c r="CF187" s="12"/>
      <c r="CG187" s="12"/>
      <c r="CH187" s="12"/>
    </row>
    <row r="188" spans="49:86" ht="12.75" x14ac:dyDescent="0.2"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0"/>
      <c r="BX188" s="10"/>
      <c r="BY188" s="10"/>
      <c r="BZ188" s="10"/>
      <c r="CA188" s="10"/>
      <c r="CB188" s="10"/>
      <c r="CC188" s="10"/>
      <c r="CD188" s="10"/>
      <c r="CE188" s="10"/>
      <c r="CF188" s="10"/>
      <c r="CG188" s="10"/>
      <c r="CH188" s="10"/>
    </row>
    <row r="189" spans="49:86" ht="12.75" x14ac:dyDescent="0.2"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  <c r="BN189" s="8"/>
      <c r="BO189" s="8"/>
      <c r="BP189" s="8"/>
      <c r="BQ189" s="8"/>
      <c r="BR189" s="8"/>
      <c r="BS189" s="8"/>
      <c r="BT189" s="8"/>
      <c r="BU189" s="8"/>
      <c r="BV189" s="8"/>
      <c r="BW189" s="8"/>
      <c r="BX189" s="8"/>
      <c r="BY189" s="8"/>
      <c r="BZ189" s="8"/>
      <c r="CA189" s="8"/>
      <c r="CB189" s="8"/>
      <c r="CC189" s="8"/>
      <c r="CD189" s="8"/>
      <c r="CE189" s="8"/>
      <c r="CF189" s="8"/>
      <c r="CG189" s="8"/>
      <c r="CH189" s="8"/>
    </row>
    <row r="190" spans="49:86" ht="12.75" x14ac:dyDescent="0.2"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  <c r="BR190" s="8"/>
      <c r="BS190" s="8"/>
      <c r="BT190" s="8"/>
      <c r="BU190" s="8"/>
      <c r="BV190" s="8"/>
      <c r="BW190" s="8"/>
      <c r="BX190" s="8"/>
      <c r="BY190" s="8"/>
      <c r="BZ190" s="8"/>
      <c r="CA190" s="8"/>
      <c r="CB190" s="8"/>
      <c r="CC190" s="8"/>
      <c r="CD190" s="8"/>
      <c r="CE190" s="8"/>
      <c r="CF190" s="8"/>
      <c r="CG190" s="8"/>
      <c r="CH190" s="8"/>
    </row>
    <row r="191" spans="49:86" ht="12.75" x14ac:dyDescent="0.2"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  <c r="BR191" s="8"/>
      <c r="BS191" s="8"/>
      <c r="BT191" s="8"/>
      <c r="BU191" s="8"/>
      <c r="BV191" s="8"/>
      <c r="BW191" s="8"/>
      <c r="BX191" s="8"/>
      <c r="BY191" s="8"/>
      <c r="BZ191" s="8"/>
      <c r="CA191" s="8"/>
      <c r="CB191" s="8"/>
      <c r="CC191" s="8"/>
      <c r="CD191" s="8"/>
      <c r="CE191" s="8"/>
      <c r="CF191" s="8"/>
      <c r="CG191" s="8"/>
      <c r="CH191" s="8"/>
    </row>
    <row r="192" spans="49:86" ht="12.75" x14ac:dyDescent="0.2"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</row>
    <row r="193" spans="49:86" ht="12.75" x14ac:dyDescent="0.2"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</row>
    <row r="194" spans="49:86" ht="12.75" x14ac:dyDescent="0.2"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2"/>
      <c r="BY194" s="12"/>
      <c r="BZ194" s="12"/>
      <c r="CA194" s="12"/>
      <c r="CB194" s="12"/>
      <c r="CC194" s="12"/>
      <c r="CD194" s="12"/>
      <c r="CE194" s="12"/>
      <c r="CF194" s="12"/>
      <c r="CG194" s="12"/>
      <c r="CH194" s="12"/>
    </row>
    <row r="195" spans="49:86" ht="12.75" x14ac:dyDescent="0.2"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  <c r="BY195" s="12"/>
      <c r="BZ195" s="12"/>
      <c r="CA195" s="12"/>
      <c r="CB195" s="12"/>
      <c r="CC195" s="12"/>
      <c r="CD195" s="12"/>
      <c r="CE195" s="12"/>
      <c r="CF195" s="12"/>
      <c r="CG195" s="12"/>
      <c r="CH195" s="12"/>
    </row>
    <row r="196" spans="49:86" ht="12.75" x14ac:dyDescent="0.2"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</row>
    <row r="197" spans="49:86" ht="12.75" x14ac:dyDescent="0.2"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  <c r="BU197" s="10"/>
      <c r="BV197" s="10"/>
      <c r="BW197" s="10"/>
      <c r="BX197" s="10"/>
      <c r="BY197" s="10"/>
      <c r="BZ197" s="10"/>
      <c r="CA197" s="10"/>
      <c r="CB197" s="10"/>
      <c r="CC197" s="10"/>
      <c r="CD197" s="10"/>
      <c r="CE197" s="10"/>
      <c r="CF197" s="10"/>
      <c r="CG197" s="10"/>
      <c r="CH197" s="10"/>
    </row>
    <row r="198" spans="49:86" ht="12.75" x14ac:dyDescent="0.2"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8"/>
      <c r="BK198" s="8"/>
      <c r="BL198" s="8"/>
      <c r="BM198" s="8"/>
      <c r="BN198" s="8"/>
      <c r="BO198" s="8"/>
      <c r="BP198" s="8"/>
      <c r="BQ198" s="8"/>
      <c r="BR198" s="8"/>
      <c r="BS198" s="8"/>
      <c r="BT198" s="8"/>
      <c r="BU198" s="8"/>
      <c r="BV198" s="8"/>
      <c r="BW198" s="8"/>
      <c r="BX198" s="8"/>
      <c r="BY198" s="8"/>
      <c r="BZ198" s="8"/>
      <c r="CA198" s="8"/>
      <c r="CB198" s="8"/>
      <c r="CC198" s="8"/>
      <c r="CD198" s="8"/>
      <c r="CE198" s="8"/>
      <c r="CF198" s="8"/>
      <c r="CG198" s="8"/>
      <c r="CH198" s="8"/>
    </row>
    <row r="199" spans="49:86" ht="12.75" x14ac:dyDescent="0.2"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8"/>
      <c r="BK199" s="8"/>
      <c r="BL199" s="8"/>
      <c r="BM199" s="8"/>
      <c r="BN199" s="8"/>
      <c r="BO199" s="8"/>
      <c r="BP199" s="8"/>
      <c r="BQ199" s="8"/>
      <c r="BR199" s="8"/>
      <c r="BS199" s="8"/>
      <c r="BT199" s="8"/>
      <c r="BU199" s="8"/>
      <c r="BV199" s="8"/>
      <c r="BW199" s="8"/>
      <c r="BX199" s="8"/>
      <c r="BY199" s="8"/>
      <c r="BZ199" s="8"/>
      <c r="CA199" s="8"/>
      <c r="CB199" s="8"/>
      <c r="CC199" s="8"/>
      <c r="CD199" s="8"/>
      <c r="CE199" s="8"/>
      <c r="CF199" s="8"/>
      <c r="CG199" s="8"/>
      <c r="CH199" s="8"/>
    </row>
    <row r="200" spans="49:86" ht="12.75" x14ac:dyDescent="0.2"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  <c r="BQ200" s="8"/>
      <c r="BR200" s="8"/>
      <c r="BS200" s="8"/>
      <c r="BT200" s="8"/>
      <c r="BU200" s="8"/>
      <c r="BV200" s="8"/>
      <c r="BW200" s="8"/>
      <c r="BX200" s="8"/>
      <c r="BY200" s="8"/>
      <c r="BZ200" s="8"/>
      <c r="CA200" s="8"/>
      <c r="CB200" s="8"/>
      <c r="CC200" s="8"/>
      <c r="CD200" s="8"/>
      <c r="CE200" s="8"/>
      <c r="CF200" s="8"/>
      <c r="CG200" s="8"/>
      <c r="CH200" s="8"/>
    </row>
    <row r="201" spans="49:86" ht="12.75" x14ac:dyDescent="0.2"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</row>
    <row r="202" spans="49:86" ht="12.75" x14ac:dyDescent="0.2"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  <c r="BY202" s="12"/>
      <c r="BZ202" s="12"/>
      <c r="CA202" s="12"/>
      <c r="CB202" s="12"/>
      <c r="CC202" s="12"/>
      <c r="CD202" s="12"/>
      <c r="CE202" s="12"/>
      <c r="CF202" s="12"/>
      <c r="CG202" s="12"/>
      <c r="CH202" s="12"/>
    </row>
    <row r="203" spans="49:86" ht="12.75" x14ac:dyDescent="0.2"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2"/>
      <c r="BY203" s="12"/>
      <c r="BZ203" s="12"/>
      <c r="CA203" s="12"/>
      <c r="CB203" s="12"/>
      <c r="CC203" s="12"/>
      <c r="CD203" s="12"/>
      <c r="CE203" s="12"/>
      <c r="CF203" s="12"/>
      <c r="CG203" s="12"/>
      <c r="CH203" s="12"/>
    </row>
    <row r="204" spans="49:86" ht="12.75" x14ac:dyDescent="0.2"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2"/>
      <c r="BY204" s="12"/>
      <c r="BZ204" s="12"/>
      <c r="CA204" s="12"/>
      <c r="CB204" s="12"/>
      <c r="CC204" s="12"/>
      <c r="CD204" s="12"/>
      <c r="CE204" s="12"/>
      <c r="CF204" s="12"/>
      <c r="CG204" s="12"/>
      <c r="CH204" s="12"/>
    </row>
    <row r="205" spans="49:86" ht="12.75" x14ac:dyDescent="0.2"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  <c r="BX205" s="12"/>
      <c r="BY205" s="12"/>
      <c r="BZ205" s="12"/>
      <c r="CA205" s="12"/>
      <c r="CB205" s="12"/>
      <c r="CC205" s="12"/>
      <c r="CD205" s="12"/>
      <c r="CE205" s="12"/>
      <c r="CF205" s="12"/>
      <c r="CG205" s="12"/>
      <c r="CH205" s="12"/>
    </row>
    <row r="206" spans="49:86" ht="12.75" x14ac:dyDescent="0.2"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  <c r="BS206" s="10"/>
      <c r="BT206" s="10"/>
      <c r="BU206" s="10"/>
      <c r="BV206" s="10"/>
      <c r="BW206" s="10"/>
      <c r="BX206" s="10"/>
      <c r="BY206" s="10"/>
      <c r="BZ206" s="10"/>
      <c r="CA206" s="10"/>
      <c r="CB206" s="10"/>
      <c r="CC206" s="10"/>
      <c r="CD206" s="10"/>
      <c r="CE206" s="10"/>
      <c r="CF206" s="10"/>
      <c r="CG206" s="10"/>
      <c r="CH206" s="10"/>
    </row>
    <row r="207" spans="49:86" ht="12.75" x14ac:dyDescent="0.2"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  <c r="BK207" s="8"/>
      <c r="BL207" s="8"/>
      <c r="BM207" s="8"/>
      <c r="BN207" s="8"/>
      <c r="BO207" s="8"/>
      <c r="BP207" s="8"/>
      <c r="BQ207" s="8"/>
      <c r="BR207" s="8"/>
      <c r="BS207" s="8"/>
      <c r="BT207" s="8"/>
      <c r="BU207" s="8"/>
      <c r="BV207" s="8"/>
      <c r="BW207" s="8"/>
      <c r="BX207" s="8"/>
      <c r="BY207" s="8"/>
      <c r="BZ207" s="8"/>
      <c r="CA207" s="8"/>
      <c r="CB207" s="8"/>
      <c r="CC207" s="8"/>
      <c r="CD207" s="8"/>
      <c r="CE207" s="8"/>
      <c r="CF207" s="8"/>
      <c r="CG207" s="8"/>
      <c r="CH207" s="8"/>
    </row>
    <row r="208" spans="49:86" ht="12.75" x14ac:dyDescent="0.2"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  <c r="BH208" s="8"/>
      <c r="BI208" s="8"/>
      <c r="BJ208" s="8"/>
      <c r="BK208" s="8"/>
      <c r="BL208" s="8"/>
      <c r="BM208" s="8"/>
      <c r="BN208" s="8"/>
      <c r="BO208" s="8"/>
      <c r="BP208" s="8"/>
      <c r="BQ208" s="8"/>
      <c r="BR208" s="8"/>
      <c r="BS208" s="8"/>
      <c r="BT208" s="8"/>
      <c r="BU208" s="8"/>
      <c r="BV208" s="8"/>
      <c r="BW208" s="8"/>
      <c r="BX208" s="8"/>
      <c r="BY208" s="8"/>
      <c r="BZ208" s="8"/>
      <c r="CA208" s="8"/>
      <c r="CB208" s="8"/>
      <c r="CC208" s="8"/>
      <c r="CD208" s="8"/>
      <c r="CE208" s="8"/>
      <c r="CF208" s="8"/>
      <c r="CG208" s="8"/>
      <c r="CH208" s="8"/>
    </row>
    <row r="209" spans="49:86" ht="12.75" x14ac:dyDescent="0.2"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  <c r="BH209" s="8"/>
      <c r="BI209" s="8"/>
      <c r="BJ209" s="8"/>
      <c r="BK209" s="8"/>
      <c r="BL209" s="8"/>
      <c r="BM209" s="8"/>
      <c r="BN209" s="8"/>
      <c r="BO209" s="8"/>
      <c r="BP209" s="8"/>
      <c r="BQ209" s="8"/>
      <c r="BR209" s="8"/>
      <c r="BS209" s="8"/>
      <c r="BT209" s="8"/>
      <c r="BU209" s="8"/>
      <c r="BV209" s="8"/>
      <c r="BW209" s="8"/>
      <c r="BX209" s="8"/>
      <c r="BY209" s="8"/>
      <c r="BZ209" s="8"/>
      <c r="CA209" s="8"/>
      <c r="CB209" s="8"/>
      <c r="CC209" s="8"/>
      <c r="CD209" s="8"/>
      <c r="CE209" s="8"/>
      <c r="CF209" s="8"/>
      <c r="CG209" s="8"/>
      <c r="CH209" s="8"/>
    </row>
    <row r="210" spans="49:86" ht="12.75" x14ac:dyDescent="0.2"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</row>
    <row r="211" spans="49:86" ht="12.75" x14ac:dyDescent="0.2"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  <c r="BY211" s="12"/>
      <c r="BZ211" s="12"/>
      <c r="CA211" s="12"/>
      <c r="CB211" s="12"/>
      <c r="CC211" s="12"/>
      <c r="CD211" s="12"/>
      <c r="CE211" s="12"/>
      <c r="CF211" s="12"/>
      <c r="CG211" s="12"/>
      <c r="CH211" s="12"/>
    </row>
    <row r="212" spans="49:86" ht="12.75" x14ac:dyDescent="0.2"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  <c r="BY212" s="12"/>
      <c r="BZ212" s="12"/>
      <c r="CA212" s="12"/>
      <c r="CB212" s="12"/>
      <c r="CC212" s="12"/>
      <c r="CD212" s="12"/>
      <c r="CE212" s="12"/>
      <c r="CF212" s="12"/>
      <c r="CG212" s="12"/>
      <c r="CH212" s="12"/>
    </row>
    <row r="213" spans="49:86" ht="12.75" x14ac:dyDescent="0.2"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  <c r="BY213" s="12"/>
      <c r="BZ213" s="12"/>
      <c r="CA213" s="12"/>
      <c r="CB213" s="12"/>
      <c r="CC213" s="12"/>
      <c r="CD213" s="12"/>
      <c r="CE213" s="12"/>
      <c r="CF213" s="12"/>
      <c r="CG213" s="12"/>
      <c r="CH213" s="12"/>
    </row>
    <row r="214" spans="49:86" ht="12.75" x14ac:dyDescent="0.2"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  <c r="BW214" s="12"/>
      <c r="BX214" s="12"/>
      <c r="BY214" s="12"/>
      <c r="BZ214" s="12"/>
      <c r="CA214" s="12"/>
      <c r="CB214" s="12"/>
      <c r="CC214" s="12"/>
      <c r="CD214" s="12"/>
      <c r="CE214" s="12"/>
      <c r="CF214" s="12"/>
      <c r="CG214" s="12"/>
      <c r="CH214" s="12"/>
    </row>
    <row r="215" spans="49:86" ht="12.75" x14ac:dyDescent="0.2"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  <c r="BU215" s="10"/>
      <c r="BV215" s="10"/>
      <c r="BW215" s="10"/>
      <c r="BX215" s="10"/>
      <c r="BY215" s="10"/>
      <c r="BZ215" s="10"/>
      <c r="CA215" s="10"/>
      <c r="CB215" s="10"/>
      <c r="CC215" s="10"/>
      <c r="CD215" s="10"/>
      <c r="CE215" s="10"/>
      <c r="CF215" s="10"/>
      <c r="CG215" s="10"/>
      <c r="CH215" s="10"/>
    </row>
    <row r="216" spans="49:86" ht="12.75" x14ac:dyDescent="0.2"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  <c r="BH216" s="8"/>
      <c r="BI216" s="8"/>
      <c r="BJ216" s="8"/>
      <c r="BK216" s="8"/>
      <c r="BL216" s="8"/>
      <c r="BM216" s="8"/>
      <c r="BN216" s="8"/>
      <c r="BO216" s="8"/>
      <c r="BP216" s="8"/>
      <c r="BQ216" s="8"/>
      <c r="BR216" s="8"/>
      <c r="BS216" s="8"/>
      <c r="BT216" s="8"/>
      <c r="BU216" s="8"/>
      <c r="BV216" s="8"/>
      <c r="BW216" s="8"/>
      <c r="BX216" s="8"/>
      <c r="BY216" s="8"/>
      <c r="BZ216" s="8"/>
      <c r="CA216" s="8"/>
      <c r="CB216" s="8"/>
      <c r="CC216" s="8"/>
      <c r="CD216" s="8"/>
      <c r="CE216" s="8"/>
      <c r="CF216" s="8"/>
      <c r="CG216" s="8"/>
      <c r="CH216" s="8"/>
    </row>
    <row r="217" spans="49:86" ht="12.75" x14ac:dyDescent="0.2"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  <c r="BH217" s="8"/>
      <c r="BI217" s="8"/>
      <c r="BJ217" s="8"/>
      <c r="BK217" s="8"/>
      <c r="BL217" s="8"/>
      <c r="BM217" s="8"/>
      <c r="BN217" s="8"/>
      <c r="BO217" s="8"/>
      <c r="BP217" s="8"/>
      <c r="BQ217" s="8"/>
      <c r="BR217" s="8"/>
      <c r="BS217" s="8"/>
      <c r="BT217" s="8"/>
      <c r="BU217" s="8"/>
      <c r="BV217" s="8"/>
      <c r="BW217" s="8"/>
      <c r="BX217" s="8"/>
      <c r="BY217" s="8"/>
      <c r="BZ217" s="8"/>
      <c r="CA217" s="8"/>
      <c r="CB217" s="8"/>
      <c r="CC217" s="8"/>
      <c r="CD217" s="8"/>
      <c r="CE217" s="8"/>
      <c r="CF217" s="8"/>
      <c r="CG217" s="8"/>
      <c r="CH217" s="8"/>
    </row>
    <row r="218" spans="49:86" ht="12.75" x14ac:dyDescent="0.2"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  <c r="BH218" s="8"/>
      <c r="BI218" s="8"/>
      <c r="BJ218" s="8"/>
      <c r="BK218" s="8"/>
      <c r="BL218" s="8"/>
      <c r="BM218" s="8"/>
      <c r="BN218" s="8"/>
      <c r="BO218" s="8"/>
      <c r="BP218" s="8"/>
      <c r="BQ218" s="8"/>
      <c r="BR218" s="8"/>
      <c r="BS218" s="8"/>
      <c r="BT218" s="8"/>
      <c r="BU218" s="8"/>
      <c r="BV218" s="8"/>
      <c r="BW218" s="8"/>
      <c r="BX218" s="8"/>
      <c r="BY218" s="8"/>
      <c r="BZ218" s="8"/>
      <c r="CA218" s="8"/>
      <c r="CB218" s="8"/>
      <c r="CC218" s="8"/>
      <c r="CD218" s="8"/>
      <c r="CE218" s="8"/>
      <c r="CF218" s="8"/>
      <c r="CG218" s="8"/>
      <c r="CH218" s="8"/>
    </row>
    <row r="219" spans="49:86" ht="12.75" x14ac:dyDescent="0.2"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</row>
    <row r="220" spans="49:86" ht="12.75" x14ac:dyDescent="0.2"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  <c r="BW220" s="12"/>
      <c r="BX220" s="12"/>
      <c r="BY220" s="12"/>
      <c r="BZ220" s="12"/>
      <c r="CA220" s="12"/>
      <c r="CB220" s="12"/>
      <c r="CC220" s="12"/>
      <c r="CD220" s="12"/>
      <c r="CE220" s="12"/>
      <c r="CF220" s="12"/>
      <c r="CG220" s="12"/>
      <c r="CH220" s="12"/>
    </row>
    <row r="221" spans="49:86" ht="12.75" x14ac:dyDescent="0.2"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  <c r="BW221" s="12"/>
      <c r="BX221" s="12"/>
      <c r="BY221" s="12"/>
      <c r="BZ221" s="12"/>
      <c r="CA221" s="12"/>
      <c r="CB221" s="12"/>
      <c r="CC221" s="12"/>
      <c r="CD221" s="12"/>
      <c r="CE221" s="12"/>
      <c r="CF221" s="12"/>
      <c r="CG221" s="12"/>
      <c r="CH221" s="12"/>
    </row>
    <row r="222" spans="49:86" ht="12.75" x14ac:dyDescent="0.2"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  <c r="BW222" s="12"/>
      <c r="BX222" s="12"/>
      <c r="BY222" s="12"/>
      <c r="BZ222" s="12"/>
      <c r="CA222" s="12"/>
      <c r="CB222" s="12"/>
      <c r="CC222" s="12"/>
      <c r="CD222" s="12"/>
      <c r="CE222" s="12"/>
      <c r="CF222" s="12"/>
      <c r="CG222" s="12"/>
      <c r="CH222" s="12"/>
    </row>
    <row r="223" spans="49:86" ht="12.75" x14ac:dyDescent="0.2"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  <c r="BW223" s="12"/>
      <c r="BX223" s="12"/>
      <c r="BY223" s="12"/>
      <c r="BZ223" s="12"/>
      <c r="CA223" s="12"/>
      <c r="CB223" s="12"/>
      <c r="CC223" s="12"/>
      <c r="CD223" s="12"/>
      <c r="CE223" s="12"/>
      <c r="CF223" s="12"/>
      <c r="CG223" s="12"/>
      <c r="CH223" s="12"/>
    </row>
    <row r="224" spans="49:86" ht="12.75" x14ac:dyDescent="0.2"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  <c r="BS224" s="10"/>
      <c r="BT224" s="10"/>
      <c r="BU224" s="10"/>
      <c r="BV224" s="10"/>
      <c r="BW224" s="10"/>
      <c r="BX224" s="10"/>
      <c r="BY224" s="10"/>
      <c r="BZ224" s="10"/>
      <c r="CA224" s="10"/>
      <c r="CB224" s="10"/>
      <c r="CC224" s="10"/>
      <c r="CD224" s="10"/>
      <c r="CE224" s="10"/>
      <c r="CF224" s="10"/>
      <c r="CG224" s="10"/>
      <c r="CH224" s="10"/>
    </row>
    <row r="225" spans="49:86" ht="12.75" x14ac:dyDescent="0.2"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  <c r="BH225" s="8"/>
      <c r="BI225" s="8"/>
      <c r="BJ225" s="8"/>
      <c r="BK225" s="8"/>
      <c r="BL225" s="8"/>
      <c r="BM225" s="8"/>
      <c r="BN225" s="8"/>
      <c r="BO225" s="8"/>
      <c r="BP225" s="8"/>
      <c r="BQ225" s="8"/>
      <c r="BR225" s="8"/>
      <c r="BS225" s="8"/>
      <c r="BT225" s="8"/>
      <c r="BU225" s="8"/>
      <c r="BV225" s="8"/>
      <c r="BW225" s="8"/>
      <c r="BX225" s="8"/>
      <c r="BY225" s="8"/>
      <c r="BZ225" s="8"/>
      <c r="CA225" s="8"/>
      <c r="CB225" s="8"/>
      <c r="CC225" s="8"/>
      <c r="CD225" s="8"/>
      <c r="CE225" s="8"/>
      <c r="CF225" s="8"/>
      <c r="CG225" s="8"/>
      <c r="CH225" s="8"/>
    </row>
    <row r="226" spans="49:86" ht="12.75" x14ac:dyDescent="0.2"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8"/>
      <c r="BK226" s="8"/>
      <c r="BL226" s="8"/>
      <c r="BM226" s="8"/>
      <c r="BN226" s="8"/>
      <c r="BO226" s="8"/>
      <c r="BP226" s="8"/>
      <c r="BQ226" s="8"/>
      <c r="BR226" s="8"/>
      <c r="BS226" s="8"/>
      <c r="BT226" s="8"/>
      <c r="BU226" s="8"/>
      <c r="BV226" s="8"/>
      <c r="BW226" s="8"/>
      <c r="BX226" s="8"/>
      <c r="BY226" s="8"/>
      <c r="BZ226" s="8"/>
      <c r="CA226" s="8"/>
      <c r="CB226" s="8"/>
      <c r="CC226" s="8"/>
      <c r="CD226" s="8"/>
      <c r="CE226" s="8"/>
      <c r="CF226" s="8"/>
      <c r="CG226" s="8"/>
      <c r="CH226" s="8"/>
    </row>
    <row r="227" spans="49:86" ht="12.75" x14ac:dyDescent="0.2"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8"/>
      <c r="BK227" s="8"/>
      <c r="BL227" s="8"/>
      <c r="BM227" s="8"/>
      <c r="BN227" s="8"/>
      <c r="BO227" s="8"/>
      <c r="BP227" s="8"/>
      <c r="BQ227" s="8"/>
      <c r="BR227" s="8"/>
      <c r="BS227" s="8"/>
      <c r="BT227" s="8"/>
      <c r="BU227" s="8"/>
      <c r="BV227" s="8"/>
      <c r="BW227" s="8"/>
      <c r="BX227" s="8"/>
      <c r="BY227" s="8"/>
      <c r="BZ227" s="8"/>
      <c r="CA227" s="8"/>
      <c r="CB227" s="8"/>
      <c r="CC227" s="8"/>
      <c r="CD227" s="8"/>
      <c r="CE227" s="8"/>
      <c r="CF227" s="8"/>
      <c r="CG227" s="8"/>
      <c r="CH227" s="8"/>
    </row>
    <row r="228" spans="49:86" ht="12.75" x14ac:dyDescent="0.2"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</row>
    <row r="229" spans="49:86" ht="12.75" x14ac:dyDescent="0.2"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  <c r="BW229" s="12"/>
      <c r="BX229" s="12"/>
      <c r="BY229" s="12"/>
      <c r="BZ229" s="12"/>
      <c r="CA229" s="12"/>
      <c r="CB229" s="12"/>
      <c r="CC229" s="12"/>
      <c r="CD229" s="12"/>
      <c r="CE229" s="12"/>
      <c r="CF229" s="12"/>
      <c r="CG229" s="12"/>
      <c r="CH229" s="12"/>
    </row>
    <row r="230" spans="49:86" ht="12.75" x14ac:dyDescent="0.2"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  <c r="BW230" s="12"/>
      <c r="BX230" s="12"/>
      <c r="BY230" s="12"/>
      <c r="BZ230" s="12"/>
      <c r="CA230" s="12"/>
      <c r="CB230" s="12"/>
      <c r="CC230" s="12"/>
      <c r="CD230" s="12"/>
      <c r="CE230" s="12"/>
      <c r="CF230" s="12"/>
      <c r="CG230" s="12"/>
      <c r="CH230" s="12"/>
    </row>
    <row r="231" spans="49:86" ht="12.75" x14ac:dyDescent="0.2"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  <c r="BW231" s="12"/>
      <c r="BX231" s="12"/>
      <c r="BY231" s="12"/>
      <c r="BZ231" s="12"/>
      <c r="CA231" s="12"/>
      <c r="CB231" s="12"/>
      <c r="CC231" s="12"/>
      <c r="CD231" s="12"/>
      <c r="CE231" s="12"/>
      <c r="CF231" s="12"/>
      <c r="CG231" s="12"/>
      <c r="CH231" s="12"/>
    </row>
    <row r="232" spans="49:86" ht="12.75" x14ac:dyDescent="0.2"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  <c r="BW232" s="12"/>
      <c r="BX232" s="12"/>
      <c r="BY232" s="12"/>
      <c r="BZ232" s="12"/>
      <c r="CA232" s="12"/>
      <c r="CB232" s="12"/>
      <c r="CC232" s="12"/>
      <c r="CD232" s="12"/>
      <c r="CE232" s="12"/>
      <c r="CF232" s="12"/>
      <c r="CG232" s="12"/>
      <c r="CH232" s="12"/>
    </row>
    <row r="233" spans="49:86" ht="12.75" x14ac:dyDescent="0.2">
      <c r="AW233" s="30"/>
      <c r="AX233" s="30"/>
      <c r="AY233" s="30"/>
      <c r="AZ233" s="30"/>
      <c r="BA233" s="30"/>
      <c r="BB233" s="30"/>
      <c r="BC233" s="30"/>
      <c r="BD233" s="30"/>
      <c r="BE233" s="30"/>
      <c r="BF233" s="30"/>
      <c r="BG233" s="30"/>
      <c r="BH233" s="30"/>
      <c r="BI233" s="30"/>
      <c r="BJ233" s="30"/>
      <c r="BK233" s="30"/>
      <c r="BL233" s="30"/>
      <c r="BM233" s="30"/>
      <c r="BN233" s="30"/>
      <c r="BO233" s="30"/>
      <c r="BP233" s="30"/>
      <c r="BQ233" s="30"/>
      <c r="BR233" s="30"/>
      <c r="BS233" s="30"/>
      <c r="BT233" s="30"/>
      <c r="BU233" s="30"/>
      <c r="BV233" s="30"/>
      <c r="BW233" s="30"/>
      <c r="BX233" s="30"/>
      <c r="BY233" s="30"/>
      <c r="BZ233" s="30"/>
      <c r="CA233" s="30"/>
      <c r="CB233" s="30"/>
      <c r="CC233" s="30"/>
      <c r="CD233" s="30"/>
      <c r="CE233" s="30"/>
      <c r="CF233" s="30"/>
      <c r="CG233" s="30"/>
      <c r="CH233" s="30"/>
    </row>
    <row r="234" spans="49:86" ht="12.75" x14ac:dyDescent="0.2"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8"/>
      <c r="BK234" s="8"/>
      <c r="BL234" s="8"/>
      <c r="BM234" s="8"/>
      <c r="BN234" s="8"/>
      <c r="BO234" s="8"/>
      <c r="BP234" s="8"/>
      <c r="BQ234" s="8"/>
      <c r="BR234" s="8"/>
      <c r="BS234" s="8"/>
      <c r="BT234" s="8"/>
      <c r="BU234" s="8"/>
      <c r="BV234" s="8"/>
      <c r="BW234" s="8"/>
      <c r="BX234" s="8"/>
      <c r="BY234" s="8"/>
      <c r="BZ234" s="8"/>
      <c r="CA234" s="8"/>
      <c r="CB234" s="8"/>
      <c r="CC234" s="8"/>
      <c r="CD234" s="8"/>
      <c r="CE234" s="8"/>
      <c r="CF234" s="8"/>
      <c r="CG234" s="8"/>
      <c r="CH234" s="8"/>
    </row>
    <row r="235" spans="49:86" ht="12.75" x14ac:dyDescent="0.2"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  <c r="BH235" s="8"/>
      <c r="BI235" s="8"/>
      <c r="BJ235" s="8"/>
      <c r="BK235" s="8"/>
      <c r="BL235" s="8"/>
      <c r="BM235" s="8"/>
      <c r="BN235" s="8"/>
      <c r="BO235" s="8"/>
      <c r="BP235" s="8"/>
      <c r="BQ235" s="8"/>
      <c r="BR235" s="8"/>
      <c r="BS235" s="8"/>
      <c r="BT235" s="8"/>
      <c r="BU235" s="8"/>
      <c r="BV235" s="8"/>
      <c r="BW235" s="8"/>
      <c r="BX235" s="8"/>
      <c r="BY235" s="8"/>
      <c r="BZ235" s="8"/>
      <c r="CA235" s="8"/>
      <c r="CB235" s="8"/>
      <c r="CC235" s="8"/>
      <c r="CD235" s="8"/>
      <c r="CE235" s="8"/>
      <c r="CF235" s="8"/>
      <c r="CG235" s="8"/>
      <c r="CH235" s="8"/>
    </row>
    <row r="236" spans="49:86" ht="12.75" x14ac:dyDescent="0.2"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8"/>
      <c r="BK236" s="8"/>
      <c r="BL236" s="8"/>
      <c r="BM236" s="8"/>
      <c r="BN236" s="8"/>
      <c r="BO236" s="8"/>
      <c r="BP236" s="8"/>
      <c r="BQ236" s="8"/>
      <c r="BR236" s="8"/>
      <c r="BS236" s="8"/>
      <c r="BT236" s="8"/>
      <c r="BU236" s="8"/>
      <c r="BV236" s="8"/>
      <c r="BW236" s="8"/>
      <c r="BX236" s="8"/>
      <c r="BY236" s="8"/>
      <c r="BZ236" s="8"/>
      <c r="CA236" s="8"/>
      <c r="CB236" s="8"/>
      <c r="CC236" s="8"/>
      <c r="CD236" s="8"/>
      <c r="CE236" s="8"/>
      <c r="CF236" s="8"/>
      <c r="CG236" s="8"/>
      <c r="CH236" s="8"/>
    </row>
    <row r="237" spans="49:86" ht="12.75" x14ac:dyDescent="0.2">
      <c r="AW237" s="34"/>
      <c r="AX237" s="34"/>
      <c r="AY237" s="34"/>
      <c r="AZ237" s="34"/>
      <c r="BA237" s="34"/>
    </row>
    <row r="238" spans="49:86" ht="12.75" x14ac:dyDescent="0.2">
      <c r="AW238" s="36"/>
      <c r="AX238" s="36"/>
      <c r="AY238" s="36"/>
      <c r="AZ238" s="36"/>
      <c r="BA238" s="36"/>
      <c r="BB238" s="35"/>
      <c r="BC238" s="35"/>
      <c r="BD238" s="35"/>
      <c r="BE238" s="35"/>
      <c r="BF238" s="35"/>
      <c r="BG238" s="35"/>
      <c r="BH238" s="35"/>
      <c r="BI238" s="35"/>
      <c r="BJ238" s="35"/>
      <c r="BK238" s="35"/>
      <c r="BL238" s="35"/>
      <c r="BM238" s="35"/>
      <c r="BN238" s="35"/>
      <c r="BO238" s="35"/>
      <c r="BP238" s="35"/>
      <c r="BQ238" s="35"/>
      <c r="BR238" s="35"/>
      <c r="BS238" s="35"/>
      <c r="BT238" s="35"/>
      <c r="BU238" s="35"/>
      <c r="BV238" s="35"/>
      <c r="BW238" s="35"/>
      <c r="BX238" s="35"/>
      <c r="BY238" s="35"/>
      <c r="BZ238" s="35"/>
      <c r="CA238" s="35"/>
      <c r="CB238" s="35"/>
      <c r="CC238" s="35"/>
      <c r="CD238" s="35"/>
      <c r="CE238" s="35"/>
      <c r="CF238" s="35"/>
      <c r="CG238" s="35"/>
      <c r="CH238" s="35"/>
    </row>
    <row r="239" spans="49:86" ht="12.75" x14ac:dyDescent="0.2">
      <c r="AW239" s="36"/>
      <c r="AX239" s="36"/>
      <c r="AY239" s="36"/>
      <c r="AZ239" s="36"/>
      <c r="BA239" s="36"/>
      <c r="BB239" s="35"/>
      <c r="BC239" s="35"/>
      <c r="BD239" s="35"/>
      <c r="BE239" s="35"/>
      <c r="BF239" s="35"/>
      <c r="BG239" s="35"/>
      <c r="BH239" s="35"/>
      <c r="BI239" s="35"/>
      <c r="BJ239" s="35"/>
      <c r="BK239" s="35"/>
      <c r="BL239" s="35"/>
      <c r="BM239" s="35"/>
      <c r="BN239" s="35"/>
      <c r="BO239" s="35"/>
      <c r="BP239" s="35"/>
      <c r="BQ239" s="35"/>
      <c r="BR239" s="35"/>
      <c r="BS239" s="35"/>
      <c r="BT239" s="35"/>
      <c r="BU239" s="35"/>
      <c r="BV239" s="35"/>
      <c r="BW239" s="35"/>
      <c r="BX239" s="35"/>
      <c r="BY239" s="35"/>
      <c r="BZ239" s="35"/>
      <c r="CA239" s="35"/>
      <c r="CB239" s="35"/>
      <c r="CC239" s="35"/>
      <c r="CD239" s="35"/>
      <c r="CE239" s="35"/>
      <c r="CF239" s="35"/>
      <c r="CG239" s="35"/>
      <c r="CH239" s="35"/>
    </row>
    <row r="240" spans="49:86" ht="12.75" x14ac:dyDescent="0.2"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  <c r="BW240" s="12"/>
      <c r="BX240" s="12"/>
      <c r="BY240" s="12"/>
      <c r="BZ240" s="12"/>
      <c r="CA240" s="12"/>
      <c r="CB240" s="12"/>
      <c r="CC240" s="12"/>
      <c r="CD240" s="12"/>
      <c r="CE240" s="12"/>
      <c r="CF240" s="12"/>
      <c r="CG240" s="12"/>
      <c r="CH240" s="12"/>
    </row>
    <row r="241" spans="49:86" ht="12.75" x14ac:dyDescent="0.2"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  <c r="BW241" s="12"/>
      <c r="BX241" s="12"/>
      <c r="BY241" s="12"/>
      <c r="BZ241" s="12"/>
      <c r="CA241" s="12"/>
      <c r="CB241" s="12"/>
      <c r="CC241" s="12"/>
      <c r="CD241" s="12"/>
      <c r="CE241" s="12"/>
      <c r="CF241" s="12"/>
      <c r="CG241" s="12"/>
      <c r="CH241" s="12"/>
    </row>
    <row r="242" spans="49:86" ht="12.75" x14ac:dyDescent="0.2"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10"/>
      <c r="BN242" s="10"/>
      <c r="BO242" s="10"/>
      <c r="BP242" s="10"/>
      <c r="BQ242" s="10"/>
      <c r="BR242" s="10"/>
      <c r="BS242" s="10"/>
      <c r="BT242" s="10"/>
      <c r="BU242" s="10"/>
      <c r="BV242" s="10"/>
      <c r="BW242" s="10"/>
      <c r="BX242" s="10"/>
      <c r="BY242" s="10"/>
      <c r="BZ242" s="10"/>
      <c r="CA242" s="10"/>
      <c r="CB242" s="10"/>
      <c r="CC242" s="10"/>
      <c r="CD242" s="10"/>
      <c r="CE242" s="10"/>
      <c r="CF242" s="10"/>
      <c r="CG242" s="10"/>
      <c r="CH242" s="10"/>
    </row>
    <row r="243" spans="49:86" ht="12.75" x14ac:dyDescent="0.2"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  <c r="BH243" s="8"/>
      <c r="BI243" s="8"/>
      <c r="BJ243" s="8"/>
      <c r="BK243" s="8"/>
      <c r="BL243" s="8"/>
      <c r="BM243" s="8"/>
      <c r="BN243" s="8"/>
      <c r="BO243" s="8"/>
      <c r="BP243" s="8"/>
      <c r="BQ243" s="8"/>
      <c r="BR243" s="8"/>
      <c r="BS243" s="8"/>
      <c r="BT243" s="8"/>
      <c r="BU243" s="8"/>
      <c r="BV243" s="8"/>
      <c r="BW243" s="8"/>
      <c r="BX243" s="8"/>
      <c r="BY243" s="8"/>
      <c r="BZ243" s="8"/>
      <c r="CA243" s="8"/>
      <c r="CB243" s="8"/>
      <c r="CC243" s="8"/>
      <c r="CD243" s="8"/>
      <c r="CE243" s="8"/>
      <c r="CF243" s="8"/>
      <c r="CG243" s="8"/>
      <c r="CH243" s="8"/>
    </row>
    <row r="244" spans="49:86" ht="12.75" x14ac:dyDescent="0.2"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  <c r="BH244" s="8"/>
      <c r="BI244" s="8"/>
      <c r="BJ244" s="8"/>
      <c r="BK244" s="8"/>
      <c r="BL244" s="8"/>
      <c r="BM244" s="8"/>
      <c r="BN244" s="8"/>
      <c r="BO244" s="8"/>
      <c r="BP244" s="8"/>
      <c r="BQ244" s="8"/>
      <c r="BR244" s="8"/>
      <c r="BS244" s="8"/>
      <c r="BT244" s="8"/>
      <c r="BU244" s="8"/>
      <c r="BV244" s="8"/>
      <c r="BW244" s="8"/>
      <c r="BX244" s="8"/>
      <c r="BY244" s="8"/>
      <c r="BZ244" s="8"/>
      <c r="CA244" s="8"/>
      <c r="CB244" s="8"/>
      <c r="CC244" s="8"/>
      <c r="CD244" s="8"/>
      <c r="CE244" s="8"/>
      <c r="CF244" s="8"/>
      <c r="CG244" s="8"/>
      <c r="CH244" s="8"/>
    </row>
    <row r="245" spans="49:86" ht="12.75" x14ac:dyDescent="0.2"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  <c r="BH245" s="8"/>
      <c r="BI245" s="8"/>
      <c r="BJ245" s="8"/>
      <c r="BK245" s="8"/>
      <c r="BL245" s="8"/>
      <c r="BM245" s="8"/>
      <c r="BN245" s="8"/>
      <c r="BO245" s="8"/>
      <c r="BP245" s="8"/>
      <c r="BQ245" s="8"/>
      <c r="BR245" s="8"/>
      <c r="BS245" s="8"/>
      <c r="BT245" s="8"/>
      <c r="BU245" s="8"/>
      <c r="BV245" s="8"/>
      <c r="BW245" s="8"/>
      <c r="BX245" s="8"/>
      <c r="BY245" s="8"/>
      <c r="BZ245" s="8"/>
      <c r="CA245" s="8"/>
      <c r="CB245" s="8"/>
      <c r="CC245" s="8"/>
      <c r="CD245" s="8"/>
      <c r="CE245" s="8"/>
      <c r="CF245" s="8"/>
      <c r="CG245" s="8"/>
      <c r="CH245" s="8"/>
    </row>
    <row r="246" spans="49:86" ht="12.75" x14ac:dyDescent="0.2"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</row>
    <row r="247" spans="49:86" ht="12.75" x14ac:dyDescent="0.2"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</row>
    <row r="248" spans="49:86" ht="12.75" x14ac:dyDescent="0.2"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</row>
    <row r="249" spans="49:86" ht="12.75" x14ac:dyDescent="0.2"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  <c r="BW249" s="12"/>
      <c r="BX249" s="12"/>
      <c r="BY249" s="12"/>
      <c r="BZ249" s="12"/>
      <c r="CA249" s="12"/>
      <c r="CB249" s="12"/>
      <c r="CC249" s="12"/>
      <c r="CD249" s="12"/>
      <c r="CE249" s="12"/>
      <c r="CF249" s="12"/>
      <c r="CG249" s="12"/>
      <c r="CH249" s="12"/>
    </row>
    <row r="250" spans="49:86" ht="12.75" x14ac:dyDescent="0.2"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  <c r="BW250" s="12"/>
      <c r="BX250" s="12"/>
      <c r="BY250" s="12"/>
      <c r="BZ250" s="12"/>
      <c r="CA250" s="12"/>
      <c r="CB250" s="12"/>
      <c r="CC250" s="12"/>
      <c r="CD250" s="12"/>
      <c r="CE250" s="12"/>
      <c r="CF250" s="12"/>
      <c r="CG250" s="12"/>
      <c r="CH250" s="12"/>
    </row>
    <row r="251" spans="49:86" ht="12.75" x14ac:dyDescent="0.2"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  <c r="BL251" s="10"/>
      <c r="BM251" s="10"/>
      <c r="BN251" s="10"/>
      <c r="BO251" s="10"/>
      <c r="BP251" s="10"/>
      <c r="BQ251" s="10"/>
      <c r="BR251" s="10"/>
      <c r="BS251" s="10"/>
      <c r="BT251" s="10"/>
      <c r="BU251" s="10"/>
      <c r="BV251" s="10"/>
      <c r="BW251" s="10"/>
      <c r="BX251" s="10"/>
      <c r="BY251" s="10"/>
      <c r="BZ251" s="10"/>
      <c r="CA251" s="10"/>
      <c r="CB251" s="10"/>
      <c r="CC251" s="10"/>
      <c r="CD251" s="10"/>
      <c r="CE251" s="10"/>
      <c r="CF251" s="10"/>
      <c r="CG251" s="10"/>
      <c r="CH251" s="10"/>
    </row>
    <row r="252" spans="49:86" ht="12.75" x14ac:dyDescent="0.2"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  <c r="BH252" s="8"/>
      <c r="BI252" s="8"/>
      <c r="BJ252" s="8"/>
      <c r="BK252" s="8"/>
      <c r="BL252" s="8"/>
      <c r="BM252" s="8"/>
      <c r="BN252" s="8"/>
      <c r="BO252" s="8"/>
      <c r="BP252" s="8"/>
      <c r="BQ252" s="8"/>
      <c r="BR252" s="8"/>
      <c r="BS252" s="8"/>
      <c r="BT252" s="8"/>
      <c r="BU252" s="8"/>
      <c r="BV252" s="8"/>
      <c r="BW252" s="8"/>
      <c r="BX252" s="8"/>
      <c r="BY252" s="8"/>
      <c r="BZ252" s="8"/>
      <c r="CA252" s="8"/>
      <c r="CB252" s="8"/>
      <c r="CC252" s="8"/>
      <c r="CD252" s="8"/>
      <c r="CE252" s="8"/>
      <c r="CF252" s="8"/>
      <c r="CG252" s="8"/>
      <c r="CH252" s="8"/>
    </row>
    <row r="253" spans="49:86" ht="12.75" x14ac:dyDescent="0.2"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  <c r="BH253" s="8"/>
      <c r="BI253" s="8"/>
      <c r="BJ253" s="8"/>
      <c r="BK253" s="8"/>
      <c r="BL253" s="8"/>
      <c r="BM253" s="8"/>
      <c r="BN253" s="8"/>
      <c r="BO253" s="8"/>
      <c r="BP253" s="8"/>
      <c r="BQ253" s="8"/>
      <c r="BR253" s="8"/>
      <c r="BS253" s="8"/>
      <c r="BT253" s="8"/>
      <c r="BU253" s="8"/>
      <c r="BV253" s="8"/>
      <c r="BW253" s="8"/>
      <c r="BX253" s="8"/>
      <c r="BY253" s="8"/>
      <c r="BZ253" s="8"/>
      <c r="CA253" s="8"/>
      <c r="CB253" s="8"/>
      <c r="CC253" s="8"/>
      <c r="CD253" s="8"/>
      <c r="CE253" s="8"/>
      <c r="CF253" s="8"/>
      <c r="CG253" s="8"/>
      <c r="CH253" s="8"/>
    </row>
    <row r="254" spans="49:86" ht="12.75" x14ac:dyDescent="0.2"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  <c r="BH254" s="8"/>
      <c r="BI254" s="8"/>
      <c r="BJ254" s="8"/>
      <c r="BK254" s="8"/>
      <c r="BL254" s="8"/>
      <c r="BM254" s="8"/>
      <c r="BN254" s="8"/>
      <c r="BO254" s="8"/>
      <c r="BP254" s="8"/>
      <c r="BQ254" s="8"/>
      <c r="BR254" s="8"/>
      <c r="BS254" s="8"/>
      <c r="BT254" s="8"/>
      <c r="BU254" s="8"/>
      <c r="BV254" s="8"/>
      <c r="BW254" s="8"/>
      <c r="BX254" s="8"/>
      <c r="BY254" s="8"/>
      <c r="BZ254" s="8"/>
      <c r="CA254" s="8"/>
      <c r="CB254" s="8"/>
      <c r="CC254" s="8"/>
      <c r="CD254" s="8"/>
      <c r="CE254" s="8"/>
      <c r="CF254" s="8"/>
      <c r="CG254" s="8"/>
      <c r="CH254" s="8"/>
    </row>
    <row r="255" spans="49:86" ht="12.75" x14ac:dyDescent="0.2"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</row>
    <row r="256" spans="49:86" ht="12.75" x14ac:dyDescent="0.2"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</row>
    <row r="257" spans="49:86" ht="12.75" x14ac:dyDescent="0.2"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</row>
    <row r="258" spans="49:86" ht="12.75" x14ac:dyDescent="0.2"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  <c r="BW258" s="12"/>
      <c r="BX258" s="12"/>
      <c r="BY258" s="12"/>
      <c r="BZ258" s="12"/>
      <c r="CA258" s="12"/>
      <c r="CB258" s="12"/>
      <c r="CC258" s="12"/>
      <c r="CD258" s="12"/>
      <c r="CE258" s="12"/>
      <c r="CF258" s="12"/>
      <c r="CG258" s="12"/>
      <c r="CH258" s="12"/>
    </row>
    <row r="259" spans="49:86" ht="12.75" x14ac:dyDescent="0.2"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  <c r="BW259" s="12"/>
      <c r="BX259" s="12"/>
      <c r="BY259" s="12"/>
      <c r="BZ259" s="12"/>
      <c r="CA259" s="12"/>
      <c r="CB259" s="12"/>
      <c r="CC259" s="12"/>
      <c r="CD259" s="12"/>
      <c r="CE259" s="12"/>
      <c r="CF259" s="12"/>
      <c r="CG259" s="12"/>
      <c r="CH259" s="12"/>
    </row>
    <row r="260" spans="49:86" ht="12.75" x14ac:dyDescent="0.2"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  <c r="BJ260" s="10"/>
      <c r="BK260" s="10"/>
      <c r="BL260" s="10"/>
      <c r="BM260" s="10"/>
      <c r="BN260" s="10"/>
      <c r="BO260" s="10"/>
      <c r="BP260" s="10"/>
      <c r="BQ260" s="10"/>
      <c r="BR260" s="10"/>
      <c r="BS260" s="10"/>
      <c r="BT260" s="10"/>
      <c r="BU260" s="10"/>
      <c r="BV260" s="10"/>
      <c r="BW260" s="10"/>
      <c r="BX260" s="10"/>
      <c r="BY260" s="10"/>
      <c r="BZ260" s="10"/>
      <c r="CA260" s="10"/>
      <c r="CB260" s="10"/>
      <c r="CC260" s="10"/>
      <c r="CD260" s="10"/>
      <c r="CE260" s="10"/>
      <c r="CF260" s="10"/>
      <c r="CG260" s="10"/>
      <c r="CH260" s="10"/>
    </row>
    <row r="261" spans="49:86" ht="12.75" x14ac:dyDescent="0.2"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  <c r="BH261" s="8"/>
      <c r="BI261" s="8"/>
      <c r="BJ261" s="8"/>
      <c r="BK261" s="8"/>
      <c r="BL261" s="8"/>
      <c r="BM261" s="8"/>
      <c r="BN261" s="8"/>
      <c r="BO261" s="8"/>
      <c r="BP261" s="8"/>
      <c r="BQ261" s="8"/>
      <c r="BR261" s="8"/>
      <c r="BS261" s="8"/>
      <c r="BT261" s="8"/>
      <c r="BU261" s="8"/>
      <c r="BV261" s="8"/>
      <c r="BW261" s="8"/>
      <c r="BX261" s="8"/>
      <c r="BY261" s="8"/>
      <c r="BZ261" s="8"/>
      <c r="CA261" s="8"/>
      <c r="CB261" s="8"/>
      <c r="CC261" s="8"/>
      <c r="CD261" s="8"/>
      <c r="CE261" s="8"/>
      <c r="CF261" s="8"/>
      <c r="CG261" s="8"/>
      <c r="CH261" s="8"/>
    </row>
    <row r="262" spans="49:86" ht="12.75" x14ac:dyDescent="0.2"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  <c r="BH262" s="8"/>
      <c r="BI262" s="8"/>
      <c r="BJ262" s="8"/>
      <c r="BK262" s="8"/>
      <c r="BL262" s="8"/>
      <c r="BM262" s="8"/>
      <c r="BN262" s="8"/>
      <c r="BO262" s="8"/>
      <c r="BP262" s="8"/>
      <c r="BQ262" s="8"/>
      <c r="BR262" s="8"/>
      <c r="BS262" s="8"/>
      <c r="BT262" s="8"/>
      <c r="BU262" s="8"/>
      <c r="BV262" s="8"/>
      <c r="BW262" s="8"/>
      <c r="BX262" s="8"/>
      <c r="BY262" s="8"/>
      <c r="BZ262" s="8"/>
      <c r="CA262" s="8"/>
      <c r="CB262" s="8"/>
      <c r="CC262" s="8"/>
      <c r="CD262" s="8"/>
      <c r="CE262" s="8"/>
      <c r="CF262" s="8"/>
      <c r="CG262" s="8"/>
      <c r="CH262" s="8"/>
    </row>
    <row r="263" spans="49:86" ht="12.75" x14ac:dyDescent="0.2"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  <c r="BH263" s="8"/>
      <c r="BI263" s="8"/>
      <c r="BJ263" s="8"/>
      <c r="BK263" s="8"/>
      <c r="BL263" s="8"/>
      <c r="BM263" s="8"/>
      <c r="BN263" s="8"/>
      <c r="BO263" s="8"/>
      <c r="BP263" s="8"/>
      <c r="BQ263" s="8"/>
      <c r="BR263" s="8"/>
      <c r="BS263" s="8"/>
      <c r="BT263" s="8"/>
      <c r="BU263" s="8"/>
      <c r="BV263" s="8"/>
      <c r="BW263" s="8"/>
      <c r="BX263" s="8"/>
      <c r="BY263" s="8"/>
      <c r="BZ263" s="8"/>
      <c r="CA263" s="8"/>
      <c r="CB263" s="8"/>
      <c r="CC263" s="8"/>
      <c r="CD263" s="8"/>
      <c r="CE263" s="8"/>
      <c r="CF263" s="8"/>
      <c r="CG263" s="8"/>
      <c r="CH263" s="8"/>
    </row>
    <row r="264" spans="49:86" ht="12.75" x14ac:dyDescent="0.2"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</row>
    <row r="265" spans="49:86" ht="12.75" x14ac:dyDescent="0.2"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</row>
    <row r="266" spans="49:86" ht="12.75" x14ac:dyDescent="0.2"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</row>
    <row r="267" spans="49:86" ht="12.75" x14ac:dyDescent="0.2"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</row>
    <row r="268" spans="49:86" ht="12.75" x14ac:dyDescent="0.2"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</row>
    <row r="269" spans="49:86" ht="12.75" x14ac:dyDescent="0.2"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  <c r="BK269" s="10"/>
      <c r="BL269" s="10"/>
      <c r="BM269" s="10"/>
      <c r="BN269" s="10"/>
      <c r="BO269" s="10"/>
      <c r="BP269" s="10"/>
      <c r="BQ269" s="10"/>
      <c r="BR269" s="10"/>
      <c r="BS269" s="10"/>
      <c r="BT269" s="10"/>
      <c r="BU269" s="10"/>
      <c r="BV269" s="10"/>
      <c r="BW269" s="10"/>
      <c r="BX269" s="10"/>
      <c r="BY269" s="10"/>
      <c r="BZ269" s="10"/>
      <c r="CA269" s="10"/>
      <c r="CB269" s="10"/>
      <c r="CC269" s="10"/>
      <c r="CD269" s="10"/>
      <c r="CE269" s="10"/>
      <c r="CF269" s="10"/>
      <c r="CG269" s="10"/>
      <c r="CH269" s="10"/>
    </row>
    <row r="270" spans="49:86" ht="12.75" x14ac:dyDescent="0.2"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  <c r="BH270" s="8"/>
      <c r="BI270" s="8"/>
      <c r="BJ270" s="8"/>
      <c r="BK270" s="8"/>
      <c r="BL270" s="8"/>
      <c r="BM270" s="8"/>
      <c r="BN270" s="8"/>
      <c r="BO270" s="8"/>
      <c r="BP270" s="8"/>
      <c r="BQ270" s="8"/>
      <c r="BR270" s="8"/>
      <c r="BS270" s="8"/>
      <c r="BT270" s="8"/>
      <c r="BU270" s="8"/>
      <c r="BV270" s="8"/>
      <c r="BW270" s="8"/>
      <c r="BX270" s="8"/>
      <c r="BY270" s="8"/>
      <c r="BZ270" s="8"/>
      <c r="CA270" s="8"/>
      <c r="CB270" s="8"/>
      <c r="CC270" s="8"/>
      <c r="CD270" s="8"/>
      <c r="CE270" s="8"/>
      <c r="CF270" s="8"/>
      <c r="CG270" s="8"/>
      <c r="CH270" s="8"/>
    </row>
    <row r="271" spans="49:86" ht="12.75" x14ac:dyDescent="0.2"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  <c r="BH271" s="8"/>
      <c r="BI271" s="8"/>
      <c r="BJ271" s="8"/>
      <c r="BK271" s="8"/>
      <c r="BL271" s="8"/>
      <c r="BM271" s="8"/>
      <c r="BN271" s="8"/>
      <c r="BO271" s="8"/>
      <c r="BP271" s="8"/>
      <c r="BQ271" s="8"/>
      <c r="BR271" s="8"/>
      <c r="BS271" s="8"/>
      <c r="BT271" s="8"/>
      <c r="BU271" s="8"/>
      <c r="BV271" s="8"/>
      <c r="BW271" s="8"/>
      <c r="BX271" s="8"/>
      <c r="BY271" s="8"/>
      <c r="BZ271" s="8"/>
      <c r="CA271" s="8"/>
      <c r="CB271" s="8"/>
      <c r="CC271" s="8"/>
      <c r="CD271" s="8"/>
      <c r="CE271" s="8"/>
      <c r="CF271" s="8"/>
      <c r="CG271" s="8"/>
      <c r="CH271" s="8"/>
    </row>
    <row r="272" spans="49:86" ht="12.75" x14ac:dyDescent="0.2"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  <c r="BH272" s="8"/>
      <c r="BI272" s="8"/>
      <c r="BJ272" s="8"/>
      <c r="BK272" s="8"/>
      <c r="BL272" s="8"/>
      <c r="BM272" s="8"/>
      <c r="BN272" s="8"/>
      <c r="BO272" s="8"/>
      <c r="BP272" s="8"/>
      <c r="BQ272" s="8"/>
      <c r="BR272" s="8"/>
      <c r="BS272" s="8"/>
      <c r="BT272" s="8"/>
      <c r="BU272" s="8"/>
      <c r="BV272" s="8"/>
      <c r="BW272" s="8"/>
      <c r="BX272" s="8"/>
      <c r="BY272" s="8"/>
      <c r="BZ272" s="8"/>
      <c r="CA272" s="8"/>
      <c r="CB272" s="8"/>
      <c r="CC272" s="8"/>
      <c r="CD272" s="8"/>
      <c r="CE272" s="8"/>
      <c r="CF272" s="8"/>
      <c r="CG272" s="8"/>
      <c r="CH272" s="8"/>
    </row>
    <row r="273" spans="49:86" ht="12.75" x14ac:dyDescent="0.2"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</row>
    <row r="274" spans="49:86" ht="12.75" x14ac:dyDescent="0.2"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  <c r="BW274" s="12"/>
      <c r="BX274" s="12"/>
      <c r="BY274" s="12"/>
      <c r="BZ274" s="12"/>
      <c r="CA274" s="12"/>
      <c r="CB274" s="12"/>
      <c r="CC274" s="12"/>
      <c r="CD274" s="12"/>
      <c r="CE274" s="12"/>
      <c r="CF274" s="12"/>
      <c r="CG274" s="12"/>
      <c r="CH274" s="12"/>
    </row>
    <row r="275" spans="49:86" ht="12.75" x14ac:dyDescent="0.2"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  <c r="BV275" s="12"/>
      <c r="BW275" s="12"/>
      <c r="BX275" s="12"/>
      <c r="BY275" s="12"/>
      <c r="BZ275" s="12"/>
      <c r="CA275" s="12"/>
      <c r="CB275" s="12"/>
      <c r="CC275" s="12"/>
      <c r="CD275" s="12"/>
      <c r="CE275" s="12"/>
      <c r="CF275" s="12"/>
      <c r="CG275" s="12"/>
      <c r="CH275" s="12"/>
    </row>
    <row r="276" spans="49:86" ht="12.75" x14ac:dyDescent="0.2"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  <c r="BV276" s="12"/>
      <c r="BW276" s="12"/>
      <c r="BX276" s="12"/>
      <c r="BY276" s="12"/>
      <c r="BZ276" s="12"/>
      <c r="CA276" s="12"/>
      <c r="CB276" s="12"/>
      <c r="CC276" s="12"/>
      <c r="CD276" s="12"/>
      <c r="CE276" s="12"/>
      <c r="CF276" s="12"/>
      <c r="CG276" s="12"/>
      <c r="CH276" s="12"/>
    </row>
    <row r="277" spans="49:86" ht="12.75" x14ac:dyDescent="0.2"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  <c r="BJ277" s="12"/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  <c r="BU277" s="12"/>
      <c r="BV277" s="12"/>
      <c r="BW277" s="12"/>
      <c r="BX277" s="12"/>
      <c r="BY277" s="12"/>
      <c r="BZ277" s="12"/>
      <c r="CA277" s="12"/>
      <c r="CB277" s="12"/>
      <c r="CC277" s="12"/>
      <c r="CD277" s="12"/>
      <c r="CE277" s="12"/>
      <c r="CF277" s="12"/>
      <c r="CG277" s="12"/>
      <c r="CH277" s="12"/>
    </row>
    <row r="278" spans="49:86" ht="12.75" x14ac:dyDescent="0.2"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  <c r="BI278" s="10"/>
      <c r="BJ278" s="10"/>
      <c r="BK278" s="10"/>
      <c r="BL278" s="10"/>
      <c r="BM278" s="10"/>
      <c r="BN278" s="10"/>
      <c r="BO278" s="10"/>
      <c r="BP278" s="10"/>
      <c r="BQ278" s="10"/>
      <c r="BR278" s="10"/>
      <c r="BS278" s="10"/>
      <c r="BT278" s="10"/>
      <c r="BU278" s="10"/>
      <c r="BV278" s="10"/>
      <c r="BW278" s="10"/>
      <c r="BX278" s="10"/>
      <c r="BY278" s="10"/>
      <c r="BZ278" s="10"/>
      <c r="CA278" s="10"/>
      <c r="CB278" s="10"/>
      <c r="CC278" s="10"/>
      <c r="CD278" s="10"/>
      <c r="CE278" s="10"/>
      <c r="CF278" s="10"/>
      <c r="CG278" s="10"/>
      <c r="CH278" s="10"/>
    </row>
    <row r="279" spans="49:86" ht="12.75" x14ac:dyDescent="0.2"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  <c r="BH279" s="8"/>
      <c r="BI279" s="8"/>
      <c r="BJ279" s="8"/>
      <c r="BK279" s="8"/>
      <c r="BL279" s="8"/>
      <c r="BM279" s="8"/>
      <c r="BN279" s="8"/>
      <c r="BO279" s="8"/>
      <c r="BP279" s="8"/>
      <c r="BQ279" s="8"/>
      <c r="BR279" s="8"/>
      <c r="BS279" s="8"/>
      <c r="BT279" s="8"/>
      <c r="BU279" s="8"/>
      <c r="BV279" s="8"/>
      <c r="BW279" s="8"/>
      <c r="BX279" s="8"/>
      <c r="BY279" s="8"/>
      <c r="BZ279" s="8"/>
      <c r="CA279" s="8"/>
      <c r="CB279" s="8"/>
      <c r="CC279" s="8"/>
      <c r="CD279" s="8"/>
      <c r="CE279" s="8"/>
      <c r="CF279" s="8"/>
      <c r="CG279" s="8"/>
      <c r="CH279" s="8"/>
    </row>
    <row r="280" spans="49:86" ht="12.75" x14ac:dyDescent="0.2"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8"/>
      <c r="BK280" s="8"/>
      <c r="BL280" s="8"/>
      <c r="BM280" s="8"/>
      <c r="BN280" s="8"/>
      <c r="BO280" s="8"/>
      <c r="BP280" s="8"/>
      <c r="BQ280" s="8"/>
      <c r="BR280" s="8"/>
      <c r="BS280" s="8"/>
      <c r="BT280" s="8"/>
      <c r="BU280" s="8"/>
      <c r="BV280" s="8"/>
      <c r="BW280" s="8"/>
      <c r="BX280" s="8"/>
      <c r="BY280" s="8"/>
      <c r="BZ280" s="8"/>
      <c r="CA280" s="8"/>
      <c r="CB280" s="8"/>
      <c r="CC280" s="8"/>
      <c r="CD280" s="8"/>
      <c r="CE280" s="8"/>
      <c r="CF280" s="8"/>
      <c r="CG280" s="8"/>
      <c r="CH280" s="8"/>
    </row>
    <row r="281" spans="49:86" ht="12.75" x14ac:dyDescent="0.2"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8"/>
      <c r="BK281" s="8"/>
      <c r="BL281" s="8"/>
      <c r="BM281" s="8"/>
      <c r="BN281" s="8"/>
      <c r="BO281" s="8"/>
      <c r="BP281" s="8"/>
      <c r="BQ281" s="8"/>
      <c r="BR281" s="8"/>
      <c r="BS281" s="8"/>
      <c r="BT281" s="8"/>
      <c r="BU281" s="8"/>
      <c r="BV281" s="8"/>
      <c r="BW281" s="8"/>
      <c r="BX281" s="8"/>
      <c r="BY281" s="8"/>
      <c r="BZ281" s="8"/>
      <c r="CA281" s="8"/>
      <c r="CB281" s="8"/>
      <c r="CC281" s="8"/>
      <c r="CD281" s="8"/>
      <c r="CE281" s="8"/>
      <c r="CF281" s="8"/>
      <c r="CG281" s="8"/>
      <c r="CH281" s="8"/>
    </row>
    <row r="282" spans="49:86" ht="12.75" x14ac:dyDescent="0.2"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</row>
    <row r="283" spans="49:86" ht="12.75" x14ac:dyDescent="0.2"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</row>
    <row r="284" spans="49:86" ht="12.75" x14ac:dyDescent="0.2"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  <c r="BW284" s="12"/>
      <c r="BX284" s="12"/>
      <c r="BY284" s="12"/>
      <c r="BZ284" s="12"/>
      <c r="CA284" s="12"/>
      <c r="CB284" s="12"/>
      <c r="CC284" s="12"/>
      <c r="CD284" s="12"/>
      <c r="CE284" s="12"/>
      <c r="CF284" s="12"/>
      <c r="CG284" s="12"/>
      <c r="CH284" s="12"/>
    </row>
    <row r="285" spans="49:86" ht="12.75" x14ac:dyDescent="0.2"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</row>
    <row r="286" spans="49:86" ht="12.75" x14ac:dyDescent="0.2"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</row>
    <row r="287" spans="49:86" ht="12.75" x14ac:dyDescent="0.2"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  <c r="BI287" s="10"/>
      <c r="BJ287" s="10"/>
      <c r="BK287" s="10"/>
      <c r="BL287" s="10"/>
      <c r="BM287" s="10"/>
      <c r="BN287" s="10"/>
      <c r="BO287" s="10"/>
      <c r="BP287" s="10"/>
      <c r="BQ287" s="10"/>
      <c r="BR287" s="10"/>
      <c r="BS287" s="10"/>
      <c r="BT287" s="10"/>
      <c r="BU287" s="10"/>
      <c r="BV287" s="10"/>
      <c r="BW287" s="10"/>
      <c r="BX287" s="10"/>
      <c r="BY287" s="10"/>
      <c r="BZ287" s="10"/>
      <c r="CA287" s="10"/>
      <c r="CB287" s="10"/>
      <c r="CC287" s="10"/>
      <c r="CD287" s="10"/>
      <c r="CE287" s="10"/>
      <c r="CF287" s="10"/>
      <c r="CG287" s="10"/>
      <c r="CH287" s="10"/>
    </row>
    <row r="288" spans="49:86" ht="12.75" x14ac:dyDescent="0.2">
      <c r="AW288" s="8"/>
      <c r="AX288" s="8"/>
      <c r="AY288" s="8"/>
      <c r="AZ288" s="8"/>
      <c r="BA288" s="8"/>
      <c r="BB288" s="8"/>
      <c r="BC288" s="8"/>
      <c r="BD288" s="8"/>
      <c r="BE288" s="8"/>
      <c r="BF288" s="8"/>
      <c r="BG288" s="8"/>
      <c r="BH288" s="8"/>
      <c r="BI288" s="8"/>
      <c r="BJ288" s="8"/>
      <c r="BK288" s="8"/>
      <c r="BL288" s="8"/>
      <c r="BM288" s="8"/>
      <c r="BN288" s="8"/>
      <c r="BO288" s="8"/>
      <c r="BP288" s="8"/>
      <c r="BQ288" s="8"/>
      <c r="BR288" s="8"/>
      <c r="BS288" s="8"/>
      <c r="BT288" s="8"/>
      <c r="BU288" s="8"/>
      <c r="BV288" s="8"/>
      <c r="BW288" s="8"/>
      <c r="BX288" s="8"/>
      <c r="BY288" s="8"/>
      <c r="BZ288" s="8"/>
      <c r="CA288" s="8"/>
      <c r="CB288" s="8"/>
      <c r="CC288" s="8"/>
      <c r="CD288" s="8"/>
      <c r="CE288" s="8"/>
      <c r="CF288" s="8"/>
      <c r="CG288" s="8"/>
      <c r="CH288" s="8"/>
    </row>
    <row r="289" spans="49:86" ht="12.75" x14ac:dyDescent="0.2">
      <c r="AW289" s="8"/>
      <c r="AX289" s="8"/>
      <c r="AY289" s="8"/>
      <c r="AZ289" s="8"/>
      <c r="BA289" s="8"/>
      <c r="BB289" s="8"/>
      <c r="BC289" s="8"/>
      <c r="BD289" s="8"/>
      <c r="BE289" s="8"/>
      <c r="BF289" s="8"/>
      <c r="BG289" s="8"/>
      <c r="BH289" s="8"/>
      <c r="BI289" s="8"/>
      <c r="BJ289" s="8"/>
      <c r="BK289" s="8"/>
      <c r="BL289" s="8"/>
      <c r="BM289" s="8"/>
      <c r="BN289" s="8"/>
      <c r="BO289" s="8"/>
      <c r="BP289" s="8"/>
      <c r="BQ289" s="8"/>
      <c r="BR289" s="8"/>
      <c r="BS289" s="8"/>
      <c r="BT289" s="8"/>
      <c r="BU289" s="8"/>
      <c r="BV289" s="8"/>
      <c r="BW289" s="8"/>
      <c r="BX289" s="8"/>
      <c r="BY289" s="8"/>
      <c r="BZ289" s="8"/>
      <c r="CA289" s="8"/>
      <c r="CB289" s="8"/>
      <c r="CC289" s="8"/>
      <c r="CD289" s="8"/>
      <c r="CE289" s="8"/>
      <c r="CF289" s="8"/>
      <c r="CG289" s="8"/>
      <c r="CH289" s="8"/>
    </row>
    <row r="290" spans="49:86" ht="12.75" x14ac:dyDescent="0.2"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  <c r="BH290" s="8"/>
      <c r="BI290" s="8"/>
      <c r="BJ290" s="8"/>
      <c r="BK290" s="8"/>
      <c r="BL290" s="8"/>
      <c r="BM290" s="8"/>
      <c r="BN290" s="8"/>
      <c r="BO290" s="8"/>
      <c r="BP290" s="8"/>
      <c r="BQ290" s="8"/>
      <c r="BR290" s="8"/>
      <c r="BS290" s="8"/>
      <c r="BT290" s="8"/>
      <c r="BU290" s="8"/>
      <c r="BV290" s="8"/>
      <c r="BW290" s="8"/>
      <c r="BX290" s="8"/>
      <c r="BY290" s="8"/>
      <c r="BZ290" s="8"/>
      <c r="CA290" s="8"/>
      <c r="CB290" s="8"/>
      <c r="CC290" s="8"/>
      <c r="CD290" s="8"/>
      <c r="CE290" s="8"/>
      <c r="CF290" s="8"/>
      <c r="CG290" s="8"/>
      <c r="CH290" s="8"/>
    </row>
    <row r="291" spans="49:86" ht="12.75" x14ac:dyDescent="0.2"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</row>
    <row r="292" spans="49:86" ht="12.75" x14ac:dyDescent="0.2"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  <c r="BW292" s="12"/>
      <c r="BX292" s="12"/>
      <c r="BY292" s="12"/>
      <c r="BZ292" s="12"/>
      <c r="CA292" s="12"/>
      <c r="CB292" s="12"/>
      <c r="CC292" s="12"/>
      <c r="CD292" s="12"/>
      <c r="CE292" s="12"/>
      <c r="CF292" s="12"/>
      <c r="CG292" s="12"/>
      <c r="CH292" s="12"/>
    </row>
    <row r="293" spans="49:86" ht="12.75" x14ac:dyDescent="0.2"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  <c r="BW293" s="12"/>
      <c r="BX293" s="12"/>
      <c r="BY293" s="12"/>
      <c r="BZ293" s="12"/>
      <c r="CA293" s="12"/>
      <c r="CB293" s="12"/>
      <c r="CC293" s="12"/>
      <c r="CD293" s="12"/>
      <c r="CE293" s="12"/>
      <c r="CF293" s="12"/>
      <c r="CG293" s="12"/>
      <c r="CH293" s="12"/>
    </row>
    <row r="294" spans="49:86" ht="12.75" x14ac:dyDescent="0.2"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</row>
    <row r="295" spans="49:86" ht="12.75" x14ac:dyDescent="0.2"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  <c r="BV295" s="12"/>
      <c r="BW295" s="12"/>
      <c r="BX295" s="12"/>
      <c r="BY295" s="12"/>
      <c r="BZ295" s="12"/>
      <c r="CA295" s="12"/>
      <c r="CB295" s="12"/>
      <c r="CC295" s="12"/>
      <c r="CD295" s="12"/>
      <c r="CE295" s="12"/>
      <c r="CF295" s="12"/>
      <c r="CG295" s="12"/>
      <c r="CH295" s="12"/>
    </row>
    <row r="296" spans="49:86" ht="12.75" x14ac:dyDescent="0.2">
      <c r="AW296" s="30"/>
      <c r="AX296" s="30"/>
      <c r="AY296" s="30"/>
      <c r="AZ296" s="30"/>
      <c r="BA296" s="30"/>
      <c r="BB296" s="38"/>
      <c r="BC296" s="38"/>
      <c r="BD296" s="38"/>
      <c r="BE296" s="38"/>
      <c r="BF296" s="38"/>
      <c r="BG296" s="38"/>
      <c r="BH296" s="38"/>
      <c r="BI296" s="38"/>
      <c r="BJ296" s="38"/>
      <c r="BK296" s="38"/>
      <c r="BL296" s="38"/>
      <c r="BM296" s="38"/>
      <c r="BN296" s="38"/>
      <c r="BO296" s="38"/>
      <c r="BP296" s="38"/>
      <c r="BQ296" s="38"/>
      <c r="BR296" s="38"/>
      <c r="BS296" s="38"/>
      <c r="BT296" s="38"/>
      <c r="BU296" s="38"/>
      <c r="BV296" s="38"/>
      <c r="BW296" s="38"/>
      <c r="BX296" s="38"/>
      <c r="BY296" s="38"/>
      <c r="BZ296" s="38"/>
      <c r="CA296" s="38"/>
      <c r="CB296" s="38"/>
      <c r="CC296" s="38"/>
      <c r="CD296" s="38"/>
      <c r="CE296" s="38"/>
      <c r="CF296" s="38"/>
      <c r="CG296" s="38"/>
      <c r="CH296" s="38"/>
    </row>
    <row r="297" spans="49:86" ht="12.75" x14ac:dyDescent="0.2"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  <c r="BH297" s="8"/>
      <c r="BI297" s="8"/>
      <c r="BJ297" s="8"/>
      <c r="BK297" s="8"/>
      <c r="BL297" s="8"/>
      <c r="BM297" s="8"/>
      <c r="BN297" s="8"/>
      <c r="BO297" s="8"/>
      <c r="BP297" s="8"/>
      <c r="BQ297" s="8"/>
      <c r="BR297" s="8"/>
      <c r="BS297" s="8"/>
      <c r="BT297" s="8"/>
      <c r="BU297" s="8"/>
      <c r="BV297" s="8"/>
      <c r="BW297" s="8"/>
      <c r="BX297" s="8"/>
      <c r="BY297" s="8"/>
      <c r="BZ297" s="8"/>
      <c r="CA297" s="8"/>
      <c r="CB297" s="8"/>
      <c r="CC297" s="8"/>
      <c r="CD297" s="8"/>
      <c r="CE297" s="8"/>
      <c r="CF297" s="8"/>
      <c r="CG297" s="8"/>
      <c r="CH297" s="8"/>
    </row>
    <row r="298" spans="49:86" ht="12.75" x14ac:dyDescent="0.2">
      <c r="AW298" s="8"/>
      <c r="AX298" s="8"/>
      <c r="AY298" s="8"/>
      <c r="AZ298" s="8"/>
      <c r="BA298" s="8"/>
      <c r="BB298" s="8"/>
      <c r="BC298" s="8"/>
      <c r="BD298" s="8"/>
      <c r="BE298" s="8"/>
      <c r="BF298" s="8"/>
      <c r="BG298" s="8"/>
      <c r="BH298" s="8"/>
      <c r="BI298" s="8"/>
      <c r="BJ298" s="8"/>
      <c r="BK298" s="8"/>
      <c r="BL298" s="8"/>
      <c r="BM298" s="8"/>
      <c r="BN298" s="8"/>
      <c r="BO298" s="8"/>
      <c r="BP298" s="8"/>
      <c r="BQ298" s="8"/>
      <c r="BR298" s="8"/>
      <c r="BS298" s="8"/>
      <c r="BT298" s="8"/>
      <c r="BU298" s="8"/>
      <c r="BV298" s="8"/>
      <c r="BW298" s="8"/>
      <c r="BX298" s="8"/>
      <c r="BY298" s="8"/>
      <c r="BZ298" s="8"/>
      <c r="CA298" s="8"/>
      <c r="CB298" s="8"/>
      <c r="CC298" s="8"/>
      <c r="CD298" s="8"/>
      <c r="CE298" s="8"/>
      <c r="CF298" s="8"/>
      <c r="CG298" s="8"/>
      <c r="CH298" s="8"/>
    </row>
    <row r="299" spans="49:86" ht="12.75" x14ac:dyDescent="0.2"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  <c r="BH299" s="8"/>
      <c r="BI299" s="8"/>
      <c r="BJ299" s="8"/>
      <c r="BK299" s="8"/>
      <c r="BL299" s="8"/>
      <c r="BM299" s="8"/>
      <c r="BN299" s="8"/>
      <c r="BO299" s="8"/>
      <c r="BP299" s="8"/>
      <c r="BQ299" s="8"/>
      <c r="BR299" s="8"/>
      <c r="BS299" s="8"/>
      <c r="BT299" s="8"/>
      <c r="BU299" s="8"/>
      <c r="BV299" s="8"/>
      <c r="BW299" s="8"/>
      <c r="BX299" s="8"/>
      <c r="BY299" s="8"/>
      <c r="BZ299" s="8"/>
      <c r="CA299" s="8"/>
      <c r="CB299" s="8"/>
      <c r="CC299" s="8"/>
      <c r="CD299" s="8"/>
      <c r="CE299" s="8"/>
      <c r="CF299" s="8"/>
      <c r="CG299" s="8"/>
      <c r="CH299" s="8"/>
    </row>
    <row r="300" spans="49:86" ht="12.75" x14ac:dyDescent="0.2">
      <c r="AW300" s="34"/>
      <c r="AX300" s="34"/>
      <c r="AY300" s="34"/>
      <c r="AZ300" s="34"/>
      <c r="BA300" s="34"/>
    </row>
    <row r="301" spans="49:86" ht="12.75" x14ac:dyDescent="0.2"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</row>
    <row r="302" spans="49:86" ht="12.75" x14ac:dyDescent="0.2">
      <c r="AW302" s="41"/>
      <c r="AX302" s="41"/>
      <c r="AY302" s="41"/>
      <c r="AZ302" s="41"/>
      <c r="BA302" s="41"/>
      <c r="BB302" s="40"/>
      <c r="BC302" s="40"/>
      <c r="BD302" s="40"/>
      <c r="BE302" s="40"/>
      <c r="BF302" s="40"/>
      <c r="BG302" s="40"/>
      <c r="BH302" s="40"/>
      <c r="BI302" s="40"/>
      <c r="BJ302" s="40"/>
      <c r="BK302" s="40"/>
      <c r="BL302" s="40"/>
      <c r="BM302" s="40"/>
      <c r="BN302" s="40"/>
      <c r="BO302" s="40"/>
      <c r="BP302" s="40"/>
      <c r="BQ302" s="40"/>
      <c r="BR302" s="40"/>
      <c r="BS302" s="40"/>
      <c r="BT302" s="40"/>
      <c r="BU302" s="40"/>
      <c r="BV302" s="40"/>
      <c r="BW302" s="40"/>
      <c r="BX302" s="40"/>
      <c r="BY302" s="40"/>
      <c r="BZ302" s="40"/>
      <c r="CA302" s="40"/>
      <c r="CB302" s="40"/>
      <c r="CC302" s="40"/>
      <c r="CD302" s="40"/>
      <c r="CE302" s="40"/>
      <c r="CF302" s="40"/>
      <c r="CG302" s="40"/>
      <c r="CH302" s="40"/>
    </row>
    <row r="303" spans="49:86" ht="12.75" x14ac:dyDescent="0.2"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</row>
    <row r="304" spans="49:86" ht="12.75" x14ac:dyDescent="0.2"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</row>
    <row r="305" spans="49:86" ht="12.75" x14ac:dyDescent="0.2"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  <c r="BO305" s="10"/>
      <c r="BP305" s="10"/>
      <c r="BQ305" s="10"/>
      <c r="BR305" s="10"/>
      <c r="BS305" s="10"/>
      <c r="BT305" s="10"/>
      <c r="BU305" s="10"/>
      <c r="BV305" s="10"/>
      <c r="BW305" s="10"/>
      <c r="BX305" s="10"/>
      <c r="BY305" s="10"/>
      <c r="BZ305" s="10"/>
      <c r="CA305" s="10"/>
      <c r="CB305" s="10"/>
      <c r="CC305" s="10"/>
      <c r="CD305" s="10"/>
      <c r="CE305" s="10"/>
      <c r="CF305" s="10"/>
      <c r="CG305" s="10"/>
      <c r="CH305" s="10"/>
    </row>
    <row r="306" spans="49:86" ht="12.75" x14ac:dyDescent="0.2">
      <c r="AW306" s="8"/>
      <c r="AX306" s="8"/>
      <c r="AY306" s="8"/>
      <c r="AZ306" s="8"/>
      <c r="BA306" s="8"/>
      <c r="BB306" s="8"/>
      <c r="BC306" s="8"/>
      <c r="BD306" s="8"/>
      <c r="BE306" s="8"/>
      <c r="BF306" s="8"/>
      <c r="BG306" s="8"/>
      <c r="BH306" s="8"/>
      <c r="BI306" s="8"/>
      <c r="BJ306" s="8"/>
      <c r="BK306" s="8"/>
      <c r="BL306" s="8"/>
      <c r="BM306" s="8"/>
      <c r="BN306" s="8"/>
      <c r="BO306" s="8"/>
      <c r="BP306" s="8"/>
      <c r="BQ306" s="8"/>
      <c r="BR306" s="8"/>
      <c r="BS306" s="8"/>
      <c r="BT306" s="8"/>
      <c r="BU306" s="8"/>
      <c r="BV306" s="8"/>
      <c r="BW306" s="8"/>
      <c r="BX306" s="8"/>
      <c r="BY306" s="8"/>
      <c r="BZ306" s="8"/>
      <c r="CA306" s="8"/>
      <c r="CB306" s="8"/>
      <c r="CC306" s="8"/>
      <c r="CD306" s="8"/>
      <c r="CE306" s="8"/>
      <c r="CF306" s="8"/>
      <c r="CG306" s="8"/>
      <c r="CH306" s="8"/>
    </row>
    <row r="307" spans="49:86" ht="12.75" x14ac:dyDescent="0.2">
      <c r="AW307" s="8"/>
      <c r="AX307" s="8"/>
      <c r="AY307" s="8"/>
      <c r="AZ307" s="8"/>
      <c r="BA307" s="8"/>
      <c r="BB307" s="8"/>
      <c r="BC307" s="8"/>
      <c r="BD307" s="8"/>
      <c r="BE307" s="8"/>
      <c r="BF307" s="8"/>
      <c r="BG307" s="8"/>
      <c r="BH307" s="8"/>
      <c r="BI307" s="8"/>
      <c r="BJ307" s="8"/>
      <c r="BK307" s="8"/>
      <c r="BL307" s="8"/>
      <c r="BM307" s="8"/>
      <c r="BN307" s="8"/>
      <c r="BO307" s="8"/>
      <c r="BP307" s="8"/>
      <c r="BQ307" s="8"/>
      <c r="BR307" s="8"/>
      <c r="BS307" s="8"/>
      <c r="BT307" s="8"/>
      <c r="BU307" s="8"/>
      <c r="BV307" s="8"/>
      <c r="BW307" s="8"/>
      <c r="BX307" s="8"/>
      <c r="BY307" s="8"/>
      <c r="BZ307" s="8"/>
      <c r="CA307" s="8"/>
      <c r="CB307" s="8"/>
      <c r="CC307" s="8"/>
      <c r="CD307" s="8"/>
      <c r="CE307" s="8"/>
      <c r="CF307" s="8"/>
      <c r="CG307" s="8"/>
      <c r="CH307" s="8"/>
    </row>
    <row r="308" spans="49:86" ht="12.75" x14ac:dyDescent="0.2">
      <c r="AW308" s="8"/>
      <c r="AX308" s="8"/>
      <c r="AY308" s="8"/>
      <c r="AZ308" s="8"/>
      <c r="BA308" s="8"/>
      <c r="BB308" s="8"/>
      <c r="BC308" s="8"/>
      <c r="BD308" s="8"/>
      <c r="BE308" s="8"/>
      <c r="BF308" s="8"/>
      <c r="BG308" s="8"/>
      <c r="BH308" s="8"/>
      <c r="BI308" s="8"/>
      <c r="BJ308" s="8"/>
      <c r="BK308" s="8"/>
      <c r="BL308" s="8"/>
      <c r="BM308" s="8"/>
      <c r="BN308" s="8"/>
      <c r="BO308" s="8"/>
      <c r="BP308" s="8"/>
      <c r="BQ308" s="8"/>
      <c r="BR308" s="8"/>
      <c r="BS308" s="8"/>
      <c r="BT308" s="8"/>
      <c r="BU308" s="8"/>
      <c r="BV308" s="8"/>
      <c r="BW308" s="8"/>
      <c r="BX308" s="8"/>
      <c r="BY308" s="8"/>
      <c r="BZ308" s="8"/>
      <c r="CA308" s="8"/>
      <c r="CB308" s="8"/>
      <c r="CC308" s="8"/>
      <c r="CD308" s="8"/>
      <c r="CE308" s="8"/>
      <c r="CF308" s="8"/>
      <c r="CG308" s="8"/>
      <c r="CH308" s="8"/>
    </row>
    <row r="309" spans="49:86" ht="12.75" x14ac:dyDescent="0.2"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</row>
    <row r="310" spans="49:86" ht="12.75" x14ac:dyDescent="0.2"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</row>
    <row r="311" spans="49:86" ht="12.75" x14ac:dyDescent="0.2"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  <c r="BI311" s="12"/>
      <c r="BJ311" s="12"/>
      <c r="BK311" s="12"/>
      <c r="BL311" s="12"/>
      <c r="BM311" s="12"/>
      <c r="BN311" s="12"/>
      <c r="BO311" s="12"/>
      <c r="BP311" s="12"/>
      <c r="BQ311" s="12"/>
      <c r="BR311" s="12"/>
      <c r="BS311" s="12"/>
      <c r="BT311" s="12"/>
      <c r="BU311" s="12"/>
      <c r="BV311" s="12"/>
      <c r="BW311" s="12"/>
      <c r="BX311" s="12"/>
      <c r="BY311" s="12"/>
      <c r="BZ311" s="12"/>
      <c r="CA311" s="12"/>
      <c r="CB311" s="12"/>
      <c r="CC311" s="12"/>
      <c r="CD311" s="12"/>
      <c r="CE311" s="12"/>
      <c r="CF311" s="12"/>
      <c r="CG311" s="12"/>
      <c r="CH311" s="12"/>
    </row>
    <row r="312" spans="49:86" ht="12.75" x14ac:dyDescent="0.2"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</row>
    <row r="313" spans="49:86" ht="12.75" x14ac:dyDescent="0.2"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</row>
    <row r="314" spans="49:86" ht="12.75" x14ac:dyDescent="0.2"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  <c r="BK314" s="10"/>
      <c r="BL314" s="10"/>
      <c r="BM314" s="10"/>
      <c r="BN314" s="10"/>
      <c r="BO314" s="10"/>
      <c r="BP314" s="10"/>
      <c r="BQ314" s="10"/>
      <c r="BR314" s="10"/>
      <c r="BS314" s="10"/>
      <c r="BT314" s="10"/>
      <c r="BU314" s="10"/>
      <c r="BV314" s="10"/>
      <c r="BW314" s="10"/>
      <c r="BX314" s="10"/>
      <c r="BY314" s="10"/>
      <c r="BZ314" s="10"/>
      <c r="CA314" s="10"/>
      <c r="CB314" s="10"/>
      <c r="CC314" s="10"/>
      <c r="CD314" s="10"/>
      <c r="CE314" s="10"/>
      <c r="CF314" s="10"/>
      <c r="CG314" s="10"/>
      <c r="CH314" s="10"/>
    </row>
    <row r="315" spans="49:86" ht="12.75" x14ac:dyDescent="0.2">
      <c r="AW315" s="8"/>
      <c r="AX315" s="8"/>
      <c r="AY315" s="8"/>
      <c r="AZ315" s="8"/>
      <c r="BA315" s="8"/>
      <c r="BB315" s="8"/>
      <c r="BC315" s="8"/>
      <c r="BD315" s="8"/>
      <c r="BE315" s="8"/>
      <c r="BF315" s="8"/>
      <c r="BG315" s="8"/>
      <c r="BH315" s="8"/>
      <c r="BI315" s="8"/>
      <c r="BJ315" s="8"/>
      <c r="BK315" s="8"/>
      <c r="BL315" s="8"/>
      <c r="BM315" s="8"/>
      <c r="BN315" s="8"/>
      <c r="BO315" s="8"/>
      <c r="BP315" s="8"/>
      <c r="BQ315" s="8"/>
      <c r="BR315" s="8"/>
      <c r="BS315" s="8"/>
      <c r="BT315" s="8"/>
      <c r="BU315" s="8"/>
      <c r="BV315" s="8"/>
      <c r="BW315" s="8"/>
      <c r="BX315" s="8"/>
      <c r="BY315" s="8"/>
      <c r="BZ315" s="8"/>
      <c r="CA315" s="8"/>
      <c r="CB315" s="8"/>
      <c r="CC315" s="8"/>
      <c r="CD315" s="8"/>
      <c r="CE315" s="8"/>
      <c r="CF315" s="8"/>
      <c r="CG315" s="8"/>
      <c r="CH315" s="8"/>
    </row>
    <row r="316" spans="49:86" ht="12.75" x14ac:dyDescent="0.2">
      <c r="AW316" s="8"/>
      <c r="AX316" s="8"/>
      <c r="AY316" s="8"/>
      <c r="AZ316" s="8"/>
      <c r="BA316" s="8"/>
      <c r="BB316" s="8"/>
      <c r="BC316" s="8"/>
      <c r="BD316" s="8"/>
      <c r="BE316" s="8"/>
      <c r="BF316" s="8"/>
      <c r="BG316" s="8"/>
      <c r="BH316" s="8"/>
      <c r="BI316" s="8"/>
      <c r="BJ316" s="8"/>
      <c r="BK316" s="8"/>
      <c r="BL316" s="8"/>
      <c r="BM316" s="8"/>
      <c r="BN316" s="8"/>
      <c r="BO316" s="8"/>
      <c r="BP316" s="8"/>
      <c r="BQ316" s="8"/>
      <c r="BR316" s="8"/>
      <c r="BS316" s="8"/>
      <c r="BT316" s="8"/>
      <c r="BU316" s="8"/>
      <c r="BV316" s="8"/>
      <c r="BW316" s="8"/>
      <c r="BX316" s="8"/>
      <c r="BY316" s="8"/>
      <c r="BZ316" s="8"/>
      <c r="CA316" s="8"/>
      <c r="CB316" s="8"/>
      <c r="CC316" s="8"/>
      <c r="CD316" s="8"/>
      <c r="CE316" s="8"/>
      <c r="CF316" s="8"/>
      <c r="CG316" s="8"/>
      <c r="CH316" s="8"/>
    </row>
    <row r="317" spans="49:86" ht="12.75" x14ac:dyDescent="0.2">
      <c r="AW317" s="8"/>
      <c r="AX317" s="8"/>
      <c r="AY317" s="8"/>
      <c r="AZ317" s="8"/>
      <c r="BA317" s="8"/>
      <c r="BB317" s="8"/>
      <c r="BC317" s="8"/>
      <c r="BD317" s="8"/>
      <c r="BE317" s="8"/>
      <c r="BF317" s="8"/>
      <c r="BG317" s="8"/>
      <c r="BH317" s="8"/>
      <c r="BI317" s="8"/>
      <c r="BJ317" s="8"/>
      <c r="BK317" s="8"/>
      <c r="BL317" s="8"/>
      <c r="BM317" s="8"/>
      <c r="BN317" s="8"/>
      <c r="BO317" s="8"/>
      <c r="BP317" s="8"/>
      <c r="BQ317" s="8"/>
      <c r="BR317" s="8"/>
      <c r="BS317" s="8"/>
      <c r="BT317" s="8"/>
      <c r="BU317" s="8"/>
      <c r="BV317" s="8"/>
      <c r="BW317" s="8"/>
      <c r="BX317" s="8"/>
      <c r="BY317" s="8"/>
      <c r="BZ317" s="8"/>
      <c r="CA317" s="8"/>
      <c r="CB317" s="8"/>
      <c r="CC317" s="8"/>
      <c r="CD317" s="8"/>
      <c r="CE317" s="8"/>
      <c r="CF317" s="8"/>
      <c r="CG317" s="8"/>
      <c r="CH317" s="8"/>
    </row>
    <row r="318" spans="49:86" ht="12.75" x14ac:dyDescent="0.2"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</row>
    <row r="319" spans="49:86" ht="12.75" x14ac:dyDescent="0.2"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</row>
    <row r="320" spans="49:86" ht="12.75" x14ac:dyDescent="0.2"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  <c r="BJ320" s="12"/>
      <c r="BK320" s="12"/>
      <c r="BL320" s="12"/>
      <c r="BM320" s="12"/>
      <c r="BN320" s="12"/>
      <c r="BO320" s="12"/>
      <c r="BP320" s="12"/>
      <c r="BQ320" s="12"/>
      <c r="BR320" s="12"/>
      <c r="BS320" s="12"/>
      <c r="BT320" s="12"/>
      <c r="BU320" s="12"/>
      <c r="BV320" s="12"/>
      <c r="BW320" s="12"/>
      <c r="BX320" s="12"/>
      <c r="BY320" s="12"/>
      <c r="BZ320" s="12"/>
      <c r="CA320" s="12"/>
      <c r="CB320" s="12"/>
      <c r="CC320" s="12"/>
      <c r="CD320" s="12"/>
      <c r="CE320" s="12"/>
      <c r="CF320" s="12"/>
      <c r="CG320" s="12"/>
      <c r="CH320" s="12"/>
    </row>
    <row r="321" spans="49:86" ht="12.75" x14ac:dyDescent="0.2"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  <c r="BI321" s="12"/>
      <c r="BJ321" s="12"/>
      <c r="BK321" s="12"/>
      <c r="BL321" s="12"/>
      <c r="BM321" s="12"/>
      <c r="BN321" s="12"/>
      <c r="BO321" s="12"/>
      <c r="BP321" s="12"/>
      <c r="BQ321" s="12"/>
      <c r="BR321" s="12"/>
      <c r="BS321" s="12"/>
      <c r="BT321" s="12"/>
      <c r="BU321" s="12"/>
      <c r="BV321" s="12"/>
      <c r="BW321" s="12"/>
      <c r="BX321" s="12"/>
      <c r="BY321" s="12"/>
      <c r="BZ321" s="12"/>
      <c r="CA321" s="12"/>
      <c r="CB321" s="12"/>
      <c r="CC321" s="12"/>
      <c r="CD321" s="12"/>
      <c r="CE321" s="12"/>
      <c r="CF321" s="12"/>
      <c r="CG321" s="12"/>
      <c r="CH321" s="12"/>
    </row>
    <row r="322" spans="49:86" ht="12.75" x14ac:dyDescent="0.2"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</row>
    <row r="323" spans="49:86" ht="12.75" x14ac:dyDescent="0.2"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  <c r="BH323" s="10"/>
      <c r="BI323" s="10"/>
      <c r="BJ323" s="10"/>
      <c r="BK323" s="10"/>
      <c r="BL323" s="10"/>
      <c r="BM323" s="10"/>
      <c r="BN323" s="10"/>
      <c r="BO323" s="10"/>
      <c r="BP323" s="10"/>
      <c r="BQ323" s="10"/>
      <c r="BR323" s="10"/>
      <c r="BS323" s="10"/>
      <c r="BT323" s="10"/>
      <c r="BU323" s="10"/>
      <c r="BV323" s="10"/>
      <c r="BW323" s="10"/>
      <c r="BX323" s="10"/>
      <c r="BY323" s="10"/>
      <c r="BZ323" s="10"/>
      <c r="CA323" s="10"/>
      <c r="CB323" s="10"/>
      <c r="CC323" s="10"/>
      <c r="CD323" s="10"/>
      <c r="CE323" s="10"/>
      <c r="CF323" s="10"/>
      <c r="CG323" s="10"/>
      <c r="CH323" s="10"/>
    </row>
    <row r="324" spans="49:86" ht="12.75" x14ac:dyDescent="0.2">
      <c r="AW324" s="8"/>
      <c r="AX324" s="8"/>
      <c r="AY324" s="8"/>
      <c r="AZ324" s="8"/>
      <c r="BA324" s="8"/>
      <c r="BB324" s="8"/>
      <c r="BC324" s="8"/>
      <c r="BD324" s="8"/>
      <c r="BE324" s="8"/>
      <c r="BF324" s="8"/>
      <c r="BG324" s="8"/>
      <c r="BH324" s="8"/>
      <c r="BI324" s="8"/>
      <c r="BJ324" s="8"/>
      <c r="BK324" s="8"/>
      <c r="BL324" s="8"/>
      <c r="BM324" s="8"/>
      <c r="BN324" s="8"/>
      <c r="BO324" s="8"/>
      <c r="BP324" s="8"/>
      <c r="BQ324" s="8"/>
      <c r="BR324" s="8"/>
      <c r="BS324" s="8"/>
      <c r="BT324" s="8"/>
      <c r="BU324" s="8"/>
      <c r="BV324" s="8"/>
      <c r="BW324" s="8"/>
      <c r="BX324" s="8"/>
      <c r="BY324" s="8"/>
      <c r="BZ324" s="8"/>
      <c r="CA324" s="8"/>
      <c r="CB324" s="8"/>
      <c r="CC324" s="8"/>
      <c r="CD324" s="8"/>
      <c r="CE324" s="8"/>
      <c r="CF324" s="8"/>
      <c r="CG324" s="8"/>
      <c r="CH324" s="8"/>
    </row>
    <row r="325" spans="49:86" ht="12.75" x14ac:dyDescent="0.2">
      <c r="AW325" s="8"/>
      <c r="AX325" s="8"/>
      <c r="AY325" s="8"/>
      <c r="AZ325" s="8"/>
      <c r="BA325" s="8"/>
      <c r="BB325" s="8"/>
      <c r="BC325" s="8"/>
      <c r="BD325" s="8"/>
      <c r="BE325" s="8"/>
      <c r="BF325" s="8"/>
      <c r="BG325" s="8"/>
      <c r="BH325" s="8"/>
      <c r="BI325" s="8"/>
      <c r="BJ325" s="8"/>
      <c r="BK325" s="8"/>
      <c r="BL325" s="8"/>
      <c r="BM325" s="8"/>
      <c r="BN325" s="8"/>
      <c r="BO325" s="8"/>
      <c r="BP325" s="8"/>
      <c r="BQ325" s="8"/>
      <c r="BR325" s="8"/>
      <c r="BS325" s="8"/>
      <c r="BT325" s="8"/>
      <c r="BU325" s="8"/>
      <c r="BV325" s="8"/>
      <c r="BW325" s="8"/>
      <c r="BX325" s="8"/>
      <c r="BY325" s="8"/>
      <c r="BZ325" s="8"/>
      <c r="CA325" s="8"/>
      <c r="CB325" s="8"/>
      <c r="CC325" s="8"/>
      <c r="CD325" s="8"/>
      <c r="CE325" s="8"/>
      <c r="CF325" s="8"/>
      <c r="CG325" s="8"/>
      <c r="CH325" s="8"/>
    </row>
    <row r="326" spans="49:86" ht="12.75" x14ac:dyDescent="0.2">
      <c r="AW326" s="8"/>
      <c r="AX326" s="8"/>
      <c r="AY326" s="8"/>
      <c r="AZ326" s="8"/>
      <c r="BA326" s="8"/>
      <c r="BB326" s="8"/>
      <c r="BC326" s="8"/>
      <c r="BD326" s="8"/>
      <c r="BE326" s="8"/>
      <c r="BF326" s="8"/>
      <c r="BG326" s="8"/>
      <c r="BH326" s="8"/>
      <c r="BI326" s="8"/>
      <c r="BJ326" s="8"/>
      <c r="BK326" s="8"/>
      <c r="BL326" s="8"/>
      <c r="BM326" s="8"/>
      <c r="BN326" s="8"/>
      <c r="BO326" s="8"/>
      <c r="BP326" s="8"/>
      <c r="BQ326" s="8"/>
      <c r="BR326" s="8"/>
      <c r="BS326" s="8"/>
      <c r="BT326" s="8"/>
      <c r="BU326" s="8"/>
      <c r="BV326" s="8"/>
      <c r="BW326" s="8"/>
      <c r="BX326" s="8"/>
      <c r="BY326" s="8"/>
      <c r="BZ326" s="8"/>
      <c r="CA326" s="8"/>
      <c r="CB326" s="8"/>
      <c r="CC326" s="8"/>
      <c r="CD326" s="8"/>
      <c r="CE326" s="8"/>
      <c r="CF326" s="8"/>
      <c r="CG326" s="8"/>
      <c r="CH326" s="8"/>
    </row>
    <row r="327" spans="49:86" ht="12.75" x14ac:dyDescent="0.2"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</row>
    <row r="328" spans="49:86" ht="12.75" x14ac:dyDescent="0.2"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  <c r="BJ328" s="12"/>
      <c r="BK328" s="12"/>
      <c r="BL328" s="12"/>
      <c r="BM328" s="12"/>
      <c r="BN328" s="12"/>
      <c r="BO328" s="12"/>
      <c r="BP328" s="12"/>
      <c r="BQ328" s="12"/>
      <c r="BR328" s="12"/>
      <c r="BS328" s="12"/>
      <c r="BT328" s="12"/>
      <c r="BU328" s="12"/>
      <c r="BV328" s="12"/>
      <c r="BW328" s="12"/>
      <c r="BX328" s="12"/>
      <c r="BY328" s="12"/>
      <c r="BZ328" s="12"/>
      <c r="CA328" s="12"/>
      <c r="CB328" s="12"/>
      <c r="CC328" s="12"/>
      <c r="CD328" s="12"/>
      <c r="CE328" s="12"/>
      <c r="CF328" s="12"/>
      <c r="CG328" s="12"/>
      <c r="CH328" s="12"/>
    </row>
    <row r="329" spans="49:86" ht="12.75" x14ac:dyDescent="0.2"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  <c r="BI329" s="12"/>
      <c r="BJ329" s="12"/>
      <c r="BK329" s="12"/>
      <c r="BL329" s="12"/>
      <c r="BM329" s="12"/>
      <c r="BN329" s="12"/>
      <c r="BO329" s="12"/>
      <c r="BP329" s="12"/>
      <c r="BQ329" s="12"/>
      <c r="BR329" s="12"/>
      <c r="BS329" s="12"/>
      <c r="BT329" s="12"/>
      <c r="BU329" s="12"/>
      <c r="BV329" s="12"/>
      <c r="BW329" s="12"/>
      <c r="BX329" s="12"/>
      <c r="BY329" s="12"/>
      <c r="BZ329" s="12"/>
      <c r="CA329" s="12"/>
      <c r="CB329" s="12"/>
      <c r="CC329" s="12"/>
      <c r="CD329" s="12"/>
      <c r="CE329" s="12"/>
      <c r="CF329" s="12"/>
      <c r="CG329" s="12"/>
      <c r="CH329" s="12"/>
    </row>
    <row r="330" spans="49:86" ht="12.75" x14ac:dyDescent="0.2"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  <c r="BI330" s="12"/>
      <c r="BJ330" s="12"/>
      <c r="BK330" s="12"/>
      <c r="BL330" s="12"/>
      <c r="BM330" s="12"/>
      <c r="BN330" s="12"/>
      <c r="BO330" s="12"/>
      <c r="BP330" s="12"/>
      <c r="BQ330" s="12"/>
      <c r="BR330" s="12"/>
      <c r="BS330" s="12"/>
      <c r="BT330" s="12"/>
      <c r="BU330" s="12"/>
      <c r="BV330" s="12"/>
      <c r="BW330" s="12"/>
      <c r="BX330" s="12"/>
      <c r="BY330" s="12"/>
      <c r="BZ330" s="12"/>
      <c r="CA330" s="12"/>
      <c r="CB330" s="12"/>
      <c r="CC330" s="12"/>
      <c r="CD330" s="12"/>
      <c r="CE330" s="12"/>
      <c r="CF330" s="12"/>
      <c r="CG330" s="12"/>
      <c r="CH330" s="12"/>
    </row>
    <row r="331" spans="49:86" ht="12.75" x14ac:dyDescent="0.2"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  <c r="BI331" s="12"/>
      <c r="BJ331" s="12"/>
      <c r="BK331" s="12"/>
      <c r="BL331" s="12"/>
      <c r="BM331" s="12"/>
      <c r="BN331" s="12"/>
      <c r="BO331" s="12"/>
      <c r="BP331" s="12"/>
      <c r="BQ331" s="12"/>
      <c r="BR331" s="12"/>
      <c r="BS331" s="12"/>
      <c r="BT331" s="12"/>
      <c r="BU331" s="12"/>
      <c r="BV331" s="12"/>
      <c r="BW331" s="12"/>
      <c r="BX331" s="12"/>
      <c r="BY331" s="12"/>
      <c r="BZ331" s="12"/>
      <c r="CA331" s="12"/>
      <c r="CB331" s="12"/>
      <c r="CC331" s="12"/>
      <c r="CD331" s="12"/>
      <c r="CE331" s="12"/>
      <c r="CF331" s="12"/>
      <c r="CG331" s="12"/>
      <c r="CH331" s="12"/>
    </row>
    <row r="332" spans="49:86" ht="12.75" x14ac:dyDescent="0.2"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10"/>
      <c r="BJ332" s="10"/>
      <c r="BK332" s="10"/>
      <c r="BL332" s="10"/>
      <c r="BM332" s="10"/>
      <c r="BN332" s="10"/>
      <c r="BO332" s="10"/>
      <c r="BP332" s="10"/>
      <c r="BQ332" s="10"/>
      <c r="BR332" s="10"/>
      <c r="BS332" s="10"/>
      <c r="BT332" s="10"/>
      <c r="BU332" s="10"/>
      <c r="BV332" s="10"/>
      <c r="BW332" s="10"/>
      <c r="BX332" s="10"/>
      <c r="BY332" s="10"/>
      <c r="BZ332" s="10"/>
      <c r="CA332" s="10"/>
      <c r="CB332" s="10"/>
      <c r="CC332" s="10"/>
      <c r="CD332" s="10"/>
      <c r="CE332" s="10"/>
      <c r="CF332" s="10"/>
      <c r="CG332" s="10"/>
      <c r="CH332" s="10"/>
    </row>
    <row r="333" spans="49:86" ht="12.75" x14ac:dyDescent="0.2">
      <c r="AW333" s="8"/>
      <c r="AX333" s="8"/>
      <c r="AY333" s="8"/>
      <c r="AZ333" s="8"/>
      <c r="BA333" s="8"/>
      <c r="BB333" s="8"/>
      <c r="BC333" s="8"/>
      <c r="BD333" s="8"/>
      <c r="BE333" s="8"/>
      <c r="BF333" s="8"/>
      <c r="BG333" s="8"/>
      <c r="BH333" s="8"/>
      <c r="BI333" s="8"/>
      <c r="BJ333" s="8"/>
      <c r="BK333" s="8"/>
      <c r="BL333" s="8"/>
      <c r="BM333" s="8"/>
      <c r="BN333" s="8"/>
      <c r="BO333" s="8"/>
      <c r="BP333" s="8"/>
      <c r="BQ333" s="8"/>
      <c r="BR333" s="8"/>
      <c r="BS333" s="8"/>
      <c r="BT333" s="8"/>
      <c r="BU333" s="8"/>
      <c r="BV333" s="8"/>
      <c r="BW333" s="8"/>
      <c r="BX333" s="8"/>
      <c r="BY333" s="8"/>
      <c r="BZ333" s="8"/>
      <c r="CA333" s="8"/>
      <c r="CB333" s="8"/>
      <c r="CC333" s="8"/>
      <c r="CD333" s="8"/>
      <c r="CE333" s="8"/>
      <c r="CF333" s="8"/>
      <c r="CG333" s="8"/>
      <c r="CH333" s="8"/>
    </row>
    <row r="334" spans="49:86" ht="12.75" x14ac:dyDescent="0.2"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/>
      <c r="BM334" s="8"/>
      <c r="BN334" s="8"/>
      <c r="BO334" s="8"/>
      <c r="BP334" s="8"/>
      <c r="BQ334" s="8"/>
      <c r="BR334" s="8"/>
      <c r="BS334" s="8"/>
      <c r="BT334" s="8"/>
      <c r="BU334" s="8"/>
      <c r="BV334" s="8"/>
      <c r="BW334" s="8"/>
      <c r="BX334" s="8"/>
      <c r="BY334" s="8"/>
      <c r="BZ334" s="8"/>
      <c r="CA334" s="8"/>
      <c r="CB334" s="8"/>
      <c r="CC334" s="8"/>
      <c r="CD334" s="8"/>
      <c r="CE334" s="8"/>
      <c r="CF334" s="8"/>
      <c r="CG334" s="8"/>
      <c r="CH334" s="8"/>
    </row>
    <row r="335" spans="49:86" ht="12.75" x14ac:dyDescent="0.2">
      <c r="AW335" s="8"/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8"/>
      <c r="BI335" s="8"/>
      <c r="BJ335" s="8"/>
      <c r="BK335" s="8"/>
      <c r="BL335" s="8"/>
      <c r="BM335" s="8"/>
      <c r="BN335" s="8"/>
      <c r="BO335" s="8"/>
      <c r="BP335" s="8"/>
      <c r="BQ335" s="8"/>
      <c r="BR335" s="8"/>
      <c r="BS335" s="8"/>
      <c r="BT335" s="8"/>
      <c r="BU335" s="8"/>
      <c r="BV335" s="8"/>
      <c r="BW335" s="8"/>
      <c r="BX335" s="8"/>
      <c r="BY335" s="8"/>
      <c r="BZ335" s="8"/>
      <c r="CA335" s="8"/>
      <c r="CB335" s="8"/>
      <c r="CC335" s="8"/>
      <c r="CD335" s="8"/>
      <c r="CE335" s="8"/>
      <c r="CF335" s="8"/>
      <c r="CG335" s="8"/>
      <c r="CH335" s="8"/>
    </row>
    <row r="336" spans="49:86" ht="12.75" x14ac:dyDescent="0.2"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</row>
    <row r="337" spans="49:86" ht="12.75" x14ac:dyDescent="0.2"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  <c r="BI337" s="12"/>
      <c r="BJ337" s="12"/>
      <c r="BK337" s="12"/>
      <c r="BL337" s="12"/>
      <c r="BM337" s="12"/>
      <c r="BN337" s="12"/>
      <c r="BO337" s="12"/>
      <c r="BP337" s="12"/>
      <c r="BQ337" s="12"/>
      <c r="BR337" s="12"/>
      <c r="BS337" s="12"/>
      <c r="BT337" s="12"/>
      <c r="BU337" s="12"/>
      <c r="BV337" s="12"/>
      <c r="BW337" s="12"/>
      <c r="BX337" s="12"/>
      <c r="BY337" s="12"/>
      <c r="BZ337" s="12"/>
      <c r="CA337" s="12"/>
      <c r="CB337" s="12"/>
      <c r="CC337" s="12"/>
      <c r="CD337" s="12"/>
      <c r="CE337" s="12"/>
      <c r="CF337" s="12"/>
      <c r="CG337" s="12"/>
      <c r="CH337" s="12"/>
    </row>
    <row r="338" spans="49:86" ht="12.75" x14ac:dyDescent="0.2"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  <c r="BI338" s="12"/>
      <c r="BJ338" s="12"/>
      <c r="BK338" s="12"/>
      <c r="BL338" s="12"/>
      <c r="BM338" s="12"/>
      <c r="BN338" s="12"/>
      <c r="BO338" s="12"/>
      <c r="BP338" s="12"/>
      <c r="BQ338" s="12"/>
      <c r="BR338" s="12"/>
      <c r="BS338" s="12"/>
      <c r="BT338" s="12"/>
      <c r="BU338" s="12"/>
      <c r="BV338" s="12"/>
      <c r="BW338" s="12"/>
      <c r="BX338" s="12"/>
      <c r="BY338" s="12"/>
      <c r="BZ338" s="12"/>
      <c r="CA338" s="12"/>
      <c r="CB338" s="12"/>
      <c r="CC338" s="12"/>
      <c r="CD338" s="12"/>
      <c r="CE338" s="12"/>
      <c r="CF338" s="12"/>
      <c r="CG338" s="12"/>
      <c r="CH338" s="12"/>
    </row>
    <row r="339" spans="49:86" ht="12.75" x14ac:dyDescent="0.2"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  <c r="BI339" s="12"/>
      <c r="BJ339" s="12"/>
      <c r="BK339" s="12"/>
      <c r="BL339" s="12"/>
      <c r="BM339" s="12"/>
      <c r="BN339" s="12"/>
      <c r="BO339" s="12"/>
      <c r="BP339" s="12"/>
      <c r="BQ339" s="12"/>
      <c r="BR339" s="12"/>
      <c r="BS339" s="12"/>
      <c r="BT339" s="12"/>
      <c r="BU339" s="12"/>
      <c r="BV339" s="12"/>
      <c r="BW339" s="12"/>
      <c r="BX339" s="12"/>
      <c r="BY339" s="12"/>
      <c r="BZ339" s="12"/>
      <c r="CA339" s="12"/>
      <c r="CB339" s="12"/>
      <c r="CC339" s="12"/>
      <c r="CD339" s="12"/>
      <c r="CE339" s="12"/>
      <c r="CF339" s="12"/>
      <c r="CG339" s="12"/>
      <c r="CH339" s="12"/>
    </row>
    <row r="340" spans="49:86" ht="12.75" x14ac:dyDescent="0.2"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  <c r="BI340" s="12"/>
      <c r="BJ340" s="12"/>
      <c r="BK340" s="12"/>
      <c r="BL340" s="12"/>
      <c r="BM340" s="12"/>
      <c r="BN340" s="12"/>
      <c r="BO340" s="12"/>
      <c r="BP340" s="12"/>
      <c r="BQ340" s="12"/>
      <c r="BR340" s="12"/>
      <c r="BS340" s="12"/>
      <c r="BT340" s="12"/>
      <c r="BU340" s="12"/>
      <c r="BV340" s="12"/>
      <c r="BW340" s="12"/>
      <c r="BX340" s="12"/>
      <c r="BY340" s="12"/>
      <c r="BZ340" s="12"/>
      <c r="CA340" s="12"/>
      <c r="CB340" s="12"/>
      <c r="CC340" s="12"/>
      <c r="CD340" s="12"/>
      <c r="CE340" s="12"/>
      <c r="CF340" s="12"/>
      <c r="CG340" s="12"/>
      <c r="CH340" s="12"/>
    </row>
    <row r="341" spans="49:86" ht="12.75" x14ac:dyDescent="0.2"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10"/>
      <c r="BJ341" s="10"/>
      <c r="BK341" s="10"/>
      <c r="BL341" s="10"/>
      <c r="BM341" s="10"/>
      <c r="BN341" s="10"/>
      <c r="BO341" s="10"/>
      <c r="BP341" s="10"/>
      <c r="BQ341" s="10"/>
      <c r="BR341" s="10"/>
      <c r="BS341" s="10"/>
      <c r="BT341" s="10"/>
      <c r="BU341" s="10"/>
      <c r="BV341" s="10"/>
      <c r="BW341" s="10"/>
      <c r="BX341" s="10"/>
      <c r="BY341" s="10"/>
      <c r="BZ341" s="10"/>
      <c r="CA341" s="10"/>
      <c r="CB341" s="10"/>
      <c r="CC341" s="10"/>
      <c r="CD341" s="10"/>
      <c r="CE341" s="10"/>
      <c r="CF341" s="10"/>
      <c r="CG341" s="10"/>
      <c r="CH341" s="10"/>
    </row>
    <row r="342" spans="49:86" ht="12.75" x14ac:dyDescent="0.2"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8"/>
      <c r="BK342" s="8"/>
      <c r="BL342" s="8"/>
      <c r="BM342" s="8"/>
      <c r="BN342" s="8"/>
      <c r="BO342" s="8"/>
      <c r="BP342" s="8"/>
      <c r="BQ342" s="8"/>
      <c r="BR342" s="8"/>
      <c r="BS342" s="8"/>
      <c r="BT342" s="8"/>
      <c r="BU342" s="8"/>
      <c r="BV342" s="8"/>
      <c r="BW342" s="8"/>
      <c r="BX342" s="8"/>
      <c r="BY342" s="8"/>
      <c r="BZ342" s="8"/>
      <c r="CA342" s="8"/>
      <c r="CB342" s="8"/>
      <c r="CC342" s="8"/>
      <c r="CD342" s="8"/>
      <c r="CE342" s="8"/>
      <c r="CF342" s="8"/>
      <c r="CG342" s="8"/>
      <c r="CH342" s="8"/>
    </row>
    <row r="343" spans="49:86" ht="12.75" x14ac:dyDescent="0.2"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8"/>
      <c r="BK343" s="8"/>
      <c r="BL343" s="8"/>
      <c r="BM343" s="8"/>
      <c r="BN343" s="8"/>
      <c r="BO343" s="8"/>
      <c r="BP343" s="8"/>
      <c r="BQ343" s="8"/>
      <c r="BR343" s="8"/>
      <c r="BS343" s="8"/>
      <c r="BT343" s="8"/>
      <c r="BU343" s="8"/>
      <c r="BV343" s="8"/>
      <c r="BW343" s="8"/>
      <c r="BX343" s="8"/>
      <c r="BY343" s="8"/>
      <c r="BZ343" s="8"/>
      <c r="CA343" s="8"/>
      <c r="CB343" s="8"/>
      <c r="CC343" s="8"/>
      <c r="CD343" s="8"/>
      <c r="CE343" s="8"/>
      <c r="CF343" s="8"/>
      <c r="CG343" s="8"/>
      <c r="CH343" s="8"/>
    </row>
    <row r="344" spans="49:86" ht="12.75" x14ac:dyDescent="0.2"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8"/>
      <c r="BI344" s="8"/>
      <c r="BJ344" s="8"/>
      <c r="BK344" s="8"/>
      <c r="BL344" s="8"/>
      <c r="BM344" s="8"/>
      <c r="BN344" s="8"/>
      <c r="BO344" s="8"/>
      <c r="BP344" s="8"/>
      <c r="BQ344" s="8"/>
      <c r="BR344" s="8"/>
      <c r="BS344" s="8"/>
      <c r="BT344" s="8"/>
      <c r="BU344" s="8"/>
      <c r="BV344" s="8"/>
      <c r="BW344" s="8"/>
      <c r="BX344" s="8"/>
      <c r="BY344" s="8"/>
      <c r="BZ344" s="8"/>
      <c r="CA344" s="8"/>
      <c r="CB344" s="8"/>
      <c r="CC344" s="8"/>
      <c r="CD344" s="8"/>
      <c r="CE344" s="8"/>
      <c r="CF344" s="8"/>
      <c r="CG344" s="8"/>
      <c r="CH344" s="8"/>
    </row>
    <row r="345" spans="49:86" ht="12.75" x14ac:dyDescent="0.2"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  <c r="BI345" s="12"/>
      <c r="BJ345" s="12"/>
      <c r="BK345" s="12"/>
      <c r="BL345" s="12"/>
      <c r="BM345" s="12"/>
      <c r="BN345" s="12"/>
      <c r="BO345" s="12"/>
      <c r="BP345" s="12"/>
      <c r="BQ345" s="12"/>
      <c r="BR345" s="12"/>
      <c r="BS345" s="12"/>
      <c r="BT345" s="12"/>
      <c r="BU345" s="12"/>
      <c r="BV345" s="12"/>
      <c r="BW345" s="12"/>
      <c r="BX345" s="12"/>
      <c r="BY345" s="12"/>
      <c r="BZ345" s="12"/>
      <c r="CA345" s="12"/>
      <c r="CB345" s="12"/>
      <c r="CC345" s="12"/>
      <c r="CD345" s="12"/>
      <c r="CE345" s="12"/>
      <c r="CF345" s="12"/>
      <c r="CG345" s="12"/>
      <c r="CH345" s="12"/>
    </row>
    <row r="346" spans="49:86" ht="12.75" x14ac:dyDescent="0.2"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  <c r="BI346" s="12"/>
      <c r="BJ346" s="12"/>
      <c r="BK346" s="12"/>
      <c r="BL346" s="12"/>
      <c r="BM346" s="12"/>
      <c r="BN346" s="12"/>
      <c r="BO346" s="12"/>
      <c r="BP346" s="12"/>
      <c r="BQ346" s="12"/>
      <c r="BR346" s="12"/>
      <c r="BS346" s="12"/>
      <c r="BT346" s="12"/>
      <c r="BU346" s="12"/>
      <c r="BV346" s="12"/>
      <c r="BW346" s="12"/>
      <c r="BX346" s="12"/>
      <c r="BY346" s="12"/>
      <c r="BZ346" s="12"/>
      <c r="CA346" s="12"/>
      <c r="CB346" s="12"/>
      <c r="CC346" s="12"/>
      <c r="CD346" s="12"/>
      <c r="CE346" s="12"/>
      <c r="CF346" s="12"/>
      <c r="CG346" s="12"/>
      <c r="CH346" s="12"/>
    </row>
    <row r="347" spans="49:86" ht="12.75" x14ac:dyDescent="0.2"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  <c r="BI347" s="12"/>
      <c r="BJ347" s="12"/>
      <c r="BK347" s="12"/>
      <c r="BL347" s="12"/>
      <c r="BM347" s="12"/>
      <c r="BN347" s="12"/>
      <c r="BO347" s="12"/>
      <c r="BP347" s="12"/>
      <c r="BQ347" s="12"/>
      <c r="BR347" s="12"/>
      <c r="BS347" s="12"/>
      <c r="BT347" s="12"/>
      <c r="BU347" s="12"/>
      <c r="BV347" s="12"/>
      <c r="BW347" s="12"/>
      <c r="BX347" s="12"/>
      <c r="BY347" s="12"/>
      <c r="BZ347" s="12"/>
      <c r="CA347" s="12"/>
      <c r="CB347" s="12"/>
      <c r="CC347" s="12"/>
      <c r="CD347" s="12"/>
      <c r="CE347" s="12"/>
      <c r="CF347" s="12"/>
      <c r="CG347" s="12"/>
      <c r="CH347" s="12"/>
    </row>
    <row r="348" spans="49:86" ht="12.75" x14ac:dyDescent="0.2"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  <c r="BI348" s="12"/>
      <c r="BJ348" s="12"/>
      <c r="BK348" s="12"/>
      <c r="BL348" s="12"/>
      <c r="BM348" s="12"/>
      <c r="BN348" s="12"/>
      <c r="BO348" s="12"/>
      <c r="BP348" s="12"/>
      <c r="BQ348" s="12"/>
      <c r="BR348" s="12"/>
      <c r="BS348" s="12"/>
      <c r="BT348" s="12"/>
      <c r="BU348" s="12"/>
      <c r="BV348" s="12"/>
      <c r="BW348" s="12"/>
      <c r="BX348" s="12"/>
      <c r="BY348" s="12"/>
      <c r="BZ348" s="12"/>
      <c r="CA348" s="12"/>
      <c r="CB348" s="12"/>
      <c r="CC348" s="12"/>
      <c r="CD348" s="12"/>
      <c r="CE348" s="12"/>
      <c r="CF348" s="12"/>
      <c r="CG348" s="12"/>
      <c r="CH348" s="12"/>
    </row>
    <row r="349" spans="49:86" ht="12.75" x14ac:dyDescent="0.2"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  <c r="BI349" s="12"/>
      <c r="BJ349" s="12"/>
      <c r="BK349" s="12"/>
      <c r="BL349" s="12"/>
      <c r="BM349" s="12"/>
      <c r="BN349" s="12"/>
      <c r="BO349" s="12"/>
      <c r="BP349" s="12"/>
      <c r="BQ349" s="12"/>
      <c r="BR349" s="12"/>
      <c r="BS349" s="12"/>
      <c r="BT349" s="12"/>
      <c r="BU349" s="12"/>
      <c r="BV349" s="12"/>
      <c r="BW349" s="12"/>
      <c r="BX349" s="12"/>
      <c r="BY349" s="12"/>
      <c r="BZ349" s="12"/>
      <c r="CA349" s="12"/>
      <c r="CB349" s="12"/>
      <c r="CC349" s="12"/>
      <c r="CD349" s="12"/>
      <c r="CE349" s="12"/>
      <c r="CF349" s="12"/>
      <c r="CG349" s="12"/>
      <c r="CH349" s="12"/>
    </row>
    <row r="350" spans="49:86" ht="12.75" x14ac:dyDescent="0.2"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  <c r="BG350" s="10"/>
      <c r="BH350" s="10"/>
      <c r="BI350" s="10"/>
      <c r="BJ350" s="10"/>
      <c r="BK350" s="10"/>
      <c r="BL350" s="10"/>
      <c r="BM350" s="10"/>
      <c r="BN350" s="10"/>
      <c r="BO350" s="10"/>
      <c r="BP350" s="10"/>
      <c r="BQ350" s="10"/>
      <c r="BR350" s="10"/>
      <c r="BS350" s="10"/>
      <c r="BT350" s="10"/>
      <c r="BU350" s="10"/>
      <c r="BV350" s="10"/>
      <c r="BW350" s="10"/>
      <c r="BX350" s="10"/>
      <c r="BY350" s="10"/>
      <c r="BZ350" s="10"/>
      <c r="CA350" s="10"/>
      <c r="CB350" s="10"/>
      <c r="CC350" s="10"/>
      <c r="CD350" s="10"/>
      <c r="CE350" s="10"/>
      <c r="CF350" s="10"/>
      <c r="CG350" s="10"/>
      <c r="CH350" s="10"/>
    </row>
    <row r="351" spans="49:86" ht="12.75" x14ac:dyDescent="0.2"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  <c r="BK351" s="8"/>
      <c r="BL351" s="8"/>
      <c r="BM351" s="8"/>
      <c r="BN351" s="8"/>
      <c r="BO351" s="8"/>
      <c r="BP351" s="8"/>
      <c r="BQ351" s="8"/>
      <c r="BR351" s="8"/>
      <c r="BS351" s="8"/>
      <c r="BT351" s="8"/>
      <c r="BU351" s="8"/>
      <c r="BV351" s="8"/>
      <c r="BW351" s="8"/>
      <c r="BX351" s="8"/>
      <c r="BY351" s="8"/>
      <c r="BZ351" s="8"/>
      <c r="CA351" s="8"/>
      <c r="CB351" s="8"/>
      <c r="CC351" s="8"/>
      <c r="CD351" s="8"/>
      <c r="CE351" s="8"/>
      <c r="CF351" s="8"/>
      <c r="CG351" s="8"/>
      <c r="CH351" s="8"/>
    </row>
    <row r="352" spans="49:86" ht="12.75" x14ac:dyDescent="0.2"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8"/>
      <c r="BK352" s="8"/>
      <c r="BL352" s="8"/>
      <c r="BM352" s="8"/>
      <c r="BN352" s="8"/>
      <c r="BO352" s="8"/>
      <c r="BP352" s="8"/>
      <c r="BQ352" s="8"/>
      <c r="BR352" s="8"/>
      <c r="BS352" s="8"/>
      <c r="BT352" s="8"/>
      <c r="BU352" s="8"/>
      <c r="BV352" s="8"/>
      <c r="BW352" s="8"/>
      <c r="BX352" s="8"/>
      <c r="BY352" s="8"/>
      <c r="BZ352" s="8"/>
      <c r="CA352" s="8"/>
      <c r="CB352" s="8"/>
      <c r="CC352" s="8"/>
      <c r="CD352" s="8"/>
      <c r="CE352" s="8"/>
      <c r="CF352" s="8"/>
      <c r="CG352" s="8"/>
      <c r="CH352" s="8"/>
    </row>
    <row r="353" spans="49:86" ht="12.75" x14ac:dyDescent="0.2"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8"/>
      <c r="BK353" s="8"/>
      <c r="BL353" s="8"/>
      <c r="BM353" s="8"/>
      <c r="BN353" s="8"/>
      <c r="BO353" s="8"/>
      <c r="BP353" s="8"/>
      <c r="BQ353" s="8"/>
      <c r="BR353" s="8"/>
      <c r="BS353" s="8"/>
      <c r="BT353" s="8"/>
      <c r="BU353" s="8"/>
      <c r="BV353" s="8"/>
      <c r="BW353" s="8"/>
      <c r="BX353" s="8"/>
      <c r="BY353" s="8"/>
      <c r="BZ353" s="8"/>
      <c r="CA353" s="8"/>
      <c r="CB353" s="8"/>
      <c r="CC353" s="8"/>
      <c r="CD353" s="8"/>
      <c r="CE353" s="8"/>
      <c r="CF353" s="8"/>
      <c r="CG353" s="8"/>
      <c r="CH353" s="8"/>
    </row>
    <row r="354" spans="49:86" ht="12.75" x14ac:dyDescent="0.2"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  <c r="BI354" s="12"/>
      <c r="BJ354" s="12"/>
      <c r="BK354" s="12"/>
      <c r="BL354" s="12"/>
      <c r="BM354" s="12"/>
      <c r="BN354" s="12"/>
      <c r="BO354" s="12"/>
      <c r="BP354" s="12"/>
      <c r="BQ354" s="12"/>
      <c r="BR354" s="12"/>
      <c r="BS354" s="12"/>
      <c r="BT354" s="12"/>
      <c r="BU354" s="12"/>
      <c r="BV354" s="12"/>
      <c r="BW354" s="12"/>
      <c r="BX354" s="12"/>
      <c r="BY354" s="12"/>
      <c r="BZ354" s="12"/>
      <c r="CA354" s="12"/>
      <c r="CB354" s="12"/>
      <c r="CC354" s="12"/>
      <c r="CD354" s="12"/>
      <c r="CE354" s="12"/>
      <c r="CF354" s="12"/>
      <c r="CG354" s="12"/>
      <c r="CH354" s="12"/>
    </row>
    <row r="355" spans="49:86" ht="12.75" x14ac:dyDescent="0.2"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  <c r="BI355" s="12"/>
      <c r="BJ355" s="12"/>
      <c r="BK355" s="12"/>
      <c r="BL355" s="12"/>
      <c r="BM355" s="12"/>
      <c r="BN355" s="12"/>
      <c r="BO355" s="12"/>
      <c r="BP355" s="12"/>
      <c r="BQ355" s="12"/>
      <c r="BR355" s="12"/>
      <c r="BS355" s="12"/>
      <c r="BT355" s="12"/>
      <c r="BU355" s="12"/>
      <c r="BV355" s="12"/>
      <c r="BW355" s="12"/>
      <c r="BX355" s="12"/>
      <c r="BY355" s="12"/>
      <c r="BZ355" s="12"/>
      <c r="CA355" s="12"/>
      <c r="CB355" s="12"/>
      <c r="CC355" s="12"/>
      <c r="CD355" s="12"/>
      <c r="CE355" s="12"/>
      <c r="CF355" s="12"/>
      <c r="CG355" s="12"/>
      <c r="CH355" s="12"/>
    </row>
    <row r="356" spans="49:86" ht="12.75" x14ac:dyDescent="0.2"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  <c r="BI356" s="12"/>
      <c r="BJ356" s="12"/>
      <c r="BK356" s="12"/>
      <c r="BL356" s="12"/>
      <c r="BM356" s="12"/>
      <c r="BN356" s="12"/>
      <c r="BO356" s="12"/>
      <c r="BP356" s="12"/>
      <c r="BQ356" s="12"/>
      <c r="BR356" s="12"/>
      <c r="BS356" s="12"/>
      <c r="BT356" s="12"/>
      <c r="BU356" s="12"/>
      <c r="BV356" s="12"/>
      <c r="BW356" s="12"/>
      <c r="BX356" s="12"/>
      <c r="BY356" s="12"/>
      <c r="BZ356" s="12"/>
      <c r="CA356" s="12"/>
      <c r="CB356" s="12"/>
      <c r="CC356" s="12"/>
      <c r="CD356" s="12"/>
      <c r="CE356" s="12"/>
      <c r="CF356" s="12"/>
      <c r="CG356" s="12"/>
      <c r="CH356" s="12"/>
    </row>
    <row r="357" spans="49:86" ht="12.75" x14ac:dyDescent="0.2"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  <c r="BI357" s="12"/>
      <c r="BJ357" s="12"/>
      <c r="BK357" s="12"/>
      <c r="BL357" s="12"/>
      <c r="BM357" s="12"/>
      <c r="BN357" s="12"/>
      <c r="BO357" s="12"/>
      <c r="BP357" s="12"/>
      <c r="BQ357" s="12"/>
      <c r="BR357" s="12"/>
      <c r="BS357" s="12"/>
      <c r="BT357" s="12"/>
      <c r="BU357" s="12"/>
      <c r="BV357" s="12"/>
      <c r="BW357" s="12"/>
      <c r="BX357" s="12"/>
      <c r="BY357" s="12"/>
      <c r="BZ357" s="12"/>
      <c r="CA357" s="12"/>
      <c r="CB357" s="12"/>
      <c r="CC357" s="12"/>
      <c r="CD357" s="12"/>
      <c r="CE357" s="12"/>
      <c r="CF357" s="12"/>
      <c r="CG357" s="12"/>
      <c r="CH357" s="12"/>
    </row>
    <row r="358" spans="49:86" ht="12.75" x14ac:dyDescent="0.2"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  <c r="BI358" s="12"/>
      <c r="BJ358" s="12"/>
      <c r="BK358" s="12"/>
      <c r="BL358" s="12"/>
      <c r="BM358" s="12"/>
      <c r="BN358" s="12"/>
      <c r="BO358" s="12"/>
      <c r="BP358" s="12"/>
      <c r="BQ358" s="12"/>
      <c r="BR358" s="12"/>
      <c r="BS358" s="12"/>
      <c r="BT358" s="12"/>
      <c r="BU358" s="12"/>
      <c r="BV358" s="12"/>
      <c r="BW358" s="12"/>
      <c r="BX358" s="12"/>
      <c r="BY358" s="12"/>
      <c r="BZ358" s="12"/>
      <c r="CA358" s="12"/>
      <c r="CB358" s="12"/>
      <c r="CC358" s="12"/>
      <c r="CD358" s="12"/>
      <c r="CE358" s="12"/>
      <c r="CF358" s="12"/>
      <c r="CG358" s="12"/>
      <c r="CH358" s="12"/>
    </row>
    <row r="359" spans="49:86" ht="12.75" x14ac:dyDescent="0.2"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G359" s="10"/>
      <c r="BH359" s="10"/>
      <c r="BI359" s="10"/>
      <c r="BJ359" s="10"/>
      <c r="BK359" s="10"/>
      <c r="BL359" s="10"/>
      <c r="BM359" s="10"/>
      <c r="BN359" s="10"/>
      <c r="BO359" s="10"/>
      <c r="BP359" s="10"/>
      <c r="BQ359" s="10"/>
      <c r="BR359" s="10"/>
      <c r="BS359" s="10"/>
      <c r="BT359" s="10"/>
      <c r="BU359" s="10"/>
      <c r="BV359" s="10"/>
      <c r="BW359" s="10"/>
      <c r="BX359" s="10"/>
      <c r="BY359" s="10"/>
      <c r="BZ359" s="10"/>
      <c r="CA359" s="10"/>
      <c r="CB359" s="10"/>
      <c r="CC359" s="10"/>
      <c r="CD359" s="10"/>
      <c r="CE359" s="10"/>
      <c r="CF359" s="10"/>
      <c r="CG359" s="10"/>
      <c r="CH359" s="10"/>
    </row>
    <row r="360" spans="49:86" ht="12.75" x14ac:dyDescent="0.2"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8"/>
      <c r="BK360" s="8"/>
      <c r="BL360" s="8"/>
      <c r="BM360" s="8"/>
      <c r="BN360" s="8"/>
      <c r="BO360" s="8"/>
      <c r="BP360" s="8"/>
      <c r="BQ360" s="8"/>
      <c r="BR360" s="8"/>
      <c r="BS360" s="8"/>
      <c r="BT360" s="8"/>
      <c r="BU360" s="8"/>
      <c r="BV360" s="8"/>
      <c r="BW360" s="8"/>
      <c r="BX360" s="8"/>
      <c r="BY360" s="8"/>
      <c r="BZ360" s="8"/>
      <c r="CA360" s="8"/>
      <c r="CB360" s="8"/>
      <c r="CC360" s="8"/>
      <c r="CD360" s="8"/>
      <c r="CE360" s="8"/>
      <c r="CF360" s="8"/>
      <c r="CG360" s="8"/>
      <c r="CH360" s="8"/>
    </row>
    <row r="361" spans="49:86" ht="12.75" x14ac:dyDescent="0.2"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/>
      <c r="BK361" s="8"/>
      <c r="BL361" s="8"/>
      <c r="BM361" s="8"/>
      <c r="BN361" s="8"/>
      <c r="BO361" s="8"/>
      <c r="BP361" s="8"/>
      <c r="BQ361" s="8"/>
      <c r="BR361" s="8"/>
      <c r="BS361" s="8"/>
      <c r="BT361" s="8"/>
      <c r="BU361" s="8"/>
      <c r="BV361" s="8"/>
      <c r="BW361" s="8"/>
      <c r="BX361" s="8"/>
      <c r="BY361" s="8"/>
      <c r="BZ361" s="8"/>
      <c r="CA361" s="8"/>
      <c r="CB361" s="8"/>
      <c r="CC361" s="8"/>
      <c r="CD361" s="8"/>
      <c r="CE361" s="8"/>
      <c r="CF361" s="8"/>
      <c r="CG361" s="8"/>
      <c r="CH361" s="8"/>
    </row>
    <row r="362" spans="49:86" ht="12.75" x14ac:dyDescent="0.2"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8"/>
      <c r="BK362" s="8"/>
      <c r="BL362" s="8"/>
      <c r="BM362" s="8"/>
      <c r="BN362" s="8"/>
      <c r="BO362" s="8"/>
      <c r="BP362" s="8"/>
      <c r="BQ362" s="8"/>
      <c r="BR362" s="8"/>
      <c r="BS362" s="8"/>
      <c r="BT362" s="8"/>
      <c r="BU362" s="8"/>
      <c r="BV362" s="8"/>
      <c r="BW362" s="8"/>
      <c r="BX362" s="8"/>
      <c r="BY362" s="8"/>
      <c r="BZ362" s="8"/>
      <c r="CA362" s="8"/>
      <c r="CB362" s="8"/>
      <c r="CC362" s="8"/>
      <c r="CD362" s="8"/>
      <c r="CE362" s="8"/>
      <c r="CF362" s="8"/>
      <c r="CG362" s="8"/>
      <c r="CH362" s="8"/>
    </row>
    <row r="363" spans="49:86" ht="12.75" x14ac:dyDescent="0.2"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</row>
    <row r="364" spans="49:86" ht="12.75" x14ac:dyDescent="0.2"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</row>
    <row r="365" spans="49:86" ht="12.75" x14ac:dyDescent="0.2"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  <c r="BI365" s="12"/>
      <c r="BJ365" s="12"/>
      <c r="BK365" s="12"/>
      <c r="BL365" s="12"/>
      <c r="BM365" s="12"/>
      <c r="BN365" s="12"/>
      <c r="BO365" s="12"/>
      <c r="BP365" s="12"/>
      <c r="BQ365" s="12"/>
      <c r="BR365" s="12"/>
      <c r="BS365" s="12"/>
      <c r="BT365" s="12"/>
      <c r="BU365" s="12"/>
      <c r="BV365" s="12"/>
      <c r="BW365" s="12"/>
      <c r="BX365" s="12"/>
      <c r="BY365" s="12"/>
      <c r="BZ365" s="12"/>
      <c r="CA365" s="12"/>
      <c r="CB365" s="12"/>
      <c r="CC365" s="12"/>
      <c r="CD365" s="12"/>
      <c r="CE365" s="12"/>
      <c r="CF365" s="12"/>
      <c r="CG365" s="12"/>
      <c r="CH365" s="12"/>
    </row>
    <row r="366" spans="49:86" ht="12.75" x14ac:dyDescent="0.2"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  <c r="CG366" s="3"/>
      <c r="CH366" s="3"/>
    </row>
    <row r="367" spans="49:86" ht="12.75" x14ac:dyDescent="0.2"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</row>
    <row r="368" spans="49:86" ht="12.75" x14ac:dyDescent="0.2"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G368" s="10"/>
      <c r="BH368" s="10"/>
      <c r="BI368" s="10"/>
      <c r="BJ368" s="10"/>
      <c r="BK368" s="10"/>
      <c r="BL368" s="10"/>
      <c r="BM368" s="10"/>
      <c r="BN368" s="10"/>
      <c r="BO368" s="10"/>
      <c r="BP368" s="10"/>
      <c r="BQ368" s="10"/>
      <c r="BR368" s="10"/>
      <c r="BS368" s="10"/>
      <c r="BT368" s="10"/>
      <c r="BU368" s="10"/>
      <c r="BV368" s="10"/>
      <c r="BW368" s="10"/>
      <c r="BX368" s="10"/>
      <c r="BY368" s="10"/>
      <c r="BZ368" s="10"/>
      <c r="CA368" s="10"/>
      <c r="CB368" s="10"/>
      <c r="CC368" s="10"/>
      <c r="CD368" s="10"/>
      <c r="CE368" s="10"/>
      <c r="CF368" s="10"/>
      <c r="CG368" s="10"/>
      <c r="CH368" s="10"/>
    </row>
    <row r="369" spans="49:86" ht="12.75" x14ac:dyDescent="0.2">
      <c r="AW369" s="8"/>
      <c r="AX369" s="8"/>
      <c r="AY369" s="8"/>
      <c r="AZ369" s="8"/>
      <c r="BA369" s="8"/>
      <c r="BB369" s="8"/>
      <c r="BC369" s="8"/>
      <c r="BD369" s="8"/>
      <c r="BE369" s="8"/>
      <c r="BF369" s="8"/>
      <c r="BG369" s="8"/>
      <c r="BH369" s="8"/>
      <c r="BI369" s="8"/>
      <c r="BJ369" s="8"/>
      <c r="BK369" s="8"/>
      <c r="BL369" s="8"/>
      <c r="BM369" s="8"/>
      <c r="BN369" s="8"/>
      <c r="BO369" s="8"/>
      <c r="BP369" s="8"/>
      <c r="BQ369" s="8"/>
      <c r="BR369" s="8"/>
      <c r="BS369" s="8"/>
      <c r="BT369" s="8"/>
      <c r="BU369" s="8"/>
      <c r="BV369" s="8"/>
      <c r="BW369" s="8"/>
      <c r="BX369" s="8"/>
      <c r="BY369" s="8"/>
      <c r="BZ369" s="8"/>
      <c r="CA369" s="8"/>
      <c r="CB369" s="8"/>
      <c r="CC369" s="8"/>
      <c r="CD369" s="8"/>
      <c r="CE369" s="8"/>
      <c r="CF369" s="8"/>
      <c r="CG369" s="8"/>
      <c r="CH369" s="8"/>
    </row>
    <row r="370" spans="49:86" ht="12.75" x14ac:dyDescent="0.2">
      <c r="AW370" s="8"/>
      <c r="AX370" s="8"/>
      <c r="AY370" s="8"/>
      <c r="AZ370" s="8"/>
      <c r="BA370" s="8"/>
      <c r="BB370" s="8"/>
      <c r="BC370" s="8"/>
      <c r="BD370" s="8"/>
      <c r="BE370" s="8"/>
      <c r="BF370" s="8"/>
      <c r="BG370" s="8"/>
      <c r="BH370" s="8"/>
      <c r="BI370" s="8"/>
      <c r="BJ370" s="8"/>
      <c r="BK370" s="8"/>
      <c r="BL370" s="8"/>
      <c r="BM370" s="8"/>
      <c r="BN370" s="8"/>
      <c r="BO370" s="8"/>
      <c r="BP370" s="8"/>
      <c r="BQ370" s="8"/>
      <c r="BR370" s="8"/>
      <c r="BS370" s="8"/>
      <c r="BT370" s="8"/>
      <c r="BU370" s="8"/>
      <c r="BV370" s="8"/>
      <c r="BW370" s="8"/>
      <c r="BX370" s="8"/>
      <c r="BY370" s="8"/>
      <c r="BZ370" s="8"/>
      <c r="CA370" s="8"/>
      <c r="CB370" s="8"/>
      <c r="CC370" s="8"/>
      <c r="CD370" s="8"/>
      <c r="CE370" s="8"/>
      <c r="CF370" s="8"/>
      <c r="CG370" s="8"/>
      <c r="CH370" s="8"/>
    </row>
    <row r="371" spans="49:86" ht="12.75" x14ac:dyDescent="0.2">
      <c r="AW371" s="8"/>
      <c r="AX371" s="8"/>
      <c r="AY371" s="8"/>
      <c r="AZ371" s="8"/>
      <c r="BA371" s="8"/>
      <c r="BB371" s="8"/>
      <c r="BC371" s="8"/>
      <c r="BD371" s="8"/>
      <c r="BE371" s="8"/>
      <c r="BF371" s="8"/>
      <c r="BG371" s="8"/>
      <c r="BH371" s="8"/>
      <c r="BI371" s="8"/>
      <c r="BJ371" s="8"/>
      <c r="BK371" s="8"/>
      <c r="BL371" s="8"/>
      <c r="BM371" s="8"/>
      <c r="BN371" s="8"/>
      <c r="BO371" s="8"/>
      <c r="BP371" s="8"/>
      <c r="BQ371" s="8"/>
      <c r="BR371" s="8"/>
      <c r="BS371" s="8"/>
      <c r="BT371" s="8"/>
      <c r="BU371" s="8"/>
      <c r="BV371" s="8"/>
      <c r="BW371" s="8"/>
      <c r="BX371" s="8"/>
      <c r="BY371" s="8"/>
      <c r="BZ371" s="8"/>
      <c r="CA371" s="8"/>
      <c r="CB371" s="8"/>
      <c r="CC371" s="8"/>
      <c r="CD371" s="8"/>
      <c r="CE371" s="8"/>
      <c r="CF371" s="8"/>
      <c r="CG371" s="8"/>
      <c r="CH371" s="8"/>
    </row>
    <row r="372" spans="49:86" ht="12.75" x14ac:dyDescent="0.2"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  <c r="CG372" s="3"/>
      <c r="CH372" s="3"/>
    </row>
    <row r="373" spans="49:86" ht="12.75" x14ac:dyDescent="0.2"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  <c r="BI373" s="12"/>
      <c r="BJ373" s="12"/>
      <c r="BK373" s="12"/>
      <c r="BL373" s="12"/>
      <c r="BM373" s="12"/>
      <c r="BN373" s="12"/>
      <c r="BO373" s="12"/>
      <c r="BP373" s="12"/>
      <c r="BQ373" s="12"/>
      <c r="BR373" s="12"/>
      <c r="BS373" s="12"/>
      <c r="BT373" s="12"/>
      <c r="BU373" s="12"/>
      <c r="BV373" s="12"/>
      <c r="BW373" s="12"/>
      <c r="BX373" s="12"/>
      <c r="BY373" s="12"/>
      <c r="BZ373" s="12"/>
      <c r="CA373" s="12"/>
      <c r="CB373" s="12"/>
      <c r="CC373" s="12"/>
      <c r="CD373" s="12"/>
      <c r="CE373" s="12"/>
      <c r="CF373" s="12"/>
      <c r="CG373" s="12"/>
      <c r="CH373" s="12"/>
    </row>
    <row r="374" spans="49:86" ht="12.75" x14ac:dyDescent="0.2"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  <c r="BI374" s="12"/>
      <c r="BJ374" s="12"/>
      <c r="BK374" s="12"/>
      <c r="BL374" s="12"/>
      <c r="BM374" s="12"/>
      <c r="BN374" s="12"/>
      <c r="BO374" s="12"/>
      <c r="BP374" s="12"/>
      <c r="BQ374" s="12"/>
      <c r="BR374" s="12"/>
      <c r="BS374" s="12"/>
      <c r="BT374" s="12"/>
      <c r="BU374" s="12"/>
      <c r="BV374" s="12"/>
      <c r="BW374" s="12"/>
      <c r="BX374" s="12"/>
      <c r="BY374" s="12"/>
      <c r="BZ374" s="12"/>
      <c r="CA374" s="12"/>
      <c r="CB374" s="12"/>
      <c r="CC374" s="12"/>
      <c r="CD374" s="12"/>
      <c r="CE374" s="12"/>
      <c r="CF374" s="12"/>
      <c r="CG374" s="12"/>
      <c r="CH374" s="12"/>
    </row>
    <row r="375" spans="49:86" ht="12.75" x14ac:dyDescent="0.2"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  <c r="BI375" s="12"/>
      <c r="BJ375" s="12"/>
      <c r="BK375" s="12"/>
      <c r="BL375" s="12"/>
      <c r="BM375" s="12"/>
      <c r="BN375" s="12"/>
      <c r="BO375" s="12"/>
      <c r="BP375" s="12"/>
      <c r="BQ375" s="12"/>
      <c r="BR375" s="12"/>
      <c r="BS375" s="12"/>
      <c r="BT375" s="12"/>
      <c r="BU375" s="12"/>
      <c r="BV375" s="12"/>
      <c r="BW375" s="12"/>
      <c r="BX375" s="12"/>
      <c r="BY375" s="12"/>
      <c r="BZ375" s="12"/>
      <c r="CA375" s="12"/>
      <c r="CB375" s="12"/>
      <c r="CC375" s="12"/>
      <c r="CD375" s="12"/>
      <c r="CE375" s="12"/>
      <c r="CF375" s="12"/>
      <c r="CG375" s="12"/>
      <c r="CH375" s="12"/>
    </row>
    <row r="376" spans="49:86" ht="12.75" x14ac:dyDescent="0.2"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</row>
    <row r="377" spans="49:86" ht="12.75" x14ac:dyDescent="0.2">
      <c r="AW377" s="10"/>
      <c r="AX377" s="10"/>
      <c r="AY377" s="10"/>
      <c r="AZ377" s="10"/>
      <c r="BA377" s="10"/>
      <c r="BB377" s="10"/>
      <c r="BC377" s="10"/>
      <c r="BD377" s="10"/>
      <c r="BE377" s="10"/>
      <c r="BF377" s="10"/>
      <c r="BG377" s="10"/>
      <c r="BH377" s="10"/>
      <c r="BI377" s="10"/>
      <c r="BJ377" s="10"/>
      <c r="BK377" s="10"/>
      <c r="BL377" s="10"/>
      <c r="BM377" s="10"/>
      <c r="BN377" s="10"/>
      <c r="BO377" s="10"/>
      <c r="BP377" s="10"/>
      <c r="BQ377" s="10"/>
      <c r="BR377" s="10"/>
      <c r="BS377" s="10"/>
      <c r="BT377" s="10"/>
      <c r="BU377" s="10"/>
      <c r="BV377" s="10"/>
      <c r="BW377" s="10"/>
      <c r="BX377" s="10"/>
      <c r="BY377" s="10"/>
      <c r="BZ377" s="10"/>
      <c r="CA377" s="10"/>
      <c r="CB377" s="10"/>
      <c r="CC377" s="10"/>
      <c r="CD377" s="10"/>
      <c r="CE377" s="10"/>
      <c r="CF377" s="10"/>
      <c r="CG377" s="10"/>
      <c r="CH377" s="10"/>
    </row>
    <row r="378" spans="49:86" ht="12.75" x14ac:dyDescent="0.2">
      <c r="AW378" s="8"/>
      <c r="AX378" s="8"/>
      <c r="AY378" s="8"/>
      <c r="AZ378" s="8"/>
      <c r="BA378" s="8"/>
      <c r="BB378" s="8"/>
      <c r="BC378" s="8"/>
      <c r="BD378" s="8"/>
      <c r="BE378" s="8"/>
      <c r="BF378" s="8"/>
      <c r="BG378" s="8"/>
      <c r="BH378" s="8"/>
      <c r="BI378" s="8"/>
      <c r="BJ378" s="8"/>
      <c r="BK378" s="8"/>
      <c r="BL378" s="8"/>
      <c r="BM378" s="8"/>
      <c r="BN378" s="8"/>
      <c r="BO378" s="8"/>
      <c r="BP378" s="8"/>
      <c r="BQ378" s="8"/>
      <c r="BR378" s="8"/>
      <c r="BS378" s="8"/>
      <c r="BT378" s="8"/>
      <c r="BU378" s="8"/>
      <c r="BV378" s="8"/>
      <c r="BW378" s="8"/>
      <c r="BX378" s="8"/>
      <c r="BY378" s="8"/>
      <c r="BZ378" s="8"/>
      <c r="CA378" s="8"/>
      <c r="CB378" s="8"/>
      <c r="CC378" s="8"/>
      <c r="CD378" s="8"/>
      <c r="CE378" s="8"/>
      <c r="CF378" s="8"/>
      <c r="CG378" s="8"/>
      <c r="CH378" s="8"/>
    </row>
    <row r="379" spans="49:86" ht="12.75" x14ac:dyDescent="0.2">
      <c r="AW379" s="8"/>
      <c r="AX379" s="8"/>
      <c r="AY379" s="8"/>
      <c r="AZ379" s="8"/>
      <c r="BA379" s="8"/>
      <c r="BB379" s="8"/>
      <c r="BC379" s="8"/>
      <c r="BD379" s="8"/>
      <c r="BE379" s="8"/>
      <c r="BF379" s="8"/>
      <c r="BG379" s="8"/>
      <c r="BH379" s="8"/>
      <c r="BI379" s="8"/>
      <c r="BJ379" s="8"/>
      <c r="BK379" s="8"/>
      <c r="BL379" s="8"/>
      <c r="BM379" s="8"/>
      <c r="BN379" s="8"/>
      <c r="BO379" s="8"/>
      <c r="BP379" s="8"/>
      <c r="BQ379" s="8"/>
      <c r="BR379" s="8"/>
      <c r="BS379" s="8"/>
      <c r="BT379" s="8"/>
      <c r="BU379" s="8"/>
      <c r="BV379" s="8"/>
      <c r="BW379" s="8"/>
      <c r="BX379" s="8"/>
      <c r="BY379" s="8"/>
      <c r="BZ379" s="8"/>
      <c r="CA379" s="8"/>
      <c r="CB379" s="8"/>
      <c r="CC379" s="8"/>
      <c r="CD379" s="8"/>
      <c r="CE379" s="8"/>
      <c r="CF379" s="8"/>
      <c r="CG379" s="8"/>
      <c r="CH379" s="8"/>
    </row>
    <row r="380" spans="49:86" ht="12.75" x14ac:dyDescent="0.2">
      <c r="AW380" s="8"/>
      <c r="AX380" s="8"/>
      <c r="AY380" s="8"/>
      <c r="AZ380" s="8"/>
      <c r="BA380" s="8"/>
      <c r="BB380" s="8"/>
      <c r="BC380" s="8"/>
      <c r="BD380" s="8"/>
      <c r="BE380" s="8"/>
      <c r="BF380" s="8"/>
      <c r="BG380" s="8"/>
      <c r="BH380" s="8"/>
      <c r="BI380" s="8"/>
      <c r="BJ380" s="8"/>
      <c r="BK380" s="8"/>
      <c r="BL380" s="8"/>
      <c r="BM380" s="8"/>
      <c r="BN380" s="8"/>
      <c r="BO380" s="8"/>
      <c r="BP380" s="8"/>
      <c r="BQ380" s="8"/>
      <c r="BR380" s="8"/>
      <c r="BS380" s="8"/>
      <c r="BT380" s="8"/>
      <c r="BU380" s="8"/>
      <c r="BV380" s="8"/>
      <c r="BW380" s="8"/>
      <c r="BX380" s="8"/>
      <c r="BY380" s="8"/>
      <c r="BZ380" s="8"/>
      <c r="CA380" s="8"/>
      <c r="CB380" s="8"/>
      <c r="CC380" s="8"/>
      <c r="CD380" s="8"/>
      <c r="CE380" s="8"/>
      <c r="CF380" s="8"/>
      <c r="CG380" s="8"/>
      <c r="CH380" s="8"/>
    </row>
    <row r="381" spans="49:86" ht="12.75" x14ac:dyDescent="0.2"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  <c r="CG381" s="3"/>
      <c r="CH381" s="3"/>
    </row>
    <row r="382" spans="49:86" ht="12.75" x14ac:dyDescent="0.2"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  <c r="CE382" s="3"/>
      <c r="CF382" s="3"/>
      <c r="CG382" s="3"/>
      <c r="CH382" s="3"/>
    </row>
    <row r="383" spans="49:86" ht="12.75" x14ac:dyDescent="0.2"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  <c r="BI383" s="12"/>
      <c r="BJ383" s="12"/>
      <c r="BK383" s="12"/>
      <c r="BL383" s="12"/>
      <c r="BM383" s="12"/>
      <c r="BN383" s="12"/>
      <c r="BO383" s="12"/>
      <c r="BP383" s="12"/>
      <c r="BQ383" s="12"/>
      <c r="BR383" s="12"/>
      <c r="BS383" s="12"/>
      <c r="BT383" s="12"/>
      <c r="BU383" s="12"/>
      <c r="BV383" s="12"/>
      <c r="BW383" s="12"/>
      <c r="BX383" s="12"/>
      <c r="BY383" s="12"/>
      <c r="BZ383" s="12"/>
      <c r="CA383" s="12"/>
      <c r="CB383" s="12"/>
      <c r="CC383" s="12"/>
      <c r="CD383" s="12"/>
      <c r="CE383" s="12"/>
      <c r="CF383" s="12"/>
      <c r="CG383" s="12"/>
      <c r="CH383" s="12"/>
    </row>
    <row r="384" spans="49:86" ht="12.75" x14ac:dyDescent="0.2"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  <c r="BI384" s="12"/>
      <c r="BJ384" s="12"/>
      <c r="BK384" s="12"/>
      <c r="BL384" s="12"/>
      <c r="BM384" s="12"/>
      <c r="BN384" s="12"/>
      <c r="BO384" s="12"/>
      <c r="BP384" s="12"/>
      <c r="BQ384" s="12"/>
      <c r="BR384" s="12"/>
      <c r="BS384" s="12"/>
      <c r="BT384" s="12"/>
      <c r="BU384" s="12"/>
      <c r="BV384" s="12"/>
      <c r="BW384" s="12"/>
      <c r="BX384" s="12"/>
      <c r="BY384" s="12"/>
      <c r="BZ384" s="12"/>
      <c r="CA384" s="12"/>
      <c r="CB384" s="12"/>
      <c r="CC384" s="12"/>
      <c r="CD384" s="12"/>
      <c r="CE384" s="12"/>
      <c r="CF384" s="12"/>
      <c r="CG384" s="12"/>
      <c r="CH384" s="12"/>
    </row>
    <row r="385" spans="49:86" ht="12.75" x14ac:dyDescent="0.2"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</row>
    <row r="386" spans="49:86" ht="12.75" x14ac:dyDescent="0.2">
      <c r="AW386" s="10"/>
      <c r="AX386" s="10"/>
      <c r="AY386" s="10"/>
      <c r="AZ386" s="10"/>
      <c r="BA386" s="10"/>
      <c r="BB386" s="10"/>
      <c r="BC386" s="10"/>
      <c r="BD386" s="10"/>
      <c r="BE386" s="10"/>
      <c r="BF386" s="10"/>
      <c r="BG386" s="10"/>
      <c r="BH386" s="10"/>
      <c r="BI386" s="10"/>
      <c r="BJ386" s="10"/>
      <c r="BK386" s="10"/>
      <c r="BL386" s="10"/>
      <c r="BM386" s="10"/>
      <c r="BN386" s="10"/>
      <c r="BO386" s="10"/>
      <c r="BP386" s="10"/>
      <c r="BQ386" s="10"/>
      <c r="BR386" s="10"/>
      <c r="BS386" s="10"/>
      <c r="BT386" s="10"/>
      <c r="BU386" s="10"/>
      <c r="BV386" s="10"/>
      <c r="BW386" s="10"/>
      <c r="BX386" s="10"/>
      <c r="BY386" s="10"/>
      <c r="BZ386" s="10"/>
      <c r="CA386" s="10"/>
      <c r="CB386" s="10"/>
      <c r="CC386" s="10"/>
      <c r="CD386" s="10"/>
      <c r="CE386" s="10"/>
      <c r="CF386" s="10"/>
      <c r="CG386" s="10"/>
      <c r="CH386" s="10"/>
    </row>
    <row r="387" spans="49:86" ht="12.75" x14ac:dyDescent="0.2">
      <c r="AW387" s="8"/>
      <c r="AX387" s="8"/>
      <c r="AY387" s="8"/>
      <c r="AZ387" s="8"/>
      <c r="BA387" s="8"/>
      <c r="BB387" s="8"/>
      <c r="BC387" s="8"/>
      <c r="BD387" s="8"/>
      <c r="BE387" s="8"/>
      <c r="BF387" s="8"/>
      <c r="BG387" s="8"/>
      <c r="BH387" s="8"/>
      <c r="BI387" s="8"/>
      <c r="BJ387" s="8"/>
      <c r="BK387" s="8"/>
      <c r="BL387" s="8"/>
      <c r="BM387" s="8"/>
      <c r="BN387" s="8"/>
      <c r="BO387" s="8"/>
      <c r="BP387" s="8"/>
      <c r="BQ387" s="8"/>
      <c r="BR387" s="8"/>
      <c r="BS387" s="8"/>
      <c r="BT387" s="8"/>
      <c r="BU387" s="8"/>
      <c r="BV387" s="8"/>
      <c r="BW387" s="8"/>
      <c r="BX387" s="8"/>
      <c r="BY387" s="8"/>
      <c r="BZ387" s="8"/>
      <c r="CA387" s="8"/>
      <c r="CB387" s="8"/>
      <c r="CC387" s="8"/>
      <c r="CD387" s="8"/>
      <c r="CE387" s="8"/>
      <c r="CF387" s="8"/>
      <c r="CG387" s="8"/>
      <c r="CH387" s="8"/>
    </row>
    <row r="388" spans="49:86" ht="12.75" x14ac:dyDescent="0.2">
      <c r="AW388" s="8"/>
      <c r="AX388" s="8"/>
      <c r="AY388" s="8"/>
      <c r="AZ388" s="8"/>
      <c r="BA388" s="8"/>
      <c r="BB388" s="8"/>
      <c r="BC388" s="8"/>
      <c r="BD388" s="8"/>
      <c r="BE388" s="8"/>
      <c r="BF388" s="8"/>
      <c r="BG388" s="8"/>
      <c r="BH388" s="8"/>
      <c r="BI388" s="8"/>
      <c r="BJ388" s="8"/>
      <c r="BK388" s="8"/>
      <c r="BL388" s="8"/>
      <c r="BM388" s="8"/>
      <c r="BN388" s="8"/>
      <c r="BO388" s="8"/>
      <c r="BP388" s="8"/>
      <c r="BQ388" s="8"/>
      <c r="BR388" s="8"/>
      <c r="BS388" s="8"/>
      <c r="BT388" s="8"/>
      <c r="BU388" s="8"/>
      <c r="BV388" s="8"/>
      <c r="BW388" s="8"/>
      <c r="BX388" s="8"/>
      <c r="BY388" s="8"/>
      <c r="BZ388" s="8"/>
      <c r="CA388" s="8"/>
      <c r="CB388" s="8"/>
      <c r="CC388" s="8"/>
      <c r="CD388" s="8"/>
      <c r="CE388" s="8"/>
      <c r="CF388" s="8"/>
      <c r="CG388" s="8"/>
      <c r="CH388" s="8"/>
    </row>
    <row r="389" spans="49:86" ht="12.75" x14ac:dyDescent="0.2">
      <c r="AW389" s="8"/>
      <c r="AX389" s="8"/>
      <c r="AY389" s="8"/>
      <c r="AZ389" s="8"/>
      <c r="BA389" s="8"/>
      <c r="BB389" s="8"/>
      <c r="BC389" s="8"/>
      <c r="BD389" s="8"/>
      <c r="BE389" s="8"/>
      <c r="BF389" s="8"/>
      <c r="BG389" s="8"/>
      <c r="BH389" s="8"/>
      <c r="BI389" s="8"/>
      <c r="BJ389" s="8"/>
      <c r="BK389" s="8"/>
      <c r="BL389" s="8"/>
      <c r="BM389" s="8"/>
      <c r="BN389" s="8"/>
      <c r="BO389" s="8"/>
      <c r="BP389" s="8"/>
      <c r="BQ389" s="8"/>
      <c r="BR389" s="8"/>
      <c r="BS389" s="8"/>
      <c r="BT389" s="8"/>
      <c r="BU389" s="8"/>
      <c r="BV389" s="8"/>
      <c r="BW389" s="8"/>
      <c r="BX389" s="8"/>
      <c r="BY389" s="8"/>
      <c r="BZ389" s="8"/>
      <c r="CA389" s="8"/>
      <c r="CB389" s="8"/>
      <c r="CC389" s="8"/>
      <c r="CD389" s="8"/>
      <c r="CE389" s="8"/>
      <c r="CF389" s="8"/>
      <c r="CG389" s="8"/>
      <c r="CH389" s="8"/>
    </row>
    <row r="390" spans="49:86" ht="12.75" x14ac:dyDescent="0.2"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  <c r="CG390" s="3"/>
      <c r="CH390" s="3"/>
    </row>
    <row r="391" spans="49:86" ht="12.75" x14ac:dyDescent="0.2"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  <c r="CG391" s="3"/>
      <c r="CH391" s="3"/>
    </row>
    <row r="392" spans="49:86" ht="12.75" x14ac:dyDescent="0.2"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  <c r="BI392" s="12"/>
      <c r="BJ392" s="12"/>
      <c r="BK392" s="12"/>
      <c r="BL392" s="12"/>
      <c r="BM392" s="12"/>
      <c r="BN392" s="12"/>
      <c r="BO392" s="12"/>
      <c r="BP392" s="12"/>
      <c r="BQ392" s="12"/>
      <c r="BR392" s="12"/>
      <c r="BS392" s="12"/>
      <c r="BT392" s="12"/>
      <c r="BU392" s="12"/>
      <c r="BV392" s="12"/>
      <c r="BW392" s="12"/>
      <c r="BX392" s="12"/>
      <c r="BY392" s="12"/>
      <c r="BZ392" s="12"/>
      <c r="CA392" s="12"/>
      <c r="CB392" s="12"/>
      <c r="CC392" s="12"/>
      <c r="CD392" s="12"/>
      <c r="CE392" s="12"/>
      <c r="CF392" s="12"/>
      <c r="CG392" s="12"/>
      <c r="CH392" s="12"/>
    </row>
    <row r="393" spans="49:86" ht="12.75" x14ac:dyDescent="0.2"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  <c r="BI393" s="12"/>
      <c r="BJ393" s="12"/>
      <c r="BK393" s="12"/>
      <c r="BL393" s="12"/>
      <c r="BM393" s="12"/>
      <c r="BN393" s="12"/>
      <c r="BO393" s="12"/>
      <c r="BP393" s="12"/>
      <c r="BQ393" s="12"/>
      <c r="BR393" s="12"/>
      <c r="BS393" s="12"/>
      <c r="BT393" s="12"/>
      <c r="BU393" s="12"/>
      <c r="BV393" s="12"/>
      <c r="BW393" s="12"/>
      <c r="BX393" s="12"/>
      <c r="BY393" s="12"/>
      <c r="BZ393" s="12"/>
      <c r="CA393" s="12"/>
      <c r="CB393" s="12"/>
      <c r="CC393" s="12"/>
      <c r="CD393" s="12"/>
      <c r="CE393" s="12"/>
      <c r="CF393" s="12"/>
      <c r="CG393" s="12"/>
      <c r="CH393" s="12"/>
    </row>
    <row r="394" spans="49:86" ht="12.75" x14ac:dyDescent="0.2"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  <c r="CG394" s="3"/>
      <c r="CH394" s="3"/>
    </row>
    <row r="395" spans="49:86" ht="12.75" x14ac:dyDescent="0.2">
      <c r="AW395" s="10"/>
      <c r="AX395" s="10"/>
      <c r="AY395" s="10"/>
      <c r="AZ395" s="10"/>
      <c r="BA395" s="10"/>
      <c r="BB395" s="10"/>
      <c r="BC395" s="10"/>
      <c r="BD395" s="10"/>
      <c r="BE395" s="10"/>
      <c r="BF395" s="10"/>
      <c r="BG395" s="10"/>
      <c r="BH395" s="10"/>
      <c r="BI395" s="10"/>
      <c r="BJ395" s="10"/>
      <c r="BK395" s="10"/>
      <c r="BL395" s="10"/>
      <c r="BM395" s="10"/>
      <c r="BN395" s="10"/>
      <c r="BO395" s="10"/>
      <c r="BP395" s="10"/>
      <c r="BQ395" s="10"/>
      <c r="BR395" s="10"/>
      <c r="BS395" s="10"/>
      <c r="BT395" s="10"/>
      <c r="BU395" s="10"/>
      <c r="BV395" s="10"/>
      <c r="BW395" s="10"/>
      <c r="BX395" s="10"/>
      <c r="BY395" s="10"/>
      <c r="BZ395" s="10"/>
      <c r="CA395" s="10"/>
      <c r="CB395" s="10"/>
      <c r="CC395" s="10"/>
      <c r="CD395" s="10"/>
      <c r="CE395" s="10"/>
      <c r="CF395" s="10"/>
      <c r="CG395" s="10"/>
      <c r="CH395" s="10"/>
    </row>
    <row r="396" spans="49:86" ht="12.75" x14ac:dyDescent="0.2">
      <c r="AW396" s="8"/>
      <c r="AX396" s="8"/>
      <c r="AY396" s="8"/>
      <c r="AZ396" s="8"/>
      <c r="BA396" s="8"/>
      <c r="BB396" s="8"/>
      <c r="BC396" s="8"/>
      <c r="BD396" s="8"/>
      <c r="BE396" s="8"/>
      <c r="BF396" s="8"/>
      <c r="BG396" s="8"/>
      <c r="BH396" s="8"/>
      <c r="BI396" s="8"/>
      <c r="BJ396" s="8"/>
      <c r="BK396" s="8"/>
      <c r="BL396" s="8"/>
      <c r="BM396" s="8"/>
      <c r="BN396" s="8"/>
      <c r="BO396" s="8"/>
      <c r="BP396" s="8"/>
      <c r="BQ396" s="8"/>
      <c r="BR396" s="8"/>
      <c r="BS396" s="8"/>
      <c r="BT396" s="8"/>
      <c r="BU396" s="8"/>
      <c r="BV396" s="8"/>
      <c r="BW396" s="8"/>
      <c r="BX396" s="8"/>
      <c r="BY396" s="8"/>
      <c r="BZ396" s="8"/>
      <c r="CA396" s="8"/>
      <c r="CB396" s="8"/>
      <c r="CC396" s="8"/>
      <c r="CD396" s="8"/>
      <c r="CE396" s="8"/>
      <c r="CF396" s="8"/>
      <c r="CG396" s="8"/>
      <c r="CH396" s="8"/>
    </row>
    <row r="397" spans="49:86" ht="12.75" x14ac:dyDescent="0.2">
      <c r="AW397" s="8"/>
      <c r="AX397" s="8"/>
      <c r="AY397" s="8"/>
      <c r="AZ397" s="8"/>
      <c r="BA397" s="8"/>
      <c r="BB397" s="8"/>
      <c r="BC397" s="8"/>
      <c r="BD397" s="8"/>
      <c r="BE397" s="8"/>
      <c r="BF397" s="8"/>
      <c r="BG397" s="8"/>
      <c r="BH397" s="8"/>
      <c r="BI397" s="8"/>
      <c r="BJ397" s="8"/>
      <c r="BK397" s="8"/>
      <c r="BL397" s="8"/>
      <c r="BM397" s="8"/>
      <c r="BN397" s="8"/>
      <c r="BO397" s="8"/>
      <c r="BP397" s="8"/>
      <c r="BQ397" s="8"/>
      <c r="BR397" s="8"/>
      <c r="BS397" s="8"/>
      <c r="BT397" s="8"/>
      <c r="BU397" s="8"/>
      <c r="BV397" s="8"/>
      <c r="BW397" s="8"/>
      <c r="BX397" s="8"/>
      <c r="BY397" s="8"/>
      <c r="BZ397" s="8"/>
      <c r="CA397" s="8"/>
      <c r="CB397" s="8"/>
      <c r="CC397" s="8"/>
      <c r="CD397" s="8"/>
      <c r="CE397" s="8"/>
      <c r="CF397" s="8"/>
      <c r="CG397" s="8"/>
      <c r="CH397" s="8"/>
    </row>
    <row r="398" spans="49:86" ht="12.75" x14ac:dyDescent="0.2">
      <c r="AW398" s="8"/>
      <c r="AX398" s="8"/>
      <c r="AY398" s="8"/>
      <c r="AZ398" s="8"/>
      <c r="BA398" s="8"/>
      <c r="BB398" s="8"/>
      <c r="BC398" s="8"/>
      <c r="BD398" s="8"/>
      <c r="BE398" s="8"/>
      <c r="BF398" s="8"/>
      <c r="BG398" s="8"/>
      <c r="BH398" s="8"/>
      <c r="BI398" s="8"/>
      <c r="BJ398" s="8"/>
      <c r="BK398" s="8"/>
      <c r="BL398" s="8"/>
      <c r="BM398" s="8"/>
      <c r="BN398" s="8"/>
      <c r="BO398" s="8"/>
      <c r="BP398" s="8"/>
      <c r="BQ398" s="8"/>
      <c r="BR398" s="8"/>
      <c r="BS398" s="8"/>
      <c r="BT398" s="8"/>
      <c r="BU398" s="8"/>
      <c r="BV398" s="8"/>
      <c r="BW398" s="8"/>
      <c r="BX398" s="8"/>
      <c r="BY398" s="8"/>
      <c r="BZ398" s="8"/>
      <c r="CA398" s="8"/>
      <c r="CB398" s="8"/>
      <c r="CC398" s="8"/>
      <c r="CD398" s="8"/>
      <c r="CE398" s="8"/>
      <c r="CF398" s="8"/>
      <c r="CG398" s="8"/>
      <c r="CH398" s="8"/>
    </row>
    <row r="399" spans="49:86" ht="12.75" x14ac:dyDescent="0.2"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  <c r="BY399" s="13"/>
      <c r="BZ399" s="13"/>
      <c r="CA399" s="13"/>
      <c r="CB399" s="13"/>
      <c r="CC399" s="13"/>
      <c r="CD399" s="13"/>
      <c r="CE399" s="13"/>
      <c r="CF399" s="13"/>
      <c r="CG399" s="13"/>
      <c r="CH399" s="13"/>
    </row>
    <row r="400" spans="49:86" ht="12.75" x14ac:dyDescent="0.2"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  <c r="BI400" s="12"/>
      <c r="BJ400" s="12"/>
      <c r="BK400" s="12"/>
      <c r="BL400" s="12"/>
      <c r="BM400" s="12"/>
      <c r="BN400" s="12"/>
      <c r="BO400" s="12"/>
      <c r="BP400" s="12"/>
      <c r="BQ400" s="12"/>
      <c r="BR400" s="12"/>
      <c r="BS400" s="12"/>
      <c r="BT400" s="12"/>
      <c r="BU400" s="12"/>
      <c r="BV400" s="12"/>
      <c r="BW400" s="12"/>
      <c r="BX400" s="12"/>
      <c r="BY400" s="12"/>
      <c r="BZ400" s="12"/>
      <c r="CA400" s="12"/>
      <c r="CB400" s="12"/>
      <c r="CC400" s="12"/>
      <c r="CD400" s="12"/>
      <c r="CE400" s="12"/>
      <c r="CF400" s="12"/>
      <c r="CG400" s="12"/>
      <c r="CH400" s="12"/>
    </row>
    <row r="401" spans="49:86" ht="12.75" x14ac:dyDescent="0.2"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  <c r="BI401" s="12"/>
      <c r="BJ401" s="12"/>
      <c r="BK401" s="12"/>
      <c r="BL401" s="12"/>
      <c r="BM401" s="12"/>
      <c r="BN401" s="12"/>
      <c r="BO401" s="12"/>
      <c r="BP401" s="12"/>
      <c r="BQ401" s="12"/>
      <c r="BR401" s="12"/>
      <c r="BS401" s="12"/>
      <c r="BT401" s="12"/>
      <c r="BU401" s="12"/>
      <c r="BV401" s="12"/>
      <c r="BW401" s="12"/>
      <c r="BX401" s="12"/>
      <c r="BY401" s="12"/>
      <c r="BZ401" s="12"/>
      <c r="CA401" s="12"/>
      <c r="CB401" s="12"/>
      <c r="CC401" s="12"/>
      <c r="CD401" s="12"/>
      <c r="CE401" s="12"/>
      <c r="CF401" s="12"/>
      <c r="CG401" s="12"/>
      <c r="CH401" s="12"/>
    </row>
    <row r="402" spans="49:86" ht="12.75" x14ac:dyDescent="0.2">
      <c r="AW402" s="43"/>
      <c r="AX402" s="43"/>
      <c r="AY402" s="43"/>
      <c r="AZ402" s="43"/>
      <c r="BA402" s="43"/>
      <c r="BB402" s="43"/>
      <c r="BC402" s="43"/>
      <c r="BD402" s="43"/>
      <c r="BE402" s="43"/>
      <c r="BF402" s="43"/>
      <c r="BG402" s="43"/>
      <c r="BH402" s="43"/>
      <c r="BI402" s="43"/>
      <c r="BJ402" s="43"/>
      <c r="BK402" s="43"/>
      <c r="BL402" s="43"/>
      <c r="BM402" s="43"/>
      <c r="BN402" s="43"/>
      <c r="BO402" s="43"/>
      <c r="BP402" s="43"/>
      <c r="BQ402" s="43"/>
      <c r="BR402" s="43"/>
      <c r="BS402" s="43"/>
      <c r="BT402" s="43"/>
      <c r="BU402" s="43"/>
      <c r="BV402" s="43"/>
      <c r="BW402" s="43"/>
      <c r="BX402" s="43"/>
      <c r="BY402" s="43"/>
      <c r="BZ402" s="43"/>
      <c r="CA402" s="43"/>
      <c r="CB402" s="43"/>
      <c r="CC402" s="43"/>
      <c r="CD402" s="43"/>
      <c r="CE402" s="43"/>
      <c r="CF402" s="43"/>
      <c r="CG402" s="43"/>
      <c r="CH402" s="43"/>
    </row>
    <row r="403" spans="49:86" ht="12.75" x14ac:dyDescent="0.2"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  <c r="BI403" s="12"/>
      <c r="BJ403" s="12"/>
      <c r="BK403" s="12"/>
      <c r="BL403" s="12"/>
      <c r="BM403" s="12"/>
      <c r="BN403" s="12"/>
      <c r="BO403" s="12"/>
      <c r="BP403" s="12"/>
      <c r="BQ403" s="12"/>
      <c r="BR403" s="12"/>
      <c r="BS403" s="12"/>
      <c r="BT403" s="12"/>
      <c r="BU403" s="12"/>
      <c r="BV403" s="12"/>
      <c r="BW403" s="12"/>
      <c r="BX403" s="12"/>
      <c r="BY403" s="12"/>
      <c r="BZ403" s="12"/>
      <c r="CA403" s="12"/>
      <c r="CB403" s="12"/>
      <c r="CC403" s="12"/>
      <c r="CD403" s="12"/>
      <c r="CE403" s="12"/>
      <c r="CF403" s="12"/>
      <c r="CG403" s="12"/>
      <c r="CH403" s="12"/>
    </row>
    <row r="404" spans="49:86" ht="12.75" x14ac:dyDescent="0.2">
      <c r="AW404" s="10"/>
      <c r="AX404" s="10"/>
      <c r="AY404" s="10"/>
      <c r="AZ404" s="10"/>
      <c r="BA404" s="10"/>
      <c r="BB404" s="10"/>
      <c r="BC404" s="10"/>
      <c r="BD404" s="10"/>
      <c r="BE404" s="10"/>
      <c r="BF404" s="10"/>
      <c r="BG404" s="10"/>
      <c r="BH404" s="10"/>
      <c r="BI404" s="10"/>
      <c r="BJ404" s="10"/>
      <c r="BK404" s="10"/>
      <c r="BL404" s="10"/>
      <c r="BM404" s="10"/>
      <c r="BN404" s="10"/>
      <c r="BO404" s="10"/>
      <c r="BP404" s="10"/>
      <c r="BQ404" s="10"/>
      <c r="BR404" s="10"/>
      <c r="BS404" s="10"/>
      <c r="BT404" s="10"/>
      <c r="BU404" s="10"/>
      <c r="BV404" s="10"/>
      <c r="BW404" s="10"/>
      <c r="BX404" s="10"/>
      <c r="BY404" s="10"/>
      <c r="BZ404" s="10"/>
      <c r="CA404" s="10"/>
      <c r="CB404" s="10"/>
      <c r="CC404" s="10"/>
      <c r="CD404" s="10"/>
      <c r="CE404" s="10"/>
      <c r="CF404" s="10"/>
      <c r="CG404" s="10"/>
      <c r="CH404" s="10"/>
    </row>
    <row r="405" spans="49:86" ht="12.75" x14ac:dyDescent="0.2">
      <c r="AW405" s="8"/>
      <c r="AX405" s="8"/>
      <c r="AY405" s="8"/>
      <c r="AZ405" s="8"/>
      <c r="BA405" s="8"/>
      <c r="BB405" s="8"/>
      <c r="BC405" s="8"/>
      <c r="BD405" s="8"/>
      <c r="BE405" s="8"/>
      <c r="BF405" s="8"/>
      <c r="BG405" s="8"/>
      <c r="BH405" s="8"/>
      <c r="BI405" s="8"/>
      <c r="BJ405" s="8"/>
      <c r="BK405" s="8"/>
      <c r="BL405" s="8"/>
      <c r="BM405" s="8"/>
      <c r="BN405" s="8"/>
      <c r="BO405" s="8"/>
      <c r="BP405" s="8"/>
      <c r="BQ405" s="8"/>
      <c r="BR405" s="8"/>
      <c r="BS405" s="8"/>
      <c r="BT405" s="8"/>
      <c r="BU405" s="8"/>
      <c r="BV405" s="8"/>
      <c r="BW405" s="8"/>
      <c r="BX405" s="8"/>
      <c r="BY405" s="8"/>
      <c r="BZ405" s="8"/>
      <c r="CA405" s="8"/>
      <c r="CB405" s="8"/>
      <c r="CC405" s="8"/>
      <c r="CD405" s="8"/>
      <c r="CE405" s="8"/>
      <c r="CF405" s="8"/>
      <c r="CG405" s="8"/>
      <c r="CH405" s="8"/>
    </row>
    <row r="406" spans="49:86" ht="12.75" x14ac:dyDescent="0.2">
      <c r="AW406" s="8"/>
      <c r="AX406" s="8"/>
      <c r="AY406" s="8"/>
      <c r="AZ406" s="8"/>
      <c r="BA406" s="8"/>
      <c r="BB406" s="8"/>
      <c r="BC406" s="8"/>
      <c r="BD406" s="8"/>
      <c r="BE406" s="8"/>
      <c r="BF406" s="8"/>
      <c r="BG406" s="8"/>
      <c r="BH406" s="8"/>
      <c r="BI406" s="8"/>
      <c r="BJ406" s="8"/>
      <c r="BK406" s="8"/>
      <c r="BL406" s="8"/>
      <c r="BM406" s="8"/>
      <c r="BN406" s="8"/>
      <c r="BO406" s="8"/>
      <c r="BP406" s="8"/>
      <c r="BQ406" s="8"/>
      <c r="BR406" s="8"/>
      <c r="BS406" s="8"/>
      <c r="BT406" s="8"/>
      <c r="BU406" s="8"/>
      <c r="BV406" s="8"/>
      <c r="BW406" s="8"/>
      <c r="BX406" s="8"/>
      <c r="BY406" s="8"/>
      <c r="BZ406" s="8"/>
      <c r="CA406" s="8"/>
      <c r="CB406" s="8"/>
      <c r="CC406" s="8"/>
      <c r="CD406" s="8"/>
      <c r="CE406" s="8"/>
      <c r="CF406" s="8"/>
      <c r="CG406" s="8"/>
      <c r="CH406" s="8"/>
    </row>
    <row r="407" spans="49:86" ht="12.75" x14ac:dyDescent="0.2">
      <c r="AW407" s="8"/>
      <c r="AX407" s="8"/>
      <c r="AY407" s="8"/>
      <c r="AZ407" s="8"/>
      <c r="BA407" s="8"/>
      <c r="BB407" s="8"/>
      <c r="BC407" s="8"/>
      <c r="BD407" s="8"/>
      <c r="BE407" s="8"/>
      <c r="BF407" s="8"/>
      <c r="BG407" s="8"/>
      <c r="BH407" s="8"/>
      <c r="BI407" s="8"/>
      <c r="BJ407" s="8"/>
      <c r="BK407" s="8"/>
      <c r="BL407" s="8"/>
      <c r="BM407" s="8"/>
      <c r="BN407" s="8"/>
      <c r="BO407" s="8"/>
      <c r="BP407" s="8"/>
      <c r="BQ407" s="8"/>
      <c r="BR407" s="8"/>
      <c r="BS407" s="8"/>
      <c r="BT407" s="8"/>
      <c r="BU407" s="8"/>
      <c r="BV407" s="8"/>
      <c r="BW407" s="8"/>
      <c r="BX407" s="8"/>
      <c r="BY407" s="8"/>
      <c r="BZ407" s="8"/>
      <c r="CA407" s="8"/>
      <c r="CB407" s="8"/>
      <c r="CC407" s="8"/>
      <c r="CD407" s="8"/>
      <c r="CE407" s="8"/>
      <c r="CF407" s="8"/>
      <c r="CG407" s="8"/>
      <c r="CH407" s="8"/>
    </row>
    <row r="408" spans="49:86" ht="12.75" x14ac:dyDescent="0.2"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  <c r="CE408" s="3"/>
      <c r="CF408" s="3"/>
      <c r="CG408" s="3"/>
      <c r="CH408" s="3"/>
    </row>
    <row r="409" spans="49:86" ht="12.75" x14ac:dyDescent="0.2"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  <c r="BI409" s="12"/>
      <c r="BJ409" s="12"/>
      <c r="BK409" s="12"/>
      <c r="BL409" s="12"/>
      <c r="BM409" s="12"/>
      <c r="BN409" s="12"/>
      <c r="BO409" s="12"/>
      <c r="BP409" s="12"/>
      <c r="BQ409" s="12"/>
      <c r="BR409" s="12"/>
      <c r="BS409" s="12"/>
      <c r="BT409" s="12"/>
      <c r="BU409" s="12"/>
      <c r="BV409" s="12"/>
      <c r="BW409" s="12"/>
      <c r="BX409" s="12"/>
      <c r="BY409" s="12"/>
      <c r="BZ409" s="12"/>
      <c r="CA409" s="12"/>
      <c r="CB409" s="12"/>
      <c r="CC409" s="12"/>
      <c r="CD409" s="12"/>
      <c r="CE409" s="12"/>
      <c r="CF409" s="12"/>
      <c r="CG409" s="12"/>
      <c r="CH409" s="12"/>
    </row>
    <row r="410" spans="49:86" ht="12.75" x14ac:dyDescent="0.2"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  <c r="BI410" s="12"/>
      <c r="BJ410" s="12"/>
      <c r="BK410" s="12"/>
      <c r="BL410" s="12"/>
      <c r="BM410" s="12"/>
      <c r="BN410" s="12"/>
      <c r="BO410" s="12"/>
      <c r="BP410" s="12"/>
      <c r="BQ410" s="12"/>
      <c r="BR410" s="12"/>
      <c r="BS410" s="12"/>
      <c r="BT410" s="12"/>
      <c r="BU410" s="12"/>
      <c r="BV410" s="12"/>
      <c r="BW410" s="12"/>
      <c r="BX410" s="12"/>
      <c r="BY410" s="12"/>
      <c r="BZ410" s="12"/>
      <c r="CA410" s="12"/>
      <c r="CB410" s="12"/>
      <c r="CC410" s="12"/>
      <c r="CD410" s="12"/>
      <c r="CE410" s="12"/>
      <c r="CF410" s="12"/>
      <c r="CG410" s="12"/>
      <c r="CH410" s="12"/>
    </row>
    <row r="411" spans="49:86" ht="12.75" x14ac:dyDescent="0.2"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  <c r="BI411" s="12"/>
      <c r="BJ411" s="12"/>
      <c r="BK411" s="12"/>
      <c r="BL411" s="12"/>
      <c r="BM411" s="12"/>
      <c r="BN411" s="12"/>
      <c r="BO411" s="12"/>
      <c r="BP411" s="12"/>
      <c r="BQ411" s="12"/>
      <c r="BR411" s="12"/>
      <c r="BS411" s="12"/>
      <c r="BT411" s="12"/>
      <c r="BU411" s="12"/>
      <c r="BV411" s="12"/>
      <c r="BW411" s="12"/>
      <c r="BX411" s="12"/>
      <c r="BY411" s="12"/>
      <c r="BZ411" s="12"/>
      <c r="CA411" s="12"/>
      <c r="CB411" s="12"/>
      <c r="CC411" s="12"/>
      <c r="CD411" s="12"/>
      <c r="CE411" s="12"/>
      <c r="CF411" s="12"/>
      <c r="CG411" s="12"/>
      <c r="CH411" s="12"/>
    </row>
    <row r="412" spans="49:86" ht="12.75" x14ac:dyDescent="0.2"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  <c r="BI412" s="12"/>
      <c r="BJ412" s="12"/>
      <c r="BK412" s="12"/>
      <c r="BL412" s="12"/>
      <c r="BM412" s="12"/>
      <c r="BN412" s="12"/>
      <c r="BO412" s="12"/>
      <c r="BP412" s="12"/>
      <c r="BQ412" s="12"/>
      <c r="BR412" s="12"/>
      <c r="BS412" s="12"/>
      <c r="BT412" s="12"/>
      <c r="BU412" s="12"/>
      <c r="BV412" s="12"/>
      <c r="BW412" s="12"/>
      <c r="BX412" s="12"/>
      <c r="BY412" s="12"/>
      <c r="BZ412" s="12"/>
      <c r="CA412" s="12"/>
      <c r="CB412" s="12"/>
      <c r="CC412" s="12"/>
      <c r="CD412" s="12"/>
      <c r="CE412" s="12"/>
      <c r="CF412" s="12"/>
      <c r="CG412" s="12"/>
      <c r="CH412" s="12"/>
    </row>
    <row r="413" spans="49:86" ht="12.75" x14ac:dyDescent="0.2">
      <c r="AW413" s="10"/>
      <c r="AX413" s="10"/>
      <c r="AY413" s="10"/>
      <c r="AZ413" s="10"/>
      <c r="BA413" s="10"/>
      <c r="BB413" s="10"/>
      <c r="BC413" s="10"/>
      <c r="BD413" s="10"/>
      <c r="BE413" s="10"/>
      <c r="BF413" s="10"/>
      <c r="BG413" s="10"/>
      <c r="BH413" s="10"/>
      <c r="BI413" s="10"/>
      <c r="BJ413" s="10"/>
      <c r="BK413" s="10"/>
      <c r="BL413" s="10"/>
      <c r="BM413" s="10"/>
      <c r="BN413" s="10"/>
      <c r="BO413" s="10"/>
      <c r="BP413" s="10"/>
      <c r="BQ413" s="10"/>
      <c r="BR413" s="10"/>
      <c r="BS413" s="10"/>
      <c r="BT413" s="10"/>
      <c r="BU413" s="10"/>
      <c r="BV413" s="10"/>
      <c r="BW413" s="10"/>
      <c r="BX413" s="10"/>
      <c r="BY413" s="10"/>
      <c r="BZ413" s="10"/>
      <c r="CA413" s="10"/>
      <c r="CB413" s="10"/>
      <c r="CC413" s="10"/>
      <c r="CD413" s="10"/>
      <c r="CE413" s="10"/>
      <c r="CF413" s="10"/>
      <c r="CG413" s="10"/>
      <c r="CH413" s="10"/>
    </row>
    <row r="414" spans="49:86" ht="12.75" x14ac:dyDescent="0.2">
      <c r="AW414" s="8"/>
      <c r="AX414" s="8"/>
      <c r="AY414" s="8"/>
      <c r="AZ414" s="8"/>
      <c r="BA414" s="8"/>
      <c r="BB414" s="8"/>
      <c r="BC414" s="8"/>
      <c r="BD414" s="8"/>
      <c r="BE414" s="8"/>
      <c r="BF414" s="8"/>
      <c r="BG414" s="8"/>
      <c r="BH414" s="8"/>
      <c r="BI414" s="8"/>
      <c r="BJ414" s="8"/>
      <c r="BK414" s="8"/>
      <c r="BL414" s="8"/>
      <c r="BM414" s="8"/>
      <c r="BN414" s="8"/>
      <c r="BO414" s="8"/>
      <c r="BP414" s="8"/>
      <c r="BQ414" s="8"/>
      <c r="BR414" s="8"/>
      <c r="BS414" s="8"/>
      <c r="BT414" s="8"/>
      <c r="BU414" s="8"/>
      <c r="BV414" s="8"/>
      <c r="BW414" s="8"/>
      <c r="BX414" s="8"/>
      <c r="BY414" s="8"/>
      <c r="BZ414" s="8"/>
      <c r="CA414" s="8"/>
      <c r="CB414" s="8"/>
      <c r="CC414" s="8"/>
      <c r="CD414" s="8"/>
      <c r="CE414" s="8"/>
      <c r="CF414" s="8"/>
      <c r="CG414" s="8"/>
      <c r="CH414" s="8"/>
    </row>
    <row r="415" spans="49:86" ht="12.75" x14ac:dyDescent="0.2">
      <c r="AW415" s="8"/>
      <c r="AX415" s="8"/>
      <c r="AY415" s="8"/>
      <c r="AZ415" s="8"/>
      <c r="BA415" s="8"/>
      <c r="BB415" s="8"/>
      <c r="BC415" s="8"/>
      <c r="BD415" s="8"/>
      <c r="BE415" s="8"/>
      <c r="BF415" s="8"/>
      <c r="BG415" s="8"/>
      <c r="BH415" s="8"/>
      <c r="BI415" s="8"/>
      <c r="BJ415" s="8"/>
      <c r="BK415" s="8"/>
      <c r="BL415" s="8"/>
      <c r="BM415" s="8"/>
      <c r="BN415" s="8"/>
      <c r="BO415" s="8"/>
      <c r="BP415" s="8"/>
      <c r="BQ415" s="8"/>
      <c r="BR415" s="8"/>
      <c r="BS415" s="8"/>
      <c r="BT415" s="8"/>
      <c r="BU415" s="8"/>
      <c r="BV415" s="8"/>
      <c r="BW415" s="8"/>
      <c r="BX415" s="8"/>
      <c r="BY415" s="8"/>
      <c r="BZ415" s="8"/>
      <c r="CA415" s="8"/>
      <c r="CB415" s="8"/>
      <c r="CC415" s="8"/>
      <c r="CD415" s="8"/>
      <c r="CE415" s="8"/>
      <c r="CF415" s="8"/>
      <c r="CG415" s="8"/>
      <c r="CH415" s="8"/>
    </row>
    <row r="416" spans="49:86" ht="12.75" x14ac:dyDescent="0.2">
      <c r="AW416" s="8"/>
      <c r="AX416" s="8"/>
      <c r="AY416" s="8"/>
      <c r="AZ416" s="8"/>
      <c r="BA416" s="8"/>
      <c r="BB416" s="8"/>
      <c r="BC416" s="8"/>
      <c r="BD416" s="8"/>
      <c r="BE416" s="8"/>
      <c r="BF416" s="8"/>
      <c r="BG416" s="8"/>
      <c r="BH416" s="8"/>
      <c r="BI416" s="8"/>
      <c r="BJ416" s="8"/>
      <c r="BK416" s="8"/>
      <c r="BL416" s="8"/>
      <c r="BM416" s="8"/>
      <c r="BN416" s="8"/>
      <c r="BO416" s="8"/>
      <c r="BP416" s="8"/>
      <c r="BQ416" s="8"/>
      <c r="BR416" s="8"/>
      <c r="BS416" s="8"/>
      <c r="BT416" s="8"/>
      <c r="BU416" s="8"/>
      <c r="BV416" s="8"/>
      <c r="BW416" s="8"/>
      <c r="BX416" s="8"/>
      <c r="BY416" s="8"/>
      <c r="BZ416" s="8"/>
      <c r="CA416" s="8"/>
      <c r="CB416" s="8"/>
      <c r="CC416" s="8"/>
      <c r="CD416" s="8"/>
      <c r="CE416" s="8"/>
      <c r="CF416" s="8"/>
      <c r="CG416" s="8"/>
      <c r="CH416" s="8"/>
    </row>
    <row r="417" spans="49:86" ht="12.75" x14ac:dyDescent="0.2"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  <c r="CE417" s="3"/>
      <c r="CF417" s="3"/>
      <c r="CG417" s="3"/>
      <c r="CH417" s="3"/>
    </row>
    <row r="418" spans="49:86" ht="12.75" x14ac:dyDescent="0.2"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  <c r="BI418" s="12"/>
      <c r="BJ418" s="12"/>
      <c r="BK418" s="12"/>
      <c r="BL418" s="12"/>
      <c r="BM418" s="12"/>
      <c r="BN418" s="12"/>
      <c r="BO418" s="12"/>
      <c r="BP418" s="12"/>
      <c r="BQ418" s="12"/>
      <c r="BR418" s="12"/>
      <c r="BS418" s="12"/>
      <c r="BT418" s="12"/>
      <c r="BU418" s="12"/>
      <c r="BV418" s="12"/>
      <c r="BW418" s="12"/>
      <c r="BX418" s="12"/>
      <c r="BY418" s="12"/>
      <c r="BZ418" s="12"/>
      <c r="CA418" s="12"/>
      <c r="CB418" s="12"/>
      <c r="CC418" s="12"/>
      <c r="CD418" s="12"/>
      <c r="CE418" s="12"/>
      <c r="CF418" s="12"/>
      <c r="CG418" s="12"/>
      <c r="CH418" s="12"/>
    </row>
    <row r="419" spans="49:86" ht="12.75" x14ac:dyDescent="0.2"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  <c r="BI419" s="12"/>
      <c r="BJ419" s="12"/>
      <c r="BK419" s="12"/>
      <c r="BL419" s="12"/>
      <c r="BM419" s="12"/>
      <c r="BN419" s="12"/>
      <c r="BO419" s="12"/>
      <c r="BP419" s="12"/>
      <c r="BQ419" s="12"/>
      <c r="BR419" s="12"/>
      <c r="BS419" s="12"/>
      <c r="BT419" s="12"/>
      <c r="BU419" s="12"/>
      <c r="BV419" s="12"/>
      <c r="BW419" s="12"/>
      <c r="BX419" s="12"/>
      <c r="BY419" s="12"/>
      <c r="BZ419" s="12"/>
      <c r="CA419" s="12"/>
      <c r="CB419" s="12"/>
      <c r="CC419" s="12"/>
      <c r="CD419" s="12"/>
      <c r="CE419" s="12"/>
      <c r="CF419" s="12"/>
      <c r="CG419" s="12"/>
      <c r="CH419" s="12"/>
    </row>
    <row r="420" spans="49:86" ht="12.75" x14ac:dyDescent="0.2"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  <c r="BI420" s="12"/>
      <c r="BJ420" s="12"/>
      <c r="BK420" s="12"/>
      <c r="BL420" s="12"/>
      <c r="BM420" s="12"/>
      <c r="BN420" s="12"/>
      <c r="BO420" s="12"/>
      <c r="BP420" s="12"/>
      <c r="BQ420" s="12"/>
      <c r="BR420" s="12"/>
      <c r="BS420" s="12"/>
      <c r="BT420" s="12"/>
      <c r="BU420" s="12"/>
      <c r="BV420" s="12"/>
      <c r="BW420" s="12"/>
      <c r="BX420" s="12"/>
      <c r="BY420" s="12"/>
      <c r="BZ420" s="12"/>
      <c r="CA420" s="12"/>
      <c r="CB420" s="12"/>
      <c r="CC420" s="12"/>
      <c r="CD420" s="12"/>
      <c r="CE420" s="12"/>
      <c r="CF420" s="12"/>
      <c r="CG420" s="12"/>
      <c r="CH420" s="12"/>
    </row>
    <row r="421" spans="49:86" ht="12.75" x14ac:dyDescent="0.2"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  <c r="BI421" s="12"/>
      <c r="BJ421" s="12"/>
      <c r="BK421" s="12"/>
      <c r="BL421" s="12"/>
      <c r="BM421" s="12"/>
      <c r="BN421" s="12"/>
      <c r="BO421" s="12"/>
      <c r="BP421" s="12"/>
      <c r="BQ421" s="12"/>
      <c r="BR421" s="12"/>
      <c r="BS421" s="12"/>
      <c r="BT421" s="12"/>
      <c r="BU421" s="12"/>
      <c r="BV421" s="12"/>
      <c r="BW421" s="12"/>
      <c r="BX421" s="12"/>
      <c r="BY421" s="12"/>
      <c r="BZ421" s="12"/>
      <c r="CA421" s="12"/>
      <c r="CB421" s="12"/>
      <c r="CC421" s="12"/>
      <c r="CD421" s="12"/>
      <c r="CE421" s="12"/>
      <c r="CF421" s="12"/>
      <c r="CG421" s="12"/>
      <c r="CH421" s="12"/>
    </row>
    <row r="422" spans="49:86" ht="12.75" x14ac:dyDescent="0.2">
      <c r="AW422" s="10"/>
      <c r="AX422" s="10"/>
      <c r="AY422" s="10"/>
      <c r="AZ422" s="10"/>
      <c r="BA422" s="10"/>
      <c r="BB422" s="10"/>
      <c r="BC422" s="10"/>
      <c r="BD422" s="10"/>
      <c r="BE422" s="10"/>
      <c r="BF422" s="10"/>
      <c r="BG422" s="10"/>
      <c r="BH422" s="10"/>
      <c r="BI422" s="10"/>
      <c r="BJ422" s="10"/>
      <c r="BK422" s="10"/>
      <c r="BL422" s="10"/>
      <c r="BM422" s="10"/>
      <c r="BN422" s="10"/>
      <c r="BO422" s="10"/>
      <c r="BP422" s="10"/>
      <c r="BQ422" s="10"/>
      <c r="BR422" s="10"/>
      <c r="BS422" s="10"/>
      <c r="BT422" s="10"/>
      <c r="BU422" s="10"/>
      <c r="BV422" s="10"/>
      <c r="BW422" s="10"/>
      <c r="BX422" s="10"/>
      <c r="BY422" s="10"/>
      <c r="BZ422" s="10"/>
      <c r="CA422" s="10"/>
      <c r="CB422" s="10"/>
      <c r="CC422" s="10"/>
      <c r="CD422" s="10"/>
      <c r="CE422" s="10"/>
      <c r="CF422" s="10"/>
      <c r="CG422" s="10"/>
      <c r="CH422" s="10"/>
    </row>
    <row r="423" spans="49:86" ht="12.75" x14ac:dyDescent="0.2">
      <c r="AW423" s="8"/>
      <c r="AX423" s="8"/>
      <c r="AY423" s="8"/>
      <c r="AZ423" s="8"/>
      <c r="BA423" s="8"/>
      <c r="BB423" s="8"/>
      <c r="BC423" s="8"/>
      <c r="BD423" s="8"/>
      <c r="BE423" s="8"/>
      <c r="BF423" s="8"/>
      <c r="BG423" s="8"/>
      <c r="BH423" s="8"/>
      <c r="BI423" s="8"/>
      <c r="BJ423" s="8"/>
      <c r="BK423" s="8"/>
      <c r="BL423" s="8"/>
      <c r="BM423" s="8"/>
      <c r="BN423" s="8"/>
      <c r="BO423" s="8"/>
      <c r="BP423" s="8"/>
      <c r="BQ423" s="8"/>
      <c r="BR423" s="8"/>
      <c r="BS423" s="8"/>
      <c r="BT423" s="8"/>
      <c r="BU423" s="8"/>
      <c r="BV423" s="8"/>
      <c r="BW423" s="8"/>
      <c r="BX423" s="8"/>
      <c r="BY423" s="8"/>
      <c r="BZ423" s="8"/>
      <c r="CA423" s="8"/>
      <c r="CB423" s="8"/>
      <c r="CC423" s="8"/>
      <c r="CD423" s="8"/>
      <c r="CE423" s="8"/>
      <c r="CF423" s="8"/>
      <c r="CG423" s="8"/>
      <c r="CH423" s="8"/>
    </row>
    <row r="424" spans="49:86" ht="12.75" x14ac:dyDescent="0.2">
      <c r="AW424" s="8"/>
      <c r="AX424" s="8"/>
      <c r="AY424" s="8"/>
      <c r="AZ424" s="8"/>
      <c r="BA424" s="8"/>
      <c r="BB424" s="8"/>
      <c r="BC424" s="8"/>
      <c r="BD424" s="8"/>
      <c r="BE424" s="8"/>
      <c r="BF424" s="8"/>
      <c r="BG424" s="8"/>
      <c r="BH424" s="8"/>
      <c r="BI424" s="8"/>
      <c r="BJ424" s="8"/>
      <c r="BK424" s="8"/>
      <c r="BL424" s="8"/>
      <c r="BM424" s="8"/>
      <c r="BN424" s="8"/>
      <c r="BO424" s="8"/>
      <c r="BP424" s="8"/>
      <c r="BQ424" s="8"/>
      <c r="BR424" s="8"/>
      <c r="BS424" s="8"/>
      <c r="BT424" s="8"/>
      <c r="BU424" s="8"/>
      <c r="BV424" s="8"/>
      <c r="BW424" s="8"/>
      <c r="BX424" s="8"/>
      <c r="BY424" s="8"/>
      <c r="BZ424" s="8"/>
      <c r="CA424" s="8"/>
      <c r="CB424" s="8"/>
      <c r="CC424" s="8"/>
      <c r="CD424" s="8"/>
      <c r="CE424" s="8"/>
      <c r="CF424" s="8"/>
      <c r="CG424" s="8"/>
      <c r="CH424" s="8"/>
    </row>
    <row r="425" spans="49:86" ht="12.75" x14ac:dyDescent="0.2">
      <c r="AW425" s="8"/>
      <c r="AX425" s="8"/>
      <c r="AY425" s="8"/>
      <c r="AZ425" s="8"/>
      <c r="BA425" s="8"/>
      <c r="BB425" s="8"/>
      <c r="BC425" s="8"/>
      <c r="BD425" s="8"/>
      <c r="BE425" s="8"/>
      <c r="BF425" s="8"/>
      <c r="BG425" s="8"/>
      <c r="BH425" s="8"/>
      <c r="BI425" s="8"/>
      <c r="BJ425" s="8"/>
      <c r="BK425" s="8"/>
      <c r="BL425" s="8"/>
      <c r="BM425" s="8"/>
      <c r="BN425" s="8"/>
      <c r="BO425" s="8"/>
      <c r="BP425" s="8"/>
      <c r="BQ425" s="8"/>
      <c r="BR425" s="8"/>
      <c r="BS425" s="8"/>
      <c r="BT425" s="8"/>
      <c r="BU425" s="8"/>
      <c r="BV425" s="8"/>
      <c r="BW425" s="8"/>
      <c r="BX425" s="8"/>
      <c r="BY425" s="8"/>
      <c r="BZ425" s="8"/>
      <c r="CA425" s="8"/>
      <c r="CB425" s="8"/>
      <c r="CC425" s="8"/>
      <c r="CD425" s="8"/>
      <c r="CE425" s="8"/>
      <c r="CF425" s="8"/>
      <c r="CG425" s="8"/>
      <c r="CH425" s="8"/>
    </row>
    <row r="426" spans="49:86" ht="12.75" x14ac:dyDescent="0.2"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  <c r="CE426" s="3"/>
      <c r="CF426" s="3"/>
      <c r="CG426" s="3"/>
      <c r="CH426" s="3"/>
    </row>
    <row r="427" spans="49:86" ht="12.75" x14ac:dyDescent="0.2"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  <c r="CE427" s="3"/>
      <c r="CF427" s="3"/>
      <c r="CG427" s="3"/>
      <c r="CH427" s="3"/>
    </row>
    <row r="428" spans="49:86" ht="12.75" x14ac:dyDescent="0.2"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  <c r="BI428" s="12"/>
      <c r="BJ428" s="12"/>
      <c r="BK428" s="12"/>
      <c r="BL428" s="12"/>
      <c r="BM428" s="12"/>
      <c r="BN428" s="12"/>
      <c r="BO428" s="12"/>
      <c r="BP428" s="12"/>
      <c r="BQ428" s="12"/>
      <c r="BR428" s="12"/>
      <c r="BS428" s="12"/>
      <c r="BT428" s="12"/>
      <c r="BU428" s="12"/>
      <c r="BV428" s="12"/>
      <c r="BW428" s="12"/>
      <c r="BX428" s="12"/>
      <c r="BY428" s="12"/>
      <c r="BZ428" s="12"/>
      <c r="CA428" s="12"/>
      <c r="CB428" s="12"/>
      <c r="CC428" s="12"/>
      <c r="CD428" s="12"/>
      <c r="CE428" s="12"/>
      <c r="CF428" s="12"/>
      <c r="CG428" s="12"/>
      <c r="CH428" s="12"/>
    </row>
    <row r="429" spans="49:86" ht="12.75" x14ac:dyDescent="0.2"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  <c r="BI429" s="12"/>
      <c r="BJ429" s="12"/>
      <c r="BK429" s="12"/>
      <c r="BL429" s="12"/>
      <c r="BM429" s="12"/>
      <c r="BN429" s="12"/>
      <c r="BO429" s="12"/>
      <c r="BP429" s="12"/>
      <c r="BQ429" s="12"/>
      <c r="BR429" s="12"/>
      <c r="BS429" s="12"/>
      <c r="BT429" s="12"/>
      <c r="BU429" s="12"/>
      <c r="BV429" s="12"/>
      <c r="BW429" s="12"/>
      <c r="BX429" s="12"/>
      <c r="BY429" s="12"/>
      <c r="BZ429" s="12"/>
      <c r="CA429" s="12"/>
      <c r="CB429" s="12"/>
      <c r="CC429" s="12"/>
      <c r="CD429" s="12"/>
      <c r="CE429" s="12"/>
      <c r="CF429" s="12"/>
      <c r="CG429" s="12"/>
      <c r="CH429" s="12"/>
    </row>
    <row r="430" spans="49:86" ht="12.75" x14ac:dyDescent="0.2"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  <c r="CD430" s="3"/>
      <c r="CE430" s="3"/>
      <c r="CF430" s="3"/>
      <c r="CG430" s="3"/>
      <c r="CH430" s="3"/>
    </row>
    <row r="431" spans="49:86" ht="12.75" x14ac:dyDescent="0.2">
      <c r="AW431" s="10"/>
      <c r="AX431" s="10"/>
      <c r="AY431" s="10"/>
      <c r="AZ431" s="10"/>
      <c r="BA431" s="10"/>
      <c r="BB431" s="10"/>
      <c r="BC431" s="10"/>
      <c r="BD431" s="10"/>
      <c r="BE431" s="10"/>
      <c r="BF431" s="10"/>
      <c r="BG431" s="10"/>
      <c r="BH431" s="10"/>
      <c r="BI431" s="10"/>
      <c r="BJ431" s="10"/>
      <c r="BK431" s="10"/>
      <c r="BL431" s="10"/>
      <c r="BM431" s="10"/>
      <c r="BN431" s="10"/>
      <c r="BO431" s="10"/>
      <c r="BP431" s="10"/>
      <c r="BQ431" s="10"/>
      <c r="BR431" s="10"/>
      <c r="BS431" s="10"/>
      <c r="BT431" s="10"/>
      <c r="BU431" s="10"/>
      <c r="BV431" s="10"/>
      <c r="BW431" s="10"/>
      <c r="BX431" s="10"/>
      <c r="BY431" s="10"/>
      <c r="BZ431" s="10"/>
      <c r="CA431" s="10"/>
      <c r="CB431" s="10"/>
      <c r="CC431" s="10"/>
      <c r="CD431" s="10"/>
      <c r="CE431" s="10"/>
      <c r="CF431" s="10"/>
      <c r="CG431" s="10"/>
      <c r="CH431" s="10"/>
    </row>
    <row r="432" spans="49:86" ht="12.75" x14ac:dyDescent="0.2">
      <c r="AW432" s="8"/>
      <c r="AX432" s="8"/>
      <c r="AY432" s="8"/>
      <c r="AZ432" s="8"/>
      <c r="BA432" s="8"/>
      <c r="BB432" s="8"/>
      <c r="BC432" s="8"/>
      <c r="BD432" s="8"/>
      <c r="BE432" s="8"/>
      <c r="BF432" s="8"/>
      <c r="BG432" s="8"/>
      <c r="BH432" s="8"/>
      <c r="BI432" s="8"/>
      <c r="BJ432" s="8"/>
      <c r="BK432" s="8"/>
      <c r="BL432" s="8"/>
      <c r="BM432" s="8"/>
      <c r="BN432" s="8"/>
      <c r="BO432" s="8"/>
      <c r="BP432" s="8"/>
      <c r="BQ432" s="8"/>
      <c r="BR432" s="8"/>
      <c r="BS432" s="8"/>
      <c r="BT432" s="8"/>
      <c r="BU432" s="8"/>
      <c r="BV432" s="8"/>
      <c r="BW432" s="8"/>
      <c r="BX432" s="8"/>
      <c r="BY432" s="8"/>
      <c r="BZ432" s="8"/>
      <c r="CA432" s="8"/>
      <c r="CB432" s="8"/>
      <c r="CC432" s="8"/>
      <c r="CD432" s="8"/>
      <c r="CE432" s="8"/>
      <c r="CF432" s="8"/>
      <c r="CG432" s="8"/>
      <c r="CH432" s="8"/>
    </row>
    <row r="433" spans="49:86" ht="12.75" x14ac:dyDescent="0.2">
      <c r="AW433" s="8"/>
      <c r="AX433" s="8"/>
      <c r="AY433" s="8"/>
      <c r="AZ433" s="8"/>
      <c r="BA433" s="8"/>
      <c r="BB433" s="8"/>
      <c r="BC433" s="8"/>
      <c r="BD433" s="8"/>
      <c r="BE433" s="8"/>
      <c r="BF433" s="8"/>
      <c r="BG433" s="8"/>
      <c r="BH433" s="8"/>
      <c r="BI433" s="8"/>
      <c r="BJ433" s="8"/>
      <c r="BK433" s="8"/>
      <c r="BL433" s="8"/>
      <c r="BM433" s="8"/>
      <c r="BN433" s="8"/>
      <c r="BO433" s="8"/>
      <c r="BP433" s="8"/>
      <c r="BQ433" s="8"/>
      <c r="BR433" s="8"/>
      <c r="BS433" s="8"/>
      <c r="BT433" s="8"/>
      <c r="BU433" s="8"/>
      <c r="BV433" s="8"/>
      <c r="BW433" s="8"/>
      <c r="BX433" s="8"/>
      <c r="BY433" s="8"/>
      <c r="BZ433" s="8"/>
      <c r="CA433" s="8"/>
      <c r="CB433" s="8"/>
      <c r="CC433" s="8"/>
      <c r="CD433" s="8"/>
      <c r="CE433" s="8"/>
      <c r="CF433" s="8"/>
      <c r="CG433" s="8"/>
      <c r="CH433" s="8"/>
    </row>
    <row r="434" spans="49:86" ht="12.75" x14ac:dyDescent="0.2">
      <c r="AW434" s="8"/>
      <c r="AX434" s="8"/>
      <c r="AY434" s="8"/>
      <c r="AZ434" s="8"/>
      <c r="BA434" s="8"/>
      <c r="BB434" s="8"/>
      <c r="BC434" s="8"/>
      <c r="BD434" s="8"/>
      <c r="BE434" s="8"/>
      <c r="BF434" s="8"/>
      <c r="BG434" s="8"/>
      <c r="BH434" s="8"/>
      <c r="BI434" s="8"/>
      <c r="BJ434" s="8"/>
      <c r="BK434" s="8"/>
      <c r="BL434" s="8"/>
      <c r="BM434" s="8"/>
      <c r="BN434" s="8"/>
      <c r="BO434" s="8"/>
      <c r="BP434" s="8"/>
      <c r="BQ434" s="8"/>
      <c r="BR434" s="8"/>
      <c r="BS434" s="8"/>
      <c r="BT434" s="8"/>
      <c r="BU434" s="8"/>
      <c r="BV434" s="8"/>
      <c r="BW434" s="8"/>
      <c r="BX434" s="8"/>
      <c r="BY434" s="8"/>
      <c r="BZ434" s="8"/>
      <c r="CA434" s="8"/>
      <c r="CB434" s="8"/>
      <c r="CC434" s="8"/>
      <c r="CD434" s="8"/>
      <c r="CE434" s="8"/>
      <c r="CF434" s="8"/>
      <c r="CG434" s="8"/>
      <c r="CH434" s="8"/>
    </row>
    <row r="435" spans="49:86" ht="12.75" x14ac:dyDescent="0.2"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  <c r="CD435" s="3"/>
      <c r="CE435" s="3"/>
      <c r="CF435" s="3"/>
      <c r="CG435" s="3"/>
      <c r="CH435" s="3"/>
    </row>
    <row r="436" spans="49:86" ht="12.75" x14ac:dyDescent="0.2"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  <c r="BI436" s="12"/>
      <c r="BJ436" s="12"/>
      <c r="BK436" s="12"/>
      <c r="BL436" s="12"/>
      <c r="BM436" s="12"/>
      <c r="BN436" s="12"/>
      <c r="BO436" s="12"/>
      <c r="BP436" s="12"/>
      <c r="BQ436" s="12"/>
      <c r="BR436" s="12"/>
      <c r="BS436" s="12"/>
      <c r="BT436" s="12"/>
      <c r="BU436" s="12"/>
      <c r="BV436" s="12"/>
      <c r="BW436" s="12"/>
      <c r="BX436" s="12"/>
      <c r="BY436" s="12"/>
      <c r="BZ436" s="12"/>
      <c r="CA436" s="12"/>
      <c r="CB436" s="12"/>
      <c r="CC436" s="12"/>
      <c r="CD436" s="12"/>
      <c r="CE436" s="12"/>
      <c r="CF436" s="12"/>
      <c r="CG436" s="12"/>
      <c r="CH436" s="12"/>
    </row>
    <row r="437" spans="49:86" ht="12.75" x14ac:dyDescent="0.2"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  <c r="BI437" s="12"/>
      <c r="BJ437" s="12"/>
      <c r="BK437" s="12"/>
      <c r="BL437" s="12"/>
      <c r="BM437" s="12"/>
      <c r="BN437" s="12"/>
      <c r="BO437" s="12"/>
      <c r="BP437" s="12"/>
      <c r="BQ437" s="12"/>
      <c r="BR437" s="12"/>
      <c r="BS437" s="12"/>
      <c r="BT437" s="12"/>
      <c r="BU437" s="12"/>
      <c r="BV437" s="12"/>
      <c r="BW437" s="12"/>
      <c r="BX437" s="12"/>
      <c r="BY437" s="12"/>
      <c r="BZ437" s="12"/>
      <c r="CA437" s="12"/>
      <c r="CB437" s="12"/>
      <c r="CC437" s="12"/>
      <c r="CD437" s="12"/>
      <c r="CE437" s="12"/>
      <c r="CF437" s="12"/>
      <c r="CG437" s="12"/>
      <c r="CH437" s="12"/>
    </row>
    <row r="438" spans="49:86" ht="12.75" x14ac:dyDescent="0.2"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  <c r="BI438" s="12"/>
      <c r="BJ438" s="12"/>
      <c r="BK438" s="12"/>
      <c r="BL438" s="12"/>
      <c r="BM438" s="12"/>
      <c r="BN438" s="12"/>
      <c r="BO438" s="12"/>
      <c r="BP438" s="12"/>
      <c r="BQ438" s="12"/>
      <c r="BR438" s="12"/>
      <c r="BS438" s="12"/>
      <c r="BT438" s="12"/>
      <c r="BU438" s="12"/>
      <c r="BV438" s="12"/>
      <c r="BW438" s="12"/>
      <c r="BX438" s="12"/>
      <c r="BY438" s="12"/>
      <c r="BZ438" s="12"/>
      <c r="CA438" s="12"/>
      <c r="CB438" s="12"/>
      <c r="CC438" s="12"/>
      <c r="CD438" s="12"/>
      <c r="CE438" s="12"/>
      <c r="CF438" s="12"/>
      <c r="CG438" s="12"/>
      <c r="CH438" s="12"/>
    </row>
    <row r="439" spans="49:86" ht="12.75" x14ac:dyDescent="0.2"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  <c r="BI439" s="12"/>
      <c r="BJ439" s="12"/>
      <c r="BK439" s="12"/>
      <c r="BL439" s="12"/>
      <c r="BM439" s="12"/>
      <c r="BN439" s="12"/>
      <c r="BO439" s="12"/>
      <c r="BP439" s="12"/>
      <c r="BQ439" s="12"/>
      <c r="BR439" s="12"/>
      <c r="BS439" s="12"/>
      <c r="BT439" s="12"/>
      <c r="BU439" s="12"/>
      <c r="BV439" s="12"/>
      <c r="BW439" s="12"/>
      <c r="BX439" s="12"/>
      <c r="BY439" s="12"/>
      <c r="BZ439" s="12"/>
      <c r="CA439" s="12"/>
      <c r="CB439" s="12"/>
      <c r="CC439" s="12"/>
      <c r="CD439" s="12"/>
      <c r="CE439" s="12"/>
      <c r="CF439" s="12"/>
      <c r="CG439" s="12"/>
      <c r="CH439" s="12"/>
    </row>
    <row r="440" spans="49:86" ht="12.75" x14ac:dyDescent="0.2">
      <c r="AW440" s="44"/>
      <c r="AX440" s="44"/>
      <c r="AY440" s="44"/>
      <c r="AZ440" s="44"/>
      <c r="BA440" s="44"/>
      <c r="BB440" s="44"/>
      <c r="BC440" s="44"/>
      <c r="BD440" s="44"/>
      <c r="BE440" s="44"/>
      <c r="BF440" s="44"/>
      <c r="BG440" s="44"/>
      <c r="BH440" s="44"/>
      <c r="BI440" s="44"/>
      <c r="BJ440" s="44"/>
      <c r="BK440" s="44"/>
      <c r="BL440" s="44"/>
      <c r="BM440" s="44"/>
      <c r="BN440" s="44"/>
      <c r="BO440" s="44"/>
      <c r="BP440" s="44"/>
      <c r="BQ440" s="44"/>
      <c r="BR440" s="44"/>
      <c r="BS440" s="44"/>
      <c r="BT440" s="44"/>
      <c r="BU440" s="44"/>
      <c r="BV440" s="44"/>
      <c r="BW440" s="44"/>
      <c r="BX440" s="44"/>
      <c r="BY440" s="44"/>
      <c r="BZ440" s="44"/>
      <c r="CA440" s="44"/>
      <c r="CB440" s="44"/>
      <c r="CC440" s="44"/>
      <c r="CD440" s="44"/>
      <c r="CE440" s="44"/>
      <c r="CF440" s="44"/>
      <c r="CG440" s="44"/>
      <c r="CH440" s="44"/>
    </row>
    <row r="441" spans="49:86" ht="12.75" x14ac:dyDescent="0.2">
      <c r="AW441" s="44"/>
      <c r="AX441" s="44"/>
      <c r="AY441" s="44"/>
      <c r="AZ441" s="44"/>
      <c r="BA441" s="44"/>
      <c r="BB441" s="44"/>
      <c r="BC441" s="44"/>
      <c r="BD441" s="44"/>
      <c r="BE441" s="44"/>
      <c r="BF441" s="44"/>
      <c r="BG441" s="44"/>
      <c r="BH441" s="44"/>
      <c r="BI441" s="44"/>
      <c r="BJ441" s="44"/>
      <c r="BK441" s="44"/>
      <c r="BL441" s="44"/>
      <c r="BM441" s="44"/>
      <c r="BN441" s="44"/>
      <c r="BO441" s="44"/>
      <c r="BP441" s="44"/>
      <c r="BQ441" s="44"/>
      <c r="BR441" s="44"/>
      <c r="BS441" s="44"/>
      <c r="BT441" s="44"/>
      <c r="BU441" s="44"/>
      <c r="BV441" s="44"/>
      <c r="BW441" s="44"/>
      <c r="BX441" s="44"/>
      <c r="BY441" s="44"/>
      <c r="BZ441" s="44"/>
      <c r="CA441" s="44"/>
      <c r="CB441" s="44"/>
      <c r="CC441" s="44"/>
      <c r="CD441" s="44"/>
      <c r="CE441" s="44"/>
      <c r="CF441" s="44"/>
      <c r="CG441" s="44"/>
      <c r="CH441" s="44"/>
    </row>
    <row r="442" spans="49:86" ht="12.75" x14ac:dyDescent="0.2">
      <c r="AW442" s="44"/>
      <c r="AX442" s="44"/>
      <c r="AY442" s="44"/>
      <c r="AZ442" s="44"/>
      <c r="BA442" s="44"/>
      <c r="BB442" s="44"/>
      <c r="BC442" s="44"/>
      <c r="BD442" s="44"/>
      <c r="BE442" s="44"/>
      <c r="BF442" s="44"/>
      <c r="BG442" s="44"/>
      <c r="BH442" s="44"/>
      <c r="BI442" s="44"/>
      <c r="BJ442" s="44"/>
      <c r="BK442" s="44"/>
      <c r="BL442" s="44"/>
      <c r="BM442" s="44"/>
      <c r="BN442" s="44"/>
      <c r="BO442" s="44"/>
      <c r="BP442" s="44"/>
      <c r="BQ442" s="44"/>
      <c r="BR442" s="44"/>
      <c r="BS442" s="44"/>
      <c r="BT442" s="44"/>
      <c r="BU442" s="44"/>
      <c r="BV442" s="44"/>
      <c r="BW442" s="44"/>
      <c r="BX442" s="44"/>
      <c r="BY442" s="44"/>
      <c r="BZ442" s="44"/>
      <c r="CA442" s="44"/>
      <c r="CB442" s="44"/>
      <c r="CC442" s="44"/>
      <c r="CD442" s="44"/>
      <c r="CE442" s="44"/>
      <c r="CF442" s="44"/>
      <c r="CG442" s="44"/>
      <c r="CH442" s="44"/>
    </row>
    <row r="443" spans="49:86" ht="12.75" x14ac:dyDescent="0.2">
      <c r="AW443" s="44"/>
      <c r="AX443" s="44"/>
      <c r="AY443" s="44"/>
      <c r="AZ443" s="44"/>
      <c r="BA443" s="44"/>
      <c r="BB443" s="44"/>
      <c r="BC443" s="44"/>
      <c r="BD443" s="44"/>
      <c r="BE443" s="44"/>
      <c r="BF443" s="44"/>
      <c r="BG443" s="44"/>
      <c r="BH443" s="44"/>
      <c r="BI443" s="44"/>
      <c r="BJ443" s="44"/>
      <c r="BK443" s="44"/>
      <c r="BL443" s="44"/>
      <c r="BM443" s="44"/>
      <c r="BN443" s="44"/>
      <c r="BO443" s="44"/>
      <c r="BP443" s="44"/>
      <c r="BQ443" s="44"/>
      <c r="BR443" s="44"/>
      <c r="BS443" s="44"/>
      <c r="BT443" s="44"/>
      <c r="BU443" s="44"/>
      <c r="BV443" s="44"/>
      <c r="BW443" s="44"/>
      <c r="BX443" s="44"/>
      <c r="BY443" s="44"/>
      <c r="BZ443" s="44"/>
      <c r="CA443" s="44"/>
      <c r="CB443" s="44"/>
      <c r="CC443" s="44"/>
      <c r="CD443" s="44"/>
      <c r="CE443" s="44"/>
      <c r="CF443" s="44"/>
      <c r="CG443" s="44"/>
      <c r="CH443" s="44"/>
    </row>
    <row r="444" spans="49:86" ht="12.75" x14ac:dyDescent="0.2">
      <c r="AW444" s="44"/>
      <c r="AX444" s="44"/>
      <c r="AY444" s="44"/>
      <c r="AZ444" s="44"/>
      <c r="BA444" s="44"/>
      <c r="BB444" s="44"/>
      <c r="BC444" s="44"/>
      <c r="BD444" s="44"/>
      <c r="BE444" s="44"/>
      <c r="BF444" s="44"/>
      <c r="BG444" s="44"/>
      <c r="BH444" s="44"/>
      <c r="BI444" s="44"/>
      <c r="BJ444" s="44"/>
      <c r="BK444" s="44"/>
      <c r="BL444" s="44"/>
      <c r="BM444" s="44"/>
      <c r="BN444" s="44"/>
      <c r="BO444" s="44"/>
      <c r="BP444" s="44"/>
      <c r="BQ444" s="44"/>
      <c r="BR444" s="44"/>
      <c r="BS444" s="44"/>
      <c r="BT444" s="44"/>
      <c r="BU444" s="44"/>
      <c r="BV444" s="44"/>
      <c r="BW444" s="44"/>
      <c r="BX444" s="44"/>
      <c r="BY444" s="44"/>
      <c r="BZ444" s="44"/>
      <c r="CA444" s="44"/>
      <c r="CB444" s="44"/>
      <c r="CC444" s="44"/>
      <c r="CD444" s="44"/>
      <c r="CE444" s="44"/>
      <c r="CF444" s="44"/>
      <c r="CG444" s="44"/>
      <c r="CH444" s="44"/>
    </row>
    <row r="445" spans="49:86" ht="12.75" x14ac:dyDescent="0.2">
      <c r="AW445" s="44"/>
      <c r="AX445" s="44"/>
      <c r="AY445" s="44"/>
      <c r="AZ445" s="44"/>
      <c r="BA445" s="44"/>
      <c r="BB445" s="44"/>
      <c r="BC445" s="44"/>
      <c r="BD445" s="44"/>
      <c r="BE445" s="44"/>
      <c r="BF445" s="44"/>
      <c r="BG445" s="44"/>
      <c r="BH445" s="44"/>
      <c r="BI445" s="44"/>
      <c r="BJ445" s="44"/>
      <c r="BK445" s="44"/>
      <c r="BL445" s="44"/>
      <c r="BM445" s="44"/>
      <c r="BN445" s="44"/>
      <c r="BO445" s="44"/>
      <c r="BP445" s="44"/>
      <c r="BQ445" s="44"/>
      <c r="BR445" s="44"/>
      <c r="BS445" s="44"/>
      <c r="BT445" s="44"/>
      <c r="BU445" s="44"/>
      <c r="BV445" s="44"/>
      <c r="BW445" s="44"/>
      <c r="BX445" s="44"/>
      <c r="BY445" s="44"/>
      <c r="BZ445" s="44"/>
      <c r="CA445" s="44"/>
      <c r="CB445" s="44"/>
      <c r="CC445" s="44"/>
      <c r="CD445" s="44"/>
      <c r="CE445" s="44"/>
      <c r="CF445" s="44"/>
      <c r="CG445" s="44"/>
      <c r="CH445" s="44"/>
    </row>
    <row r="446" spans="49:86" ht="12.75" x14ac:dyDescent="0.2">
      <c r="AW446" s="44"/>
      <c r="AX446" s="44"/>
      <c r="AY446" s="44"/>
      <c r="AZ446" s="44"/>
      <c r="BA446" s="44"/>
      <c r="BB446" s="44"/>
      <c r="BC446" s="44"/>
      <c r="BD446" s="44"/>
      <c r="BE446" s="44"/>
      <c r="BF446" s="44"/>
      <c r="BG446" s="44"/>
      <c r="BH446" s="44"/>
      <c r="BI446" s="44"/>
      <c r="BJ446" s="44"/>
      <c r="BK446" s="44"/>
      <c r="BL446" s="44"/>
      <c r="BM446" s="44"/>
      <c r="BN446" s="44"/>
      <c r="BO446" s="44"/>
      <c r="BP446" s="44"/>
      <c r="BQ446" s="44"/>
      <c r="BR446" s="44"/>
      <c r="BS446" s="44"/>
      <c r="BT446" s="44"/>
      <c r="BU446" s="44"/>
      <c r="BV446" s="44"/>
      <c r="BW446" s="44"/>
      <c r="BX446" s="44"/>
      <c r="BY446" s="44"/>
      <c r="BZ446" s="44"/>
      <c r="CA446" s="44"/>
      <c r="CB446" s="44"/>
      <c r="CC446" s="44"/>
      <c r="CD446" s="44"/>
      <c r="CE446" s="44"/>
      <c r="CF446" s="44"/>
      <c r="CG446" s="44"/>
      <c r="CH446" s="44"/>
    </row>
    <row r="447" spans="49:86" ht="12.75" x14ac:dyDescent="0.2">
      <c r="AW447" s="44"/>
      <c r="AX447" s="44"/>
      <c r="AY447" s="44"/>
      <c r="AZ447" s="44"/>
      <c r="BA447" s="44"/>
      <c r="BB447" s="44"/>
      <c r="BC447" s="44"/>
      <c r="BD447" s="44"/>
      <c r="BE447" s="44"/>
      <c r="BF447" s="44"/>
      <c r="BG447" s="44"/>
      <c r="BH447" s="44"/>
      <c r="BI447" s="44"/>
      <c r="BJ447" s="44"/>
      <c r="BK447" s="44"/>
      <c r="BL447" s="44"/>
      <c r="BM447" s="44"/>
      <c r="BN447" s="44"/>
      <c r="BO447" s="44"/>
      <c r="BP447" s="44"/>
      <c r="BQ447" s="44"/>
      <c r="BR447" s="44"/>
      <c r="BS447" s="44"/>
      <c r="BT447" s="44"/>
      <c r="BU447" s="44"/>
      <c r="BV447" s="44"/>
      <c r="BW447" s="44"/>
      <c r="BX447" s="44"/>
      <c r="BY447" s="44"/>
      <c r="BZ447" s="44"/>
      <c r="CA447" s="44"/>
      <c r="CB447" s="44"/>
      <c r="CC447" s="44"/>
      <c r="CD447" s="44"/>
      <c r="CE447" s="44"/>
      <c r="CF447" s="44"/>
      <c r="CG447" s="44"/>
      <c r="CH447" s="44"/>
    </row>
    <row r="448" spans="49:86" ht="12.75" x14ac:dyDescent="0.2">
      <c r="AW448" s="44"/>
      <c r="AX448" s="44"/>
      <c r="AY448" s="44"/>
      <c r="AZ448" s="44"/>
      <c r="BA448" s="44"/>
      <c r="BB448" s="44"/>
      <c r="BC448" s="44"/>
      <c r="BD448" s="44"/>
      <c r="BE448" s="44"/>
      <c r="BF448" s="44"/>
      <c r="BG448" s="44"/>
      <c r="BH448" s="44"/>
      <c r="BI448" s="44"/>
      <c r="BJ448" s="44"/>
      <c r="BK448" s="44"/>
      <c r="BL448" s="44"/>
      <c r="BM448" s="44"/>
      <c r="BN448" s="44"/>
      <c r="BO448" s="44"/>
      <c r="BP448" s="44"/>
      <c r="BQ448" s="44"/>
      <c r="BR448" s="44"/>
      <c r="BS448" s="44"/>
      <c r="BT448" s="44"/>
      <c r="BU448" s="44"/>
      <c r="BV448" s="44"/>
      <c r="BW448" s="44"/>
      <c r="BX448" s="44"/>
      <c r="BY448" s="44"/>
      <c r="BZ448" s="44"/>
      <c r="CA448" s="44"/>
      <c r="CB448" s="44"/>
      <c r="CC448" s="44"/>
      <c r="CD448" s="44"/>
      <c r="CE448" s="44"/>
      <c r="CF448" s="44"/>
      <c r="CG448" s="44"/>
      <c r="CH448" s="44"/>
    </row>
    <row r="449" spans="49:86" ht="12.75" x14ac:dyDescent="0.2">
      <c r="AW449" s="10"/>
      <c r="AX449" s="10"/>
      <c r="AY449" s="10"/>
      <c r="AZ449" s="10"/>
      <c r="BA449" s="10"/>
      <c r="BB449" s="10"/>
      <c r="BC449" s="10"/>
      <c r="BD449" s="10"/>
      <c r="BE449" s="10"/>
      <c r="BF449" s="10"/>
      <c r="BG449" s="10"/>
      <c r="BH449" s="10"/>
      <c r="BI449" s="10"/>
      <c r="BJ449" s="10"/>
      <c r="BK449" s="10"/>
      <c r="BL449" s="10"/>
      <c r="BM449" s="10"/>
      <c r="BN449" s="10"/>
      <c r="BO449" s="10"/>
      <c r="BP449" s="10"/>
      <c r="BQ449" s="10"/>
      <c r="BR449" s="10"/>
      <c r="BS449" s="10"/>
      <c r="BT449" s="10"/>
      <c r="BU449" s="10"/>
      <c r="BV449" s="10"/>
      <c r="BW449" s="10"/>
      <c r="BX449" s="10"/>
      <c r="BY449" s="10"/>
      <c r="BZ449" s="10"/>
      <c r="CA449" s="10"/>
      <c r="CB449" s="10"/>
      <c r="CC449" s="10"/>
      <c r="CD449" s="10"/>
      <c r="CE449" s="10"/>
      <c r="CF449" s="10"/>
      <c r="CG449" s="10"/>
      <c r="CH449" s="10"/>
    </row>
    <row r="450" spans="49:86" ht="12.75" x14ac:dyDescent="0.2">
      <c r="AW450" s="8"/>
      <c r="AX450" s="8"/>
      <c r="AY450" s="8"/>
      <c r="AZ450" s="8"/>
      <c r="BA450" s="8"/>
      <c r="BB450" s="8"/>
      <c r="BC450" s="8"/>
      <c r="BD450" s="8"/>
      <c r="BE450" s="8"/>
      <c r="BF450" s="8"/>
      <c r="BG450" s="8"/>
      <c r="BH450" s="8"/>
      <c r="BI450" s="8"/>
      <c r="BJ450" s="8"/>
      <c r="BK450" s="8"/>
      <c r="BL450" s="8"/>
      <c r="BM450" s="8"/>
      <c r="BN450" s="8"/>
      <c r="BO450" s="8"/>
      <c r="BP450" s="8"/>
      <c r="BQ450" s="8"/>
      <c r="BR450" s="8"/>
      <c r="BS450" s="8"/>
      <c r="BT450" s="8"/>
      <c r="BU450" s="8"/>
      <c r="BV450" s="8"/>
      <c r="BW450" s="8"/>
      <c r="BX450" s="8"/>
      <c r="BY450" s="8"/>
      <c r="BZ450" s="8"/>
      <c r="CA450" s="8"/>
      <c r="CB450" s="8"/>
      <c r="CC450" s="8"/>
      <c r="CD450" s="8"/>
      <c r="CE450" s="8"/>
      <c r="CF450" s="8"/>
      <c r="CG450" s="8"/>
      <c r="CH450" s="8"/>
    </row>
    <row r="451" spans="49:86" ht="12.75" x14ac:dyDescent="0.2">
      <c r="AW451" s="8"/>
      <c r="AX451" s="8"/>
      <c r="AY451" s="8"/>
      <c r="AZ451" s="8"/>
      <c r="BA451" s="8"/>
      <c r="BB451" s="8"/>
      <c r="BC451" s="8"/>
      <c r="BD451" s="8"/>
      <c r="BE451" s="8"/>
      <c r="BF451" s="8"/>
      <c r="BG451" s="8"/>
      <c r="BH451" s="8"/>
      <c r="BI451" s="8"/>
      <c r="BJ451" s="8"/>
      <c r="BK451" s="8"/>
      <c r="BL451" s="8"/>
      <c r="BM451" s="8"/>
      <c r="BN451" s="8"/>
      <c r="BO451" s="8"/>
      <c r="BP451" s="8"/>
      <c r="BQ451" s="8"/>
      <c r="BR451" s="8"/>
      <c r="BS451" s="8"/>
      <c r="BT451" s="8"/>
      <c r="BU451" s="8"/>
      <c r="BV451" s="8"/>
      <c r="BW451" s="8"/>
      <c r="BX451" s="8"/>
      <c r="BY451" s="8"/>
      <c r="BZ451" s="8"/>
      <c r="CA451" s="8"/>
      <c r="CB451" s="8"/>
      <c r="CC451" s="8"/>
      <c r="CD451" s="8"/>
      <c r="CE451" s="8"/>
      <c r="CF451" s="8"/>
      <c r="CG451" s="8"/>
      <c r="CH451" s="8"/>
    </row>
    <row r="452" spans="49:86" ht="12.75" x14ac:dyDescent="0.2">
      <c r="AW452" s="8"/>
      <c r="AX452" s="8"/>
      <c r="AY452" s="8"/>
      <c r="AZ452" s="8"/>
      <c r="BA452" s="8"/>
      <c r="BB452" s="8"/>
      <c r="BC452" s="8"/>
      <c r="BD452" s="8"/>
      <c r="BE452" s="8"/>
      <c r="BF452" s="8"/>
      <c r="BG452" s="8"/>
      <c r="BH452" s="8"/>
      <c r="BI452" s="8"/>
      <c r="BJ452" s="8"/>
      <c r="BK452" s="8"/>
      <c r="BL452" s="8"/>
      <c r="BM452" s="8"/>
      <c r="BN452" s="8"/>
      <c r="BO452" s="8"/>
      <c r="BP452" s="8"/>
      <c r="BQ452" s="8"/>
      <c r="BR452" s="8"/>
      <c r="BS452" s="8"/>
      <c r="BT452" s="8"/>
      <c r="BU452" s="8"/>
      <c r="BV452" s="8"/>
      <c r="BW452" s="8"/>
      <c r="BX452" s="8"/>
      <c r="BY452" s="8"/>
      <c r="BZ452" s="8"/>
      <c r="CA452" s="8"/>
      <c r="CB452" s="8"/>
      <c r="CC452" s="8"/>
      <c r="CD452" s="8"/>
      <c r="CE452" s="8"/>
      <c r="CF452" s="8"/>
      <c r="CG452" s="8"/>
      <c r="CH452" s="8"/>
    </row>
    <row r="453" spans="49:86" ht="12.75" x14ac:dyDescent="0.2"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  <c r="BI453" s="12"/>
      <c r="BJ453" s="12"/>
      <c r="BK453" s="12"/>
      <c r="BL453" s="12"/>
      <c r="BM453" s="12"/>
      <c r="BN453" s="12"/>
      <c r="BO453" s="12"/>
      <c r="BP453" s="12"/>
      <c r="BQ453" s="12"/>
      <c r="BR453" s="12"/>
      <c r="BS453" s="12"/>
      <c r="BT453" s="12"/>
      <c r="BU453" s="12"/>
      <c r="BV453" s="12"/>
      <c r="BW453" s="12"/>
      <c r="BX453" s="12"/>
      <c r="BY453" s="12"/>
      <c r="BZ453" s="12"/>
      <c r="CA453" s="12"/>
      <c r="CB453" s="12"/>
      <c r="CC453" s="12"/>
      <c r="CD453" s="12"/>
      <c r="CE453" s="12"/>
      <c r="CF453" s="12"/>
      <c r="CG453" s="12"/>
      <c r="CH453" s="12"/>
    </row>
    <row r="454" spans="49:86" ht="12.75" x14ac:dyDescent="0.2"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  <c r="BI454" s="12"/>
      <c r="BJ454" s="12"/>
      <c r="BK454" s="12"/>
      <c r="BL454" s="12"/>
      <c r="BM454" s="12"/>
      <c r="BN454" s="12"/>
      <c r="BO454" s="12"/>
      <c r="BP454" s="12"/>
      <c r="BQ454" s="12"/>
      <c r="BR454" s="12"/>
      <c r="BS454" s="12"/>
      <c r="BT454" s="12"/>
      <c r="BU454" s="12"/>
      <c r="BV454" s="12"/>
      <c r="BW454" s="12"/>
      <c r="BX454" s="12"/>
      <c r="BY454" s="12"/>
      <c r="BZ454" s="12"/>
      <c r="CA454" s="12"/>
      <c r="CB454" s="12"/>
      <c r="CC454" s="12"/>
      <c r="CD454" s="12"/>
      <c r="CE454" s="12"/>
      <c r="CF454" s="12"/>
      <c r="CG454" s="12"/>
      <c r="CH454" s="12"/>
    </row>
    <row r="455" spans="49:86" ht="12.75" x14ac:dyDescent="0.2"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  <c r="BI455" s="12"/>
      <c r="BJ455" s="12"/>
      <c r="BK455" s="12"/>
      <c r="BL455" s="12"/>
      <c r="BM455" s="12"/>
      <c r="BN455" s="12"/>
      <c r="BO455" s="12"/>
      <c r="BP455" s="12"/>
      <c r="BQ455" s="12"/>
      <c r="BR455" s="12"/>
      <c r="BS455" s="12"/>
      <c r="BT455" s="12"/>
      <c r="BU455" s="12"/>
      <c r="BV455" s="12"/>
      <c r="BW455" s="12"/>
      <c r="BX455" s="12"/>
      <c r="BY455" s="12"/>
      <c r="BZ455" s="12"/>
      <c r="CA455" s="12"/>
      <c r="CB455" s="12"/>
      <c r="CC455" s="12"/>
      <c r="CD455" s="12"/>
      <c r="CE455" s="12"/>
      <c r="CF455" s="12"/>
      <c r="CG455" s="12"/>
      <c r="CH455" s="12"/>
    </row>
    <row r="456" spans="49:86" ht="12.75" x14ac:dyDescent="0.2"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  <c r="BI456" s="12"/>
      <c r="BJ456" s="12"/>
      <c r="BK456" s="12"/>
      <c r="BL456" s="12"/>
      <c r="BM456" s="12"/>
      <c r="BN456" s="12"/>
      <c r="BO456" s="12"/>
      <c r="BP456" s="12"/>
      <c r="BQ456" s="12"/>
      <c r="BR456" s="12"/>
      <c r="BS456" s="12"/>
      <c r="BT456" s="12"/>
      <c r="BU456" s="12"/>
      <c r="BV456" s="12"/>
      <c r="BW456" s="12"/>
      <c r="BX456" s="12"/>
      <c r="BY456" s="12"/>
      <c r="BZ456" s="12"/>
      <c r="CA456" s="12"/>
      <c r="CB456" s="12"/>
      <c r="CC456" s="12"/>
      <c r="CD456" s="12"/>
      <c r="CE456" s="12"/>
      <c r="CF456" s="12"/>
      <c r="CG456" s="12"/>
      <c r="CH456" s="12"/>
    </row>
    <row r="457" spans="49:86" ht="12.75" x14ac:dyDescent="0.2"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  <c r="BI457" s="12"/>
      <c r="BJ457" s="12"/>
      <c r="BK457" s="12"/>
      <c r="BL457" s="12"/>
      <c r="BM457" s="12"/>
      <c r="BN457" s="12"/>
      <c r="BO457" s="12"/>
      <c r="BP457" s="12"/>
      <c r="BQ457" s="12"/>
      <c r="BR457" s="12"/>
      <c r="BS457" s="12"/>
      <c r="BT457" s="12"/>
      <c r="BU457" s="12"/>
      <c r="BV457" s="12"/>
      <c r="BW457" s="12"/>
      <c r="BX457" s="12"/>
      <c r="BY457" s="12"/>
      <c r="BZ457" s="12"/>
      <c r="CA457" s="12"/>
      <c r="CB457" s="12"/>
      <c r="CC457" s="12"/>
      <c r="CD457" s="12"/>
      <c r="CE457" s="12"/>
      <c r="CF457" s="12"/>
      <c r="CG457" s="12"/>
      <c r="CH457" s="12"/>
    </row>
    <row r="458" spans="49:86" ht="12.75" x14ac:dyDescent="0.2">
      <c r="AW458" s="10"/>
      <c r="AX458" s="10"/>
      <c r="AY458" s="10"/>
      <c r="AZ458" s="10"/>
      <c r="BA458" s="10"/>
      <c r="BB458" s="10"/>
      <c r="BC458" s="10"/>
      <c r="BD458" s="10"/>
      <c r="BE458" s="10"/>
      <c r="BF458" s="10"/>
      <c r="BG458" s="10"/>
      <c r="BH458" s="10"/>
      <c r="BI458" s="10"/>
      <c r="BJ458" s="10"/>
      <c r="BK458" s="10"/>
      <c r="BL458" s="10"/>
      <c r="BM458" s="10"/>
      <c r="BN458" s="10"/>
      <c r="BO458" s="10"/>
      <c r="BP458" s="10"/>
      <c r="BQ458" s="10"/>
      <c r="BR458" s="10"/>
      <c r="BS458" s="10"/>
      <c r="BT458" s="10"/>
      <c r="BU458" s="10"/>
      <c r="BV458" s="10"/>
      <c r="BW458" s="10"/>
      <c r="BX458" s="10"/>
      <c r="BY458" s="10"/>
      <c r="BZ458" s="10"/>
      <c r="CA458" s="10"/>
      <c r="CB458" s="10"/>
      <c r="CC458" s="10"/>
      <c r="CD458" s="10"/>
      <c r="CE458" s="10"/>
      <c r="CF458" s="10"/>
      <c r="CG458" s="10"/>
      <c r="CH458" s="10"/>
    </row>
    <row r="459" spans="49:86" ht="12.75" x14ac:dyDescent="0.2">
      <c r="AW459" s="8"/>
      <c r="AX459" s="8"/>
      <c r="AY459" s="8"/>
      <c r="AZ459" s="8"/>
      <c r="BA459" s="8"/>
      <c r="BB459" s="8"/>
      <c r="BC459" s="8"/>
      <c r="BD459" s="8"/>
      <c r="BE459" s="8"/>
      <c r="BF459" s="8"/>
      <c r="BG459" s="8"/>
      <c r="BH459" s="8"/>
      <c r="BI459" s="8"/>
      <c r="BJ459" s="8"/>
      <c r="BK459" s="8"/>
      <c r="BL459" s="8"/>
      <c r="BM459" s="8"/>
      <c r="BN459" s="8"/>
      <c r="BO459" s="8"/>
      <c r="BP459" s="8"/>
      <c r="BQ459" s="8"/>
      <c r="BR459" s="8"/>
      <c r="BS459" s="8"/>
      <c r="BT459" s="8"/>
      <c r="BU459" s="8"/>
      <c r="BV459" s="8"/>
      <c r="BW459" s="8"/>
      <c r="BX459" s="8"/>
      <c r="BY459" s="8"/>
      <c r="BZ459" s="8"/>
      <c r="CA459" s="8"/>
      <c r="CB459" s="8"/>
      <c r="CC459" s="8"/>
      <c r="CD459" s="8"/>
      <c r="CE459" s="8"/>
      <c r="CF459" s="8"/>
      <c r="CG459" s="8"/>
      <c r="CH459" s="8"/>
    </row>
    <row r="460" spans="49:86" ht="12.75" x14ac:dyDescent="0.2">
      <c r="AW460" s="8"/>
      <c r="AX460" s="8"/>
      <c r="AY460" s="8"/>
      <c r="AZ460" s="8"/>
      <c r="BA460" s="8"/>
      <c r="BB460" s="8"/>
      <c r="BC460" s="8"/>
      <c r="BD460" s="8"/>
      <c r="BE460" s="8"/>
      <c r="BF460" s="8"/>
      <c r="BG460" s="8"/>
      <c r="BH460" s="8"/>
      <c r="BI460" s="8"/>
      <c r="BJ460" s="8"/>
      <c r="BK460" s="8"/>
      <c r="BL460" s="8"/>
      <c r="BM460" s="8"/>
      <c r="BN460" s="8"/>
      <c r="BO460" s="8"/>
      <c r="BP460" s="8"/>
      <c r="BQ460" s="8"/>
      <c r="BR460" s="8"/>
      <c r="BS460" s="8"/>
      <c r="BT460" s="8"/>
      <c r="BU460" s="8"/>
      <c r="BV460" s="8"/>
      <c r="BW460" s="8"/>
      <c r="BX460" s="8"/>
      <c r="BY460" s="8"/>
      <c r="BZ460" s="8"/>
      <c r="CA460" s="8"/>
      <c r="CB460" s="8"/>
      <c r="CC460" s="8"/>
      <c r="CD460" s="8"/>
      <c r="CE460" s="8"/>
      <c r="CF460" s="8"/>
      <c r="CG460" s="8"/>
      <c r="CH460" s="8"/>
    </row>
    <row r="461" spans="49:86" ht="12.75" x14ac:dyDescent="0.2">
      <c r="AW461" s="8"/>
      <c r="AX461" s="8"/>
      <c r="AY461" s="8"/>
      <c r="AZ461" s="8"/>
      <c r="BA461" s="8"/>
      <c r="BB461" s="8"/>
      <c r="BC461" s="8"/>
      <c r="BD461" s="8"/>
      <c r="BE461" s="8"/>
      <c r="BF461" s="8"/>
      <c r="BG461" s="8"/>
      <c r="BH461" s="8"/>
      <c r="BI461" s="8"/>
      <c r="BJ461" s="8"/>
      <c r="BK461" s="8"/>
      <c r="BL461" s="8"/>
      <c r="BM461" s="8"/>
      <c r="BN461" s="8"/>
      <c r="BO461" s="8"/>
      <c r="BP461" s="8"/>
      <c r="BQ461" s="8"/>
      <c r="BR461" s="8"/>
      <c r="BS461" s="8"/>
      <c r="BT461" s="8"/>
      <c r="BU461" s="8"/>
      <c r="BV461" s="8"/>
      <c r="BW461" s="8"/>
      <c r="BX461" s="8"/>
      <c r="BY461" s="8"/>
      <c r="BZ461" s="8"/>
      <c r="CA461" s="8"/>
      <c r="CB461" s="8"/>
      <c r="CC461" s="8"/>
      <c r="CD461" s="8"/>
      <c r="CE461" s="8"/>
      <c r="CF461" s="8"/>
      <c r="CG461" s="8"/>
      <c r="CH461" s="8"/>
    </row>
    <row r="462" spans="49:86" ht="12.75" x14ac:dyDescent="0.2"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  <c r="BI462" s="12"/>
      <c r="BJ462" s="12"/>
      <c r="BK462" s="12"/>
      <c r="BL462" s="12"/>
      <c r="BM462" s="12"/>
      <c r="BN462" s="12"/>
      <c r="BO462" s="12"/>
      <c r="BP462" s="12"/>
      <c r="BQ462" s="12"/>
      <c r="BR462" s="12"/>
      <c r="BS462" s="12"/>
      <c r="BT462" s="12"/>
      <c r="BU462" s="12"/>
      <c r="BV462" s="12"/>
      <c r="BW462" s="12"/>
      <c r="BX462" s="12"/>
      <c r="BY462" s="12"/>
      <c r="BZ462" s="12"/>
      <c r="CA462" s="12"/>
      <c r="CB462" s="12"/>
      <c r="CC462" s="12"/>
      <c r="CD462" s="12"/>
      <c r="CE462" s="12"/>
      <c r="CF462" s="12"/>
      <c r="CG462" s="12"/>
      <c r="CH462" s="12"/>
    </row>
    <row r="463" spans="49:86" ht="12.75" x14ac:dyDescent="0.2"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  <c r="BI463" s="12"/>
      <c r="BJ463" s="12"/>
      <c r="BK463" s="12"/>
      <c r="BL463" s="12"/>
      <c r="BM463" s="12"/>
      <c r="BN463" s="12"/>
      <c r="BO463" s="12"/>
      <c r="BP463" s="12"/>
      <c r="BQ463" s="12"/>
      <c r="BR463" s="12"/>
      <c r="BS463" s="12"/>
      <c r="BT463" s="12"/>
      <c r="BU463" s="12"/>
      <c r="BV463" s="12"/>
      <c r="BW463" s="12"/>
      <c r="BX463" s="12"/>
      <c r="BY463" s="12"/>
      <c r="BZ463" s="12"/>
      <c r="CA463" s="12"/>
      <c r="CB463" s="12"/>
      <c r="CC463" s="12"/>
      <c r="CD463" s="12"/>
      <c r="CE463" s="12"/>
      <c r="CF463" s="12"/>
      <c r="CG463" s="12"/>
      <c r="CH463" s="12"/>
    </row>
    <row r="464" spans="49:86" ht="12.75" x14ac:dyDescent="0.2"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  <c r="BI464" s="12"/>
      <c r="BJ464" s="12"/>
      <c r="BK464" s="12"/>
      <c r="BL464" s="12"/>
      <c r="BM464" s="12"/>
      <c r="BN464" s="12"/>
      <c r="BO464" s="12"/>
      <c r="BP464" s="12"/>
      <c r="BQ464" s="12"/>
      <c r="BR464" s="12"/>
      <c r="BS464" s="12"/>
      <c r="BT464" s="12"/>
      <c r="BU464" s="12"/>
      <c r="BV464" s="12"/>
      <c r="BW464" s="12"/>
      <c r="BX464" s="12"/>
      <c r="BY464" s="12"/>
      <c r="BZ464" s="12"/>
      <c r="CA464" s="12"/>
      <c r="CB464" s="12"/>
      <c r="CC464" s="12"/>
      <c r="CD464" s="12"/>
      <c r="CE464" s="12"/>
      <c r="CF464" s="12"/>
      <c r="CG464" s="12"/>
      <c r="CH464" s="12"/>
    </row>
    <row r="465" spans="49:86" ht="12.75" x14ac:dyDescent="0.2"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  <c r="BI465" s="12"/>
      <c r="BJ465" s="12"/>
      <c r="BK465" s="12"/>
      <c r="BL465" s="12"/>
      <c r="BM465" s="12"/>
      <c r="BN465" s="12"/>
      <c r="BO465" s="12"/>
      <c r="BP465" s="12"/>
      <c r="BQ465" s="12"/>
      <c r="BR465" s="12"/>
      <c r="BS465" s="12"/>
      <c r="BT465" s="12"/>
      <c r="BU465" s="12"/>
      <c r="BV465" s="12"/>
      <c r="BW465" s="12"/>
      <c r="BX465" s="12"/>
      <c r="BY465" s="12"/>
      <c r="BZ465" s="12"/>
      <c r="CA465" s="12"/>
      <c r="CB465" s="12"/>
      <c r="CC465" s="12"/>
      <c r="CD465" s="12"/>
      <c r="CE465" s="12"/>
      <c r="CF465" s="12"/>
      <c r="CG465" s="12"/>
      <c r="CH465" s="12"/>
    </row>
    <row r="466" spans="49:86" ht="12.75" x14ac:dyDescent="0.2"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  <c r="BI466" s="12"/>
      <c r="BJ466" s="12"/>
      <c r="BK466" s="12"/>
      <c r="BL466" s="12"/>
      <c r="BM466" s="12"/>
      <c r="BN466" s="12"/>
      <c r="BO466" s="12"/>
      <c r="BP466" s="12"/>
      <c r="BQ466" s="12"/>
      <c r="BR466" s="12"/>
      <c r="BS466" s="12"/>
      <c r="BT466" s="12"/>
      <c r="BU466" s="12"/>
      <c r="BV466" s="12"/>
      <c r="BW466" s="12"/>
      <c r="BX466" s="12"/>
      <c r="BY466" s="12"/>
      <c r="BZ466" s="12"/>
      <c r="CA466" s="12"/>
      <c r="CB466" s="12"/>
      <c r="CC466" s="12"/>
      <c r="CD466" s="12"/>
      <c r="CE466" s="12"/>
      <c r="CF466" s="12"/>
      <c r="CG466" s="12"/>
      <c r="CH466" s="12"/>
    </row>
    <row r="467" spans="49:86" ht="12.75" x14ac:dyDescent="0.2">
      <c r="AW467" s="10"/>
      <c r="AX467" s="10"/>
      <c r="AY467" s="10"/>
      <c r="AZ467" s="10"/>
      <c r="BA467" s="10"/>
      <c r="BB467" s="10"/>
      <c r="BC467" s="10"/>
      <c r="BD467" s="10"/>
      <c r="BE467" s="10"/>
      <c r="BF467" s="10"/>
      <c r="BG467" s="10"/>
      <c r="BH467" s="10"/>
      <c r="BI467" s="10"/>
      <c r="BJ467" s="10"/>
      <c r="BK467" s="10"/>
      <c r="BL467" s="10"/>
      <c r="BM467" s="10"/>
      <c r="BN467" s="10"/>
      <c r="BO467" s="10"/>
      <c r="BP467" s="10"/>
      <c r="BQ467" s="10"/>
      <c r="BR467" s="10"/>
      <c r="BS467" s="10"/>
      <c r="BT467" s="10"/>
      <c r="BU467" s="10"/>
      <c r="BV467" s="10"/>
      <c r="BW467" s="10"/>
      <c r="BX467" s="10"/>
      <c r="BY467" s="10"/>
      <c r="BZ467" s="10"/>
      <c r="CA467" s="10"/>
      <c r="CB467" s="10"/>
      <c r="CC467" s="10"/>
      <c r="CD467" s="10"/>
      <c r="CE467" s="10"/>
      <c r="CF467" s="10"/>
      <c r="CG467" s="10"/>
      <c r="CH467" s="10"/>
    </row>
    <row r="468" spans="49:86" ht="12.75" x14ac:dyDescent="0.2">
      <c r="AW468" s="8"/>
      <c r="AX468" s="8"/>
      <c r="AY468" s="8"/>
      <c r="AZ468" s="8"/>
      <c r="BA468" s="8"/>
      <c r="BB468" s="8"/>
      <c r="BC468" s="8"/>
      <c r="BD468" s="8"/>
      <c r="BE468" s="8"/>
      <c r="BF468" s="8"/>
      <c r="BG468" s="8"/>
      <c r="BH468" s="8"/>
      <c r="BI468" s="8"/>
      <c r="BJ468" s="8"/>
      <c r="BK468" s="8"/>
      <c r="BL468" s="8"/>
      <c r="BM468" s="8"/>
      <c r="BN468" s="8"/>
      <c r="BO468" s="8"/>
      <c r="BP468" s="8"/>
      <c r="BQ468" s="8"/>
      <c r="BR468" s="8"/>
      <c r="BS468" s="8"/>
      <c r="BT468" s="8"/>
      <c r="BU468" s="8"/>
      <c r="BV468" s="8"/>
      <c r="BW468" s="8"/>
      <c r="BX468" s="8"/>
      <c r="BY468" s="8"/>
      <c r="BZ468" s="8"/>
      <c r="CA468" s="8"/>
      <c r="CB468" s="8"/>
      <c r="CC468" s="8"/>
      <c r="CD468" s="8"/>
      <c r="CE468" s="8"/>
      <c r="CF468" s="8"/>
      <c r="CG468" s="8"/>
      <c r="CH468" s="8"/>
    </row>
    <row r="469" spans="49:86" ht="12.75" x14ac:dyDescent="0.2">
      <c r="AW469" s="8"/>
      <c r="AX469" s="8"/>
      <c r="AY469" s="8"/>
      <c r="AZ469" s="8"/>
      <c r="BA469" s="8"/>
      <c r="BB469" s="8"/>
      <c r="BC469" s="8"/>
      <c r="BD469" s="8"/>
      <c r="BE469" s="8"/>
      <c r="BF469" s="8"/>
      <c r="BG469" s="8"/>
      <c r="BH469" s="8"/>
      <c r="BI469" s="8"/>
      <c r="BJ469" s="8"/>
      <c r="BK469" s="8"/>
      <c r="BL469" s="8"/>
      <c r="BM469" s="8"/>
      <c r="BN469" s="8"/>
      <c r="BO469" s="8"/>
      <c r="BP469" s="8"/>
      <c r="BQ469" s="8"/>
      <c r="BR469" s="8"/>
      <c r="BS469" s="8"/>
      <c r="BT469" s="8"/>
      <c r="BU469" s="8"/>
      <c r="BV469" s="8"/>
      <c r="BW469" s="8"/>
      <c r="BX469" s="8"/>
      <c r="BY469" s="8"/>
      <c r="BZ469" s="8"/>
      <c r="CA469" s="8"/>
      <c r="CB469" s="8"/>
      <c r="CC469" s="8"/>
      <c r="CD469" s="8"/>
      <c r="CE469" s="8"/>
      <c r="CF469" s="8"/>
      <c r="CG469" s="8"/>
      <c r="CH469" s="8"/>
    </row>
    <row r="470" spans="49:86" ht="12.75" x14ac:dyDescent="0.2">
      <c r="AW470" s="8"/>
      <c r="AX470" s="8"/>
      <c r="AY470" s="8"/>
      <c r="AZ470" s="8"/>
      <c r="BA470" s="8"/>
      <c r="BB470" s="8"/>
      <c r="BC470" s="8"/>
      <c r="BD470" s="8"/>
      <c r="BE470" s="8"/>
      <c r="BF470" s="8"/>
      <c r="BG470" s="8"/>
      <c r="BH470" s="8"/>
      <c r="BI470" s="8"/>
      <c r="BJ470" s="8"/>
      <c r="BK470" s="8"/>
      <c r="BL470" s="8"/>
      <c r="BM470" s="8"/>
      <c r="BN470" s="8"/>
      <c r="BO470" s="8"/>
      <c r="BP470" s="8"/>
      <c r="BQ470" s="8"/>
      <c r="BR470" s="8"/>
      <c r="BS470" s="8"/>
      <c r="BT470" s="8"/>
      <c r="BU470" s="8"/>
      <c r="BV470" s="8"/>
      <c r="BW470" s="8"/>
      <c r="BX470" s="8"/>
      <c r="BY470" s="8"/>
      <c r="BZ470" s="8"/>
      <c r="CA470" s="8"/>
      <c r="CB470" s="8"/>
      <c r="CC470" s="8"/>
      <c r="CD470" s="8"/>
      <c r="CE470" s="8"/>
      <c r="CF470" s="8"/>
      <c r="CG470" s="8"/>
      <c r="CH470" s="8"/>
    </row>
    <row r="471" spans="49:86" ht="12.75" x14ac:dyDescent="0.2"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  <c r="BI471" s="12"/>
      <c r="BJ471" s="12"/>
      <c r="BK471" s="12"/>
      <c r="BL471" s="12"/>
      <c r="BM471" s="12"/>
      <c r="BN471" s="12"/>
      <c r="BO471" s="12"/>
      <c r="BP471" s="12"/>
      <c r="BQ471" s="12"/>
      <c r="BR471" s="12"/>
      <c r="BS471" s="12"/>
      <c r="BT471" s="12"/>
      <c r="BU471" s="12"/>
      <c r="BV471" s="12"/>
      <c r="BW471" s="12"/>
      <c r="BX471" s="12"/>
      <c r="BY471" s="12"/>
      <c r="BZ471" s="12"/>
      <c r="CA471" s="12"/>
      <c r="CB471" s="12"/>
      <c r="CC471" s="12"/>
      <c r="CD471" s="12"/>
      <c r="CE471" s="12"/>
      <c r="CF471" s="12"/>
      <c r="CG471" s="12"/>
      <c r="CH471" s="12"/>
    </row>
    <row r="472" spans="49:86" ht="12.75" x14ac:dyDescent="0.2"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  <c r="BI472" s="12"/>
      <c r="BJ472" s="12"/>
      <c r="BK472" s="12"/>
      <c r="BL472" s="12"/>
      <c r="BM472" s="12"/>
      <c r="BN472" s="12"/>
      <c r="BO472" s="12"/>
      <c r="BP472" s="12"/>
      <c r="BQ472" s="12"/>
      <c r="BR472" s="12"/>
      <c r="BS472" s="12"/>
      <c r="BT472" s="12"/>
      <c r="BU472" s="12"/>
      <c r="BV472" s="12"/>
      <c r="BW472" s="12"/>
      <c r="BX472" s="12"/>
      <c r="BY472" s="12"/>
      <c r="BZ472" s="12"/>
      <c r="CA472" s="12"/>
      <c r="CB472" s="12"/>
      <c r="CC472" s="12"/>
      <c r="CD472" s="12"/>
      <c r="CE472" s="12"/>
      <c r="CF472" s="12"/>
      <c r="CG472" s="12"/>
      <c r="CH472" s="12"/>
    </row>
    <row r="473" spans="49:86" ht="12.75" x14ac:dyDescent="0.2"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  <c r="BI473" s="12"/>
      <c r="BJ473" s="12"/>
      <c r="BK473" s="12"/>
      <c r="BL473" s="12"/>
      <c r="BM473" s="12"/>
      <c r="BN473" s="12"/>
      <c r="BO473" s="12"/>
      <c r="BP473" s="12"/>
      <c r="BQ473" s="12"/>
      <c r="BR473" s="12"/>
      <c r="BS473" s="12"/>
      <c r="BT473" s="12"/>
      <c r="BU473" s="12"/>
      <c r="BV473" s="12"/>
      <c r="BW473" s="12"/>
      <c r="BX473" s="12"/>
      <c r="BY473" s="12"/>
      <c r="BZ473" s="12"/>
      <c r="CA473" s="12"/>
      <c r="CB473" s="12"/>
      <c r="CC473" s="12"/>
      <c r="CD473" s="12"/>
      <c r="CE473" s="12"/>
      <c r="CF473" s="12"/>
      <c r="CG473" s="12"/>
      <c r="CH473" s="12"/>
    </row>
    <row r="474" spans="49:86" ht="12.75" x14ac:dyDescent="0.2"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  <c r="BI474" s="12"/>
      <c r="BJ474" s="12"/>
      <c r="BK474" s="12"/>
      <c r="BL474" s="12"/>
      <c r="BM474" s="12"/>
      <c r="BN474" s="12"/>
      <c r="BO474" s="12"/>
      <c r="BP474" s="12"/>
      <c r="BQ474" s="12"/>
      <c r="BR474" s="12"/>
      <c r="BS474" s="12"/>
      <c r="BT474" s="12"/>
      <c r="BU474" s="12"/>
      <c r="BV474" s="12"/>
      <c r="BW474" s="12"/>
      <c r="BX474" s="12"/>
      <c r="BY474" s="12"/>
      <c r="BZ474" s="12"/>
      <c r="CA474" s="12"/>
      <c r="CB474" s="12"/>
      <c r="CC474" s="12"/>
      <c r="CD474" s="12"/>
      <c r="CE474" s="12"/>
      <c r="CF474" s="12"/>
      <c r="CG474" s="12"/>
      <c r="CH474" s="12"/>
    </row>
    <row r="475" spans="49:86" ht="12.75" x14ac:dyDescent="0.2"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  <c r="BI475" s="12"/>
      <c r="BJ475" s="12"/>
      <c r="BK475" s="12"/>
      <c r="BL475" s="12"/>
      <c r="BM475" s="12"/>
      <c r="BN475" s="12"/>
      <c r="BO475" s="12"/>
      <c r="BP475" s="12"/>
      <c r="BQ475" s="12"/>
      <c r="BR475" s="12"/>
      <c r="BS475" s="12"/>
      <c r="BT475" s="12"/>
      <c r="BU475" s="12"/>
      <c r="BV475" s="12"/>
      <c r="BW475" s="12"/>
      <c r="BX475" s="12"/>
      <c r="BY475" s="12"/>
      <c r="BZ475" s="12"/>
      <c r="CA475" s="12"/>
      <c r="CB475" s="12"/>
      <c r="CC475" s="12"/>
      <c r="CD475" s="12"/>
      <c r="CE475" s="12"/>
      <c r="CF475" s="12"/>
      <c r="CG475" s="12"/>
      <c r="CH475" s="12"/>
    </row>
    <row r="476" spans="49:86" ht="12.75" x14ac:dyDescent="0.2">
      <c r="AW476" s="10"/>
      <c r="AX476" s="10"/>
      <c r="AY476" s="10"/>
      <c r="AZ476" s="10"/>
      <c r="BA476" s="10"/>
      <c r="BB476" s="10"/>
      <c r="BC476" s="10"/>
      <c r="BD476" s="10"/>
      <c r="BE476" s="10"/>
      <c r="BF476" s="10"/>
      <c r="BG476" s="10"/>
      <c r="BH476" s="10"/>
      <c r="BI476" s="10"/>
      <c r="BJ476" s="10"/>
      <c r="BK476" s="10"/>
      <c r="BL476" s="10"/>
      <c r="BM476" s="10"/>
      <c r="BN476" s="10"/>
      <c r="BO476" s="10"/>
      <c r="BP476" s="10"/>
      <c r="BQ476" s="10"/>
      <c r="BR476" s="10"/>
      <c r="BS476" s="10"/>
      <c r="BT476" s="10"/>
      <c r="BU476" s="10"/>
      <c r="BV476" s="10"/>
      <c r="BW476" s="10"/>
      <c r="BX476" s="10"/>
      <c r="BY476" s="10"/>
      <c r="BZ476" s="10"/>
      <c r="CA476" s="10"/>
      <c r="CB476" s="10"/>
      <c r="CC476" s="10"/>
      <c r="CD476" s="10"/>
      <c r="CE476" s="10"/>
      <c r="CF476" s="10"/>
      <c r="CG476" s="10"/>
      <c r="CH476" s="10"/>
    </row>
    <row r="477" spans="49:86" ht="12.75" x14ac:dyDescent="0.2">
      <c r="AW477" s="8"/>
      <c r="AX477" s="8"/>
      <c r="AY477" s="8"/>
      <c r="AZ477" s="8"/>
      <c r="BA477" s="8"/>
      <c r="BB477" s="8"/>
      <c r="BC477" s="8"/>
      <c r="BD477" s="8"/>
      <c r="BE477" s="8"/>
      <c r="BF477" s="8"/>
      <c r="BG477" s="8"/>
      <c r="BH477" s="8"/>
      <c r="BI477" s="8"/>
      <c r="BJ477" s="8"/>
      <c r="BK477" s="8"/>
      <c r="BL477" s="8"/>
      <c r="BM477" s="8"/>
      <c r="BN477" s="8"/>
      <c r="BO477" s="8"/>
      <c r="BP477" s="8"/>
      <c r="BQ477" s="8"/>
      <c r="BR477" s="8"/>
      <c r="BS477" s="8"/>
      <c r="BT477" s="8"/>
      <c r="BU477" s="8"/>
      <c r="BV477" s="8"/>
      <c r="BW477" s="8"/>
      <c r="BX477" s="8"/>
      <c r="BY477" s="8"/>
      <c r="BZ477" s="8"/>
      <c r="CA477" s="8"/>
      <c r="CB477" s="8"/>
      <c r="CC477" s="8"/>
      <c r="CD477" s="8"/>
      <c r="CE477" s="8"/>
      <c r="CF477" s="8"/>
      <c r="CG477" s="8"/>
      <c r="CH477" s="8"/>
    </row>
    <row r="478" spans="49:86" ht="12.75" x14ac:dyDescent="0.2">
      <c r="AW478" s="8"/>
      <c r="AX478" s="8"/>
      <c r="AY478" s="8"/>
      <c r="AZ478" s="8"/>
      <c r="BA478" s="8"/>
      <c r="BB478" s="8"/>
      <c r="BC478" s="8"/>
      <c r="BD478" s="8"/>
      <c r="BE478" s="8"/>
      <c r="BF478" s="8"/>
      <c r="BG478" s="8"/>
      <c r="BH478" s="8"/>
      <c r="BI478" s="8"/>
      <c r="BJ478" s="8"/>
      <c r="BK478" s="8"/>
      <c r="BL478" s="8"/>
      <c r="BM478" s="8"/>
      <c r="BN478" s="8"/>
      <c r="BO478" s="8"/>
      <c r="BP478" s="8"/>
      <c r="BQ478" s="8"/>
      <c r="BR478" s="8"/>
      <c r="BS478" s="8"/>
      <c r="BT478" s="8"/>
      <c r="BU478" s="8"/>
      <c r="BV478" s="8"/>
      <c r="BW478" s="8"/>
      <c r="BX478" s="8"/>
      <c r="BY478" s="8"/>
      <c r="BZ478" s="8"/>
      <c r="CA478" s="8"/>
      <c r="CB478" s="8"/>
      <c r="CC478" s="8"/>
      <c r="CD478" s="8"/>
      <c r="CE478" s="8"/>
      <c r="CF478" s="8"/>
      <c r="CG478" s="8"/>
      <c r="CH478" s="8"/>
    </row>
    <row r="479" spans="49:86" ht="12.75" x14ac:dyDescent="0.2">
      <c r="AW479" s="8"/>
      <c r="AX479" s="8"/>
      <c r="AY479" s="8"/>
      <c r="AZ479" s="8"/>
      <c r="BA479" s="8"/>
      <c r="BB479" s="8"/>
      <c r="BC479" s="8"/>
      <c r="BD479" s="8"/>
      <c r="BE479" s="8"/>
      <c r="BF479" s="8"/>
      <c r="BG479" s="8"/>
      <c r="BH479" s="8"/>
      <c r="BI479" s="8"/>
      <c r="BJ479" s="8"/>
      <c r="BK479" s="8"/>
      <c r="BL479" s="8"/>
      <c r="BM479" s="8"/>
      <c r="BN479" s="8"/>
      <c r="BO479" s="8"/>
      <c r="BP479" s="8"/>
      <c r="BQ479" s="8"/>
      <c r="BR479" s="8"/>
      <c r="BS479" s="8"/>
      <c r="BT479" s="8"/>
      <c r="BU479" s="8"/>
      <c r="BV479" s="8"/>
      <c r="BW479" s="8"/>
      <c r="BX479" s="8"/>
      <c r="BY479" s="8"/>
      <c r="BZ479" s="8"/>
      <c r="CA479" s="8"/>
      <c r="CB479" s="8"/>
      <c r="CC479" s="8"/>
      <c r="CD479" s="8"/>
      <c r="CE479" s="8"/>
      <c r="CF479" s="8"/>
      <c r="CG479" s="8"/>
      <c r="CH479" s="8"/>
    </row>
    <row r="480" spans="49:86" ht="12.75" x14ac:dyDescent="0.2"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  <c r="BI480" s="12"/>
      <c r="BJ480" s="12"/>
      <c r="BK480" s="12"/>
      <c r="BL480" s="12"/>
      <c r="BM480" s="12"/>
      <c r="BN480" s="12"/>
      <c r="BO480" s="12"/>
      <c r="BP480" s="12"/>
      <c r="BQ480" s="12"/>
      <c r="BR480" s="12"/>
      <c r="BS480" s="12"/>
      <c r="BT480" s="12"/>
      <c r="BU480" s="12"/>
      <c r="BV480" s="12"/>
      <c r="BW480" s="12"/>
      <c r="BX480" s="12"/>
      <c r="BY480" s="12"/>
      <c r="BZ480" s="12"/>
      <c r="CA480" s="12"/>
      <c r="CB480" s="12"/>
      <c r="CC480" s="12"/>
      <c r="CD480" s="12"/>
      <c r="CE480" s="12"/>
      <c r="CF480" s="12"/>
      <c r="CG480" s="12"/>
      <c r="CH480" s="12"/>
    </row>
    <row r="481" spans="49:86" ht="12.75" x14ac:dyDescent="0.2"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  <c r="BI481" s="12"/>
      <c r="BJ481" s="12"/>
      <c r="BK481" s="12"/>
      <c r="BL481" s="12"/>
      <c r="BM481" s="12"/>
      <c r="BN481" s="12"/>
      <c r="BO481" s="12"/>
      <c r="BP481" s="12"/>
      <c r="BQ481" s="12"/>
      <c r="BR481" s="12"/>
      <c r="BS481" s="12"/>
      <c r="BT481" s="12"/>
      <c r="BU481" s="12"/>
      <c r="BV481" s="12"/>
      <c r="BW481" s="12"/>
      <c r="BX481" s="12"/>
      <c r="BY481" s="12"/>
      <c r="BZ481" s="12"/>
      <c r="CA481" s="12"/>
      <c r="CB481" s="12"/>
      <c r="CC481" s="12"/>
      <c r="CD481" s="12"/>
      <c r="CE481" s="12"/>
      <c r="CF481" s="12"/>
      <c r="CG481" s="12"/>
      <c r="CH481" s="12"/>
    </row>
    <row r="482" spans="49:86" ht="12.75" x14ac:dyDescent="0.2"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  <c r="BI482" s="12"/>
      <c r="BJ482" s="12"/>
      <c r="BK482" s="12"/>
      <c r="BL482" s="12"/>
      <c r="BM482" s="12"/>
      <c r="BN482" s="12"/>
      <c r="BO482" s="12"/>
      <c r="BP482" s="12"/>
      <c r="BQ482" s="12"/>
      <c r="BR482" s="12"/>
      <c r="BS482" s="12"/>
      <c r="BT482" s="12"/>
      <c r="BU482" s="12"/>
      <c r="BV482" s="12"/>
      <c r="BW482" s="12"/>
      <c r="BX482" s="12"/>
      <c r="BY482" s="12"/>
      <c r="BZ482" s="12"/>
      <c r="CA482" s="12"/>
      <c r="CB482" s="12"/>
      <c r="CC482" s="12"/>
      <c r="CD482" s="12"/>
      <c r="CE482" s="12"/>
      <c r="CF482" s="12"/>
      <c r="CG482" s="12"/>
      <c r="CH482" s="12"/>
    </row>
    <row r="483" spans="49:86" ht="12.75" x14ac:dyDescent="0.2"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  <c r="BI483" s="12"/>
      <c r="BJ483" s="12"/>
      <c r="BK483" s="12"/>
      <c r="BL483" s="12"/>
      <c r="BM483" s="12"/>
      <c r="BN483" s="12"/>
      <c r="BO483" s="12"/>
      <c r="BP483" s="12"/>
      <c r="BQ483" s="12"/>
      <c r="BR483" s="12"/>
      <c r="BS483" s="12"/>
      <c r="BT483" s="12"/>
      <c r="BU483" s="12"/>
      <c r="BV483" s="12"/>
      <c r="BW483" s="12"/>
      <c r="BX483" s="12"/>
      <c r="BY483" s="12"/>
      <c r="BZ483" s="12"/>
      <c r="CA483" s="12"/>
      <c r="CB483" s="12"/>
      <c r="CC483" s="12"/>
      <c r="CD483" s="12"/>
      <c r="CE483" s="12"/>
      <c r="CF483" s="12"/>
      <c r="CG483" s="12"/>
      <c r="CH483" s="12"/>
    </row>
    <row r="484" spans="49:86" ht="12.75" x14ac:dyDescent="0.2"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  <c r="BI484" s="12"/>
      <c r="BJ484" s="12"/>
      <c r="BK484" s="12"/>
      <c r="BL484" s="12"/>
      <c r="BM484" s="12"/>
      <c r="BN484" s="12"/>
      <c r="BO484" s="12"/>
      <c r="BP484" s="12"/>
      <c r="BQ484" s="12"/>
      <c r="BR484" s="12"/>
      <c r="BS484" s="12"/>
      <c r="BT484" s="12"/>
      <c r="BU484" s="12"/>
      <c r="BV484" s="12"/>
      <c r="BW484" s="12"/>
      <c r="BX484" s="12"/>
      <c r="BY484" s="12"/>
      <c r="BZ484" s="12"/>
      <c r="CA484" s="12"/>
      <c r="CB484" s="12"/>
      <c r="CC484" s="12"/>
      <c r="CD484" s="12"/>
      <c r="CE484" s="12"/>
      <c r="CF484" s="12"/>
      <c r="CG484" s="12"/>
      <c r="CH484" s="12"/>
    </row>
    <row r="485" spans="49:86" ht="12.75" x14ac:dyDescent="0.2">
      <c r="AW485" s="10"/>
      <c r="AX485" s="10"/>
      <c r="AY485" s="10"/>
      <c r="AZ485" s="10"/>
      <c r="BA485" s="10"/>
      <c r="BB485" s="10"/>
      <c r="BC485" s="10"/>
      <c r="BD485" s="10"/>
      <c r="BE485" s="10"/>
      <c r="BF485" s="10"/>
      <c r="BG485" s="10"/>
      <c r="BH485" s="10"/>
      <c r="BI485" s="10"/>
      <c r="BJ485" s="10"/>
      <c r="BK485" s="10"/>
      <c r="BL485" s="10"/>
      <c r="BM485" s="10"/>
      <c r="BN485" s="10"/>
      <c r="BO485" s="10"/>
      <c r="BP485" s="10"/>
      <c r="BQ485" s="10"/>
      <c r="BR485" s="10"/>
      <c r="BS485" s="10"/>
      <c r="BT485" s="10"/>
      <c r="BU485" s="10"/>
      <c r="BV485" s="10"/>
      <c r="BW485" s="10"/>
      <c r="BX485" s="10"/>
      <c r="BY485" s="10"/>
      <c r="BZ485" s="10"/>
      <c r="CA485" s="10"/>
      <c r="CB485" s="10"/>
      <c r="CC485" s="10"/>
      <c r="CD485" s="10"/>
      <c r="CE485" s="10"/>
      <c r="CF485" s="10"/>
      <c r="CG485" s="10"/>
      <c r="CH485" s="10"/>
    </row>
    <row r="486" spans="49:86" ht="12.75" x14ac:dyDescent="0.2">
      <c r="AW486" s="8"/>
      <c r="AX486" s="8"/>
      <c r="AY486" s="8"/>
      <c r="AZ486" s="8"/>
      <c r="BA486" s="8"/>
      <c r="BB486" s="8"/>
      <c r="BC486" s="8"/>
      <c r="BD486" s="8"/>
      <c r="BE486" s="8"/>
      <c r="BF486" s="8"/>
      <c r="BG486" s="8"/>
      <c r="BH486" s="8"/>
      <c r="BI486" s="8"/>
      <c r="BJ486" s="8"/>
      <c r="BK486" s="8"/>
      <c r="BL486" s="8"/>
      <c r="BM486" s="8"/>
      <c r="BN486" s="8"/>
      <c r="BO486" s="8"/>
      <c r="BP486" s="8"/>
      <c r="BQ486" s="8"/>
      <c r="BR486" s="8"/>
      <c r="BS486" s="8"/>
      <c r="BT486" s="8"/>
      <c r="BU486" s="8"/>
      <c r="BV486" s="8"/>
      <c r="BW486" s="8"/>
      <c r="BX486" s="8"/>
      <c r="BY486" s="8"/>
      <c r="BZ486" s="8"/>
      <c r="CA486" s="8"/>
      <c r="CB486" s="8"/>
      <c r="CC486" s="8"/>
      <c r="CD486" s="8"/>
      <c r="CE486" s="8"/>
      <c r="CF486" s="8"/>
      <c r="CG486" s="8"/>
      <c r="CH486" s="8"/>
    </row>
    <row r="487" spans="49:86" ht="12.75" x14ac:dyDescent="0.2">
      <c r="AW487" s="8"/>
      <c r="AX487" s="8"/>
      <c r="AY487" s="8"/>
      <c r="AZ487" s="8"/>
      <c r="BA487" s="8"/>
      <c r="BB487" s="8"/>
      <c r="BC487" s="8"/>
      <c r="BD487" s="8"/>
      <c r="BE487" s="8"/>
      <c r="BF487" s="8"/>
      <c r="BG487" s="8"/>
      <c r="BH487" s="8"/>
      <c r="BI487" s="8"/>
      <c r="BJ487" s="8"/>
      <c r="BK487" s="8"/>
      <c r="BL487" s="8"/>
      <c r="BM487" s="8"/>
      <c r="BN487" s="8"/>
      <c r="BO487" s="8"/>
      <c r="BP487" s="8"/>
      <c r="BQ487" s="8"/>
      <c r="BR487" s="8"/>
      <c r="BS487" s="8"/>
      <c r="BT487" s="8"/>
      <c r="BU487" s="8"/>
      <c r="BV487" s="8"/>
      <c r="BW487" s="8"/>
      <c r="BX487" s="8"/>
      <c r="BY487" s="8"/>
      <c r="BZ487" s="8"/>
      <c r="CA487" s="8"/>
      <c r="CB487" s="8"/>
      <c r="CC487" s="8"/>
      <c r="CD487" s="8"/>
      <c r="CE487" s="8"/>
      <c r="CF487" s="8"/>
      <c r="CG487" s="8"/>
      <c r="CH487" s="8"/>
    </row>
    <row r="488" spans="49:86" ht="12.75" x14ac:dyDescent="0.2">
      <c r="AW488" s="8"/>
      <c r="AX488" s="8"/>
      <c r="AY488" s="8"/>
      <c r="AZ488" s="8"/>
      <c r="BA488" s="8"/>
      <c r="BB488" s="8"/>
      <c r="BC488" s="8"/>
      <c r="BD488" s="8"/>
      <c r="BE488" s="8"/>
      <c r="BF488" s="8"/>
      <c r="BG488" s="8"/>
      <c r="BH488" s="8"/>
      <c r="BI488" s="8"/>
      <c r="BJ488" s="8"/>
      <c r="BK488" s="8"/>
      <c r="BL488" s="8"/>
      <c r="BM488" s="8"/>
      <c r="BN488" s="8"/>
      <c r="BO488" s="8"/>
      <c r="BP488" s="8"/>
      <c r="BQ488" s="8"/>
      <c r="BR488" s="8"/>
      <c r="BS488" s="8"/>
      <c r="BT488" s="8"/>
      <c r="BU488" s="8"/>
      <c r="BV488" s="8"/>
      <c r="BW488" s="8"/>
      <c r="BX488" s="8"/>
      <c r="BY488" s="8"/>
      <c r="BZ488" s="8"/>
      <c r="CA488" s="8"/>
      <c r="CB488" s="8"/>
      <c r="CC488" s="8"/>
      <c r="CD488" s="8"/>
      <c r="CE488" s="8"/>
      <c r="CF488" s="8"/>
      <c r="CG488" s="8"/>
      <c r="CH488" s="8"/>
    </row>
    <row r="489" spans="49:86" ht="12.75" x14ac:dyDescent="0.2"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  <c r="BI489" s="12"/>
      <c r="BJ489" s="12"/>
      <c r="BK489" s="12"/>
      <c r="BL489" s="12"/>
      <c r="BM489" s="12"/>
      <c r="BN489" s="12"/>
      <c r="BO489" s="12"/>
      <c r="BP489" s="12"/>
      <c r="BQ489" s="12"/>
      <c r="BR489" s="12"/>
      <c r="BS489" s="12"/>
      <c r="BT489" s="12"/>
      <c r="BU489" s="12"/>
      <c r="BV489" s="12"/>
      <c r="BW489" s="12"/>
      <c r="BX489" s="12"/>
      <c r="BY489" s="12"/>
      <c r="BZ489" s="12"/>
      <c r="CA489" s="12"/>
      <c r="CB489" s="12"/>
      <c r="CC489" s="12"/>
      <c r="CD489" s="12"/>
      <c r="CE489" s="12"/>
      <c r="CF489" s="12"/>
      <c r="CG489" s="12"/>
      <c r="CH489" s="12"/>
    </row>
    <row r="490" spans="49:86" ht="12.75" x14ac:dyDescent="0.2"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  <c r="BI490" s="12"/>
      <c r="BJ490" s="12"/>
      <c r="BK490" s="12"/>
      <c r="BL490" s="12"/>
      <c r="BM490" s="12"/>
      <c r="BN490" s="12"/>
      <c r="BO490" s="12"/>
      <c r="BP490" s="12"/>
      <c r="BQ490" s="12"/>
      <c r="BR490" s="12"/>
      <c r="BS490" s="12"/>
      <c r="BT490" s="12"/>
      <c r="BU490" s="12"/>
      <c r="BV490" s="12"/>
      <c r="BW490" s="12"/>
      <c r="BX490" s="12"/>
      <c r="BY490" s="12"/>
      <c r="BZ490" s="12"/>
      <c r="CA490" s="12"/>
      <c r="CB490" s="12"/>
      <c r="CC490" s="12"/>
      <c r="CD490" s="12"/>
      <c r="CE490" s="12"/>
      <c r="CF490" s="12"/>
      <c r="CG490" s="12"/>
      <c r="CH490" s="12"/>
    </row>
    <row r="491" spans="49:86" ht="12.75" x14ac:dyDescent="0.2"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  <c r="BI491" s="12"/>
      <c r="BJ491" s="12"/>
      <c r="BK491" s="12"/>
      <c r="BL491" s="12"/>
      <c r="BM491" s="12"/>
      <c r="BN491" s="12"/>
      <c r="BO491" s="12"/>
      <c r="BP491" s="12"/>
      <c r="BQ491" s="12"/>
      <c r="BR491" s="12"/>
      <c r="BS491" s="12"/>
      <c r="BT491" s="12"/>
      <c r="BU491" s="12"/>
      <c r="BV491" s="12"/>
      <c r="BW491" s="12"/>
      <c r="BX491" s="12"/>
      <c r="BY491" s="12"/>
      <c r="BZ491" s="12"/>
      <c r="CA491" s="12"/>
      <c r="CB491" s="12"/>
      <c r="CC491" s="12"/>
      <c r="CD491" s="12"/>
      <c r="CE491" s="12"/>
      <c r="CF491" s="12"/>
      <c r="CG491" s="12"/>
      <c r="CH491" s="12"/>
    </row>
    <row r="492" spans="49:86" ht="12.75" x14ac:dyDescent="0.2"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  <c r="BI492" s="12"/>
      <c r="BJ492" s="12"/>
      <c r="BK492" s="12"/>
      <c r="BL492" s="12"/>
      <c r="BM492" s="12"/>
      <c r="BN492" s="12"/>
      <c r="BO492" s="12"/>
      <c r="BP492" s="12"/>
      <c r="BQ492" s="12"/>
      <c r="BR492" s="12"/>
      <c r="BS492" s="12"/>
      <c r="BT492" s="12"/>
      <c r="BU492" s="12"/>
      <c r="BV492" s="12"/>
      <c r="BW492" s="12"/>
      <c r="BX492" s="12"/>
      <c r="BY492" s="12"/>
      <c r="BZ492" s="12"/>
      <c r="CA492" s="12"/>
      <c r="CB492" s="12"/>
      <c r="CC492" s="12"/>
      <c r="CD492" s="12"/>
      <c r="CE492" s="12"/>
      <c r="CF492" s="12"/>
      <c r="CG492" s="12"/>
      <c r="CH492" s="12"/>
    </row>
    <row r="493" spans="49:86" ht="12.75" x14ac:dyDescent="0.2"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  <c r="BI493" s="12"/>
      <c r="BJ493" s="12"/>
      <c r="BK493" s="12"/>
      <c r="BL493" s="12"/>
      <c r="BM493" s="12"/>
      <c r="BN493" s="12"/>
      <c r="BO493" s="12"/>
      <c r="BP493" s="12"/>
      <c r="BQ493" s="12"/>
      <c r="BR493" s="12"/>
      <c r="BS493" s="12"/>
      <c r="BT493" s="12"/>
      <c r="BU493" s="12"/>
      <c r="BV493" s="12"/>
      <c r="BW493" s="12"/>
      <c r="BX493" s="12"/>
      <c r="BY493" s="12"/>
      <c r="BZ493" s="12"/>
      <c r="CA493" s="12"/>
      <c r="CB493" s="12"/>
      <c r="CC493" s="12"/>
      <c r="CD493" s="12"/>
      <c r="CE493" s="12"/>
      <c r="CF493" s="12"/>
      <c r="CG493" s="12"/>
      <c r="CH493" s="12"/>
    </row>
    <row r="494" spans="49:86" ht="12.75" x14ac:dyDescent="0.2">
      <c r="AW494" s="10"/>
      <c r="AX494" s="10"/>
      <c r="AY494" s="10"/>
      <c r="AZ494" s="10"/>
      <c r="BA494" s="10"/>
      <c r="BB494" s="10"/>
      <c r="BC494" s="10"/>
      <c r="BD494" s="10"/>
      <c r="BE494" s="10"/>
      <c r="BF494" s="10"/>
      <c r="BG494" s="10"/>
      <c r="BH494" s="10"/>
      <c r="BI494" s="10"/>
      <c r="BJ494" s="10"/>
      <c r="BK494" s="10"/>
      <c r="BL494" s="10"/>
      <c r="BM494" s="10"/>
      <c r="BN494" s="10"/>
      <c r="BO494" s="10"/>
      <c r="BP494" s="10"/>
      <c r="BQ494" s="10"/>
      <c r="BR494" s="10"/>
      <c r="BS494" s="10"/>
      <c r="BT494" s="10"/>
      <c r="BU494" s="10"/>
      <c r="BV494" s="10"/>
      <c r="BW494" s="10"/>
      <c r="BX494" s="10"/>
      <c r="BY494" s="10"/>
      <c r="BZ494" s="10"/>
      <c r="CA494" s="10"/>
      <c r="CB494" s="10"/>
      <c r="CC494" s="10"/>
      <c r="CD494" s="10"/>
      <c r="CE494" s="10"/>
      <c r="CF494" s="10"/>
      <c r="CG494" s="10"/>
      <c r="CH494" s="10"/>
    </row>
    <row r="495" spans="49:86" ht="12.75" x14ac:dyDescent="0.2">
      <c r="AW495" s="8"/>
      <c r="AX495" s="8"/>
      <c r="AY495" s="8"/>
      <c r="AZ495" s="8"/>
      <c r="BA495" s="8"/>
      <c r="BB495" s="8"/>
      <c r="BC495" s="8"/>
      <c r="BD495" s="8"/>
      <c r="BE495" s="8"/>
      <c r="BF495" s="8"/>
      <c r="BG495" s="8"/>
      <c r="BH495" s="8"/>
      <c r="BI495" s="8"/>
      <c r="BJ495" s="8"/>
      <c r="BK495" s="8"/>
      <c r="BL495" s="8"/>
      <c r="BM495" s="8"/>
      <c r="BN495" s="8"/>
      <c r="BO495" s="8"/>
      <c r="BP495" s="8"/>
      <c r="BQ495" s="8"/>
      <c r="BR495" s="8"/>
      <c r="BS495" s="8"/>
      <c r="BT495" s="8"/>
      <c r="BU495" s="8"/>
      <c r="BV495" s="8"/>
      <c r="BW495" s="8"/>
      <c r="BX495" s="8"/>
      <c r="BY495" s="8"/>
      <c r="BZ495" s="8"/>
      <c r="CA495" s="8"/>
      <c r="CB495" s="8"/>
      <c r="CC495" s="8"/>
      <c r="CD495" s="8"/>
      <c r="CE495" s="8"/>
      <c r="CF495" s="8"/>
      <c r="CG495" s="8"/>
      <c r="CH495" s="8"/>
    </row>
    <row r="496" spans="49:86" ht="12.75" x14ac:dyDescent="0.2">
      <c r="AW496" s="8"/>
      <c r="AX496" s="8"/>
      <c r="AY496" s="8"/>
      <c r="AZ496" s="8"/>
      <c r="BA496" s="8"/>
      <c r="BB496" s="8"/>
      <c r="BC496" s="8"/>
      <c r="BD496" s="8"/>
      <c r="BE496" s="8"/>
      <c r="BF496" s="8"/>
      <c r="BG496" s="8"/>
      <c r="BH496" s="8"/>
      <c r="BI496" s="8"/>
      <c r="BJ496" s="8"/>
      <c r="BK496" s="8"/>
      <c r="BL496" s="8"/>
      <c r="BM496" s="8"/>
      <c r="BN496" s="8"/>
      <c r="BO496" s="8"/>
      <c r="BP496" s="8"/>
      <c r="BQ496" s="8"/>
      <c r="BR496" s="8"/>
      <c r="BS496" s="8"/>
      <c r="BT496" s="8"/>
      <c r="BU496" s="8"/>
      <c r="BV496" s="8"/>
      <c r="BW496" s="8"/>
      <c r="BX496" s="8"/>
      <c r="BY496" s="8"/>
      <c r="BZ496" s="8"/>
      <c r="CA496" s="8"/>
      <c r="CB496" s="8"/>
      <c r="CC496" s="8"/>
      <c r="CD496" s="8"/>
      <c r="CE496" s="8"/>
      <c r="CF496" s="8"/>
      <c r="CG496" s="8"/>
      <c r="CH496" s="8"/>
    </row>
    <row r="497" spans="49:86" ht="12.75" x14ac:dyDescent="0.2">
      <c r="AW497" s="8"/>
      <c r="AX497" s="8"/>
      <c r="AY497" s="8"/>
      <c r="AZ497" s="8"/>
      <c r="BA497" s="8"/>
      <c r="BB497" s="8"/>
      <c r="BC497" s="8"/>
      <c r="BD497" s="8"/>
      <c r="BE497" s="8"/>
      <c r="BF497" s="8"/>
      <c r="BG497" s="8"/>
      <c r="BH497" s="8"/>
      <c r="BI497" s="8"/>
      <c r="BJ497" s="8"/>
      <c r="BK497" s="8"/>
      <c r="BL497" s="8"/>
      <c r="BM497" s="8"/>
      <c r="BN497" s="8"/>
      <c r="BO497" s="8"/>
      <c r="BP497" s="8"/>
      <c r="BQ497" s="8"/>
      <c r="BR497" s="8"/>
      <c r="BS497" s="8"/>
      <c r="BT497" s="8"/>
      <c r="BU497" s="8"/>
      <c r="BV497" s="8"/>
      <c r="BW497" s="8"/>
      <c r="BX497" s="8"/>
      <c r="BY497" s="8"/>
      <c r="BZ497" s="8"/>
      <c r="CA497" s="8"/>
      <c r="CB497" s="8"/>
      <c r="CC497" s="8"/>
      <c r="CD497" s="8"/>
      <c r="CE497" s="8"/>
      <c r="CF497" s="8"/>
      <c r="CG497" s="8"/>
      <c r="CH497" s="8"/>
    </row>
    <row r="498" spans="49:86" ht="12.75" x14ac:dyDescent="0.2"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  <c r="BW498" s="3"/>
      <c r="BX498" s="3"/>
      <c r="BY498" s="3"/>
      <c r="BZ498" s="3"/>
      <c r="CA498" s="3"/>
      <c r="CB498" s="3"/>
      <c r="CC498" s="3"/>
      <c r="CD498" s="3"/>
      <c r="CE498" s="3"/>
      <c r="CF498" s="3"/>
      <c r="CG498" s="3"/>
      <c r="CH498" s="3"/>
    </row>
    <row r="499" spans="49:86" ht="12.75" x14ac:dyDescent="0.2"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  <c r="BI499" s="12"/>
      <c r="BJ499" s="12"/>
      <c r="BK499" s="12"/>
      <c r="BL499" s="12"/>
      <c r="BM499" s="12"/>
      <c r="BN499" s="12"/>
      <c r="BO499" s="12"/>
      <c r="BP499" s="12"/>
      <c r="BQ499" s="12"/>
      <c r="BR499" s="12"/>
      <c r="BS499" s="12"/>
      <c r="BT499" s="12"/>
      <c r="BU499" s="12"/>
      <c r="BV499" s="12"/>
      <c r="BW499" s="12"/>
      <c r="BX499" s="12"/>
      <c r="BY499" s="12"/>
      <c r="BZ499" s="12"/>
      <c r="CA499" s="12"/>
      <c r="CB499" s="12"/>
      <c r="CC499" s="12"/>
      <c r="CD499" s="12"/>
      <c r="CE499" s="12"/>
      <c r="CF499" s="12"/>
      <c r="CG499" s="12"/>
      <c r="CH499" s="12"/>
    </row>
    <row r="500" spans="49:86" ht="12.75" x14ac:dyDescent="0.2"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  <c r="BI500" s="12"/>
      <c r="BJ500" s="12"/>
      <c r="BK500" s="12"/>
      <c r="BL500" s="12"/>
      <c r="BM500" s="12"/>
      <c r="BN500" s="12"/>
      <c r="BO500" s="12"/>
      <c r="BP500" s="12"/>
      <c r="BQ500" s="12"/>
      <c r="BR500" s="12"/>
      <c r="BS500" s="12"/>
      <c r="BT500" s="12"/>
      <c r="BU500" s="12"/>
      <c r="BV500" s="12"/>
      <c r="BW500" s="12"/>
      <c r="BX500" s="12"/>
      <c r="BY500" s="12"/>
      <c r="BZ500" s="12"/>
      <c r="CA500" s="12"/>
      <c r="CB500" s="12"/>
      <c r="CC500" s="12"/>
      <c r="CD500" s="12"/>
      <c r="CE500" s="12"/>
      <c r="CF500" s="12"/>
      <c r="CG500" s="12"/>
      <c r="CH500" s="12"/>
    </row>
    <row r="501" spans="49:86" ht="12.75" x14ac:dyDescent="0.2"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  <c r="BW501" s="3"/>
      <c r="BX501" s="3"/>
      <c r="BY501" s="3"/>
      <c r="BZ501" s="3"/>
      <c r="CA501" s="3"/>
      <c r="CB501" s="3"/>
      <c r="CC501" s="3"/>
      <c r="CD501" s="3"/>
      <c r="CE501" s="3"/>
      <c r="CF501" s="3"/>
      <c r="CG501" s="3"/>
      <c r="CH501" s="3"/>
    </row>
    <row r="502" spans="49:86" ht="12.75" x14ac:dyDescent="0.2"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  <c r="BW502" s="3"/>
      <c r="BX502" s="3"/>
      <c r="BY502" s="3"/>
      <c r="BZ502" s="3"/>
      <c r="CA502" s="3"/>
      <c r="CB502" s="3"/>
      <c r="CC502" s="3"/>
      <c r="CD502" s="3"/>
      <c r="CE502" s="3"/>
      <c r="CF502" s="3"/>
      <c r="CG502" s="3"/>
      <c r="CH502" s="3"/>
    </row>
    <row r="503" spans="49:86" ht="12.75" x14ac:dyDescent="0.2">
      <c r="AW503" s="10"/>
      <c r="AX503" s="10"/>
      <c r="AY503" s="10"/>
      <c r="AZ503" s="10"/>
      <c r="BA503" s="10"/>
      <c r="BB503" s="10"/>
      <c r="BC503" s="10"/>
      <c r="BD503" s="10"/>
      <c r="BE503" s="10"/>
      <c r="BF503" s="10"/>
      <c r="BG503" s="10"/>
      <c r="BH503" s="10"/>
      <c r="BI503" s="10"/>
      <c r="BJ503" s="10"/>
      <c r="BK503" s="10"/>
      <c r="BL503" s="10"/>
      <c r="BM503" s="10"/>
      <c r="BN503" s="10"/>
      <c r="BO503" s="10"/>
      <c r="BP503" s="10"/>
      <c r="BQ503" s="10"/>
      <c r="BR503" s="10"/>
      <c r="BS503" s="10"/>
      <c r="BT503" s="10"/>
      <c r="BU503" s="10"/>
      <c r="BV503" s="10"/>
      <c r="BW503" s="10"/>
      <c r="BX503" s="10"/>
      <c r="BY503" s="10"/>
      <c r="BZ503" s="10"/>
      <c r="CA503" s="10"/>
      <c r="CB503" s="10"/>
      <c r="CC503" s="10"/>
      <c r="CD503" s="10"/>
      <c r="CE503" s="10"/>
      <c r="CF503" s="10"/>
      <c r="CG503" s="10"/>
      <c r="CH503" s="10"/>
    </row>
    <row r="504" spans="49:86" ht="12.75" x14ac:dyDescent="0.2">
      <c r="AW504" s="8"/>
      <c r="AX504" s="8"/>
      <c r="AY504" s="8"/>
      <c r="AZ504" s="8"/>
      <c r="BA504" s="8"/>
      <c r="BB504" s="8"/>
      <c r="BC504" s="8"/>
      <c r="BD504" s="8"/>
      <c r="BE504" s="8"/>
      <c r="BF504" s="8"/>
      <c r="BG504" s="8"/>
      <c r="BH504" s="8"/>
      <c r="BI504" s="8"/>
      <c r="BJ504" s="8"/>
      <c r="BK504" s="8"/>
      <c r="BL504" s="8"/>
      <c r="BM504" s="8"/>
      <c r="BN504" s="8"/>
      <c r="BO504" s="8"/>
      <c r="BP504" s="8"/>
      <c r="BQ504" s="8"/>
      <c r="BR504" s="8"/>
      <c r="BS504" s="8"/>
      <c r="BT504" s="8"/>
      <c r="BU504" s="8"/>
      <c r="BV504" s="8"/>
      <c r="BW504" s="8"/>
      <c r="BX504" s="8"/>
      <c r="BY504" s="8"/>
      <c r="BZ504" s="8"/>
      <c r="CA504" s="8"/>
      <c r="CB504" s="8"/>
      <c r="CC504" s="8"/>
      <c r="CD504" s="8"/>
      <c r="CE504" s="8"/>
      <c r="CF504" s="8"/>
      <c r="CG504" s="8"/>
      <c r="CH504" s="8"/>
    </row>
    <row r="505" spans="49:86" ht="12.75" x14ac:dyDescent="0.2">
      <c r="AW505" s="8"/>
      <c r="AX505" s="8"/>
      <c r="AY505" s="8"/>
      <c r="AZ505" s="8"/>
      <c r="BA505" s="8"/>
      <c r="BB505" s="8"/>
      <c r="BC505" s="8"/>
      <c r="BD505" s="8"/>
      <c r="BE505" s="8"/>
      <c r="BF505" s="8"/>
      <c r="BG505" s="8"/>
      <c r="BH505" s="8"/>
      <c r="BI505" s="8"/>
      <c r="BJ505" s="8"/>
      <c r="BK505" s="8"/>
      <c r="BL505" s="8"/>
      <c r="BM505" s="8"/>
      <c r="BN505" s="8"/>
      <c r="BO505" s="8"/>
      <c r="BP505" s="8"/>
      <c r="BQ505" s="8"/>
      <c r="BR505" s="8"/>
      <c r="BS505" s="8"/>
      <c r="BT505" s="8"/>
      <c r="BU505" s="8"/>
      <c r="BV505" s="8"/>
      <c r="BW505" s="8"/>
      <c r="BX505" s="8"/>
      <c r="BY505" s="8"/>
      <c r="BZ505" s="8"/>
      <c r="CA505" s="8"/>
      <c r="CB505" s="8"/>
      <c r="CC505" s="8"/>
      <c r="CD505" s="8"/>
      <c r="CE505" s="8"/>
      <c r="CF505" s="8"/>
      <c r="CG505" s="8"/>
      <c r="CH505" s="8"/>
    </row>
    <row r="506" spans="49:86" ht="12.75" x14ac:dyDescent="0.2">
      <c r="AW506" s="8"/>
      <c r="AX506" s="8"/>
      <c r="AY506" s="8"/>
      <c r="AZ506" s="8"/>
      <c r="BA506" s="8"/>
      <c r="BB506" s="8"/>
      <c r="BC506" s="8"/>
      <c r="BD506" s="8"/>
      <c r="BE506" s="8"/>
      <c r="BF506" s="8"/>
      <c r="BG506" s="8"/>
      <c r="BH506" s="8"/>
      <c r="BI506" s="8"/>
      <c r="BJ506" s="8"/>
      <c r="BK506" s="8"/>
      <c r="BL506" s="8"/>
      <c r="BM506" s="8"/>
      <c r="BN506" s="8"/>
      <c r="BO506" s="8"/>
      <c r="BP506" s="8"/>
      <c r="BQ506" s="8"/>
      <c r="BR506" s="8"/>
      <c r="BS506" s="8"/>
      <c r="BT506" s="8"/>
      <c r="BU506" s="8"/>
      <c r="BV506" s="8"/>
      <c r="BW506" s="8"/>
      <c r="BX506" s="8"/>
      <c r="BY506" s="8"/>
      <c r="BZ506" s="8"/>
      <c r="CA506" s="8"/>
      <c r="CB506" s="8"/>
      <c r="CC506" s="8"/>
      <c r="CD506" s="8"/>
      <c r="CE506" s="8"/>
      <c r="CF506" s="8"/>
      <c r="CG506" s="8"/>
      <c r="CH506" s="8"/>
    </row>
    <row r="507" spans="49:86" ht="12.75" x14ac:dyDescent="0.2"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  <c r="BW507" s="3"/>
      <c r="BX507" s="3"/>
      <c r="BY507" s="3"/>
      <c r="BZ507" s="3"/>
      <c r="CA507" s="3"/>
      <c r="CB507" s="3"/>
      <c r="CC507" s="3"/>
      <c r="CD507" s="3"/>
      <c r="CE507" s="3"/>
      <c r="CF507" s="3"/>
      <c r="CG507" s="3"/>
      <c r="CH507" s="3"/>
    </row>
    <row r="508" spans="49:86" ht="12.75" x14ac:dyDescent="0.2"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  <c r="BI508" s="12"/>
      <c r="BJ508" s="12"/>
      <c r="BK508" s="12"/>
      <c r="BL508" s="12"/>
      <c r="BM508" s="12"/>
      <c r="BN508" s="12"/>
      <c r="BO508" s="12"/>
      <c r="BP508" s="12"/>
      <c r="BQ508" s="12"/>
      <c r="BR508" s="12"/>
      <c r="BS508" s="12"/>
      <c r="BT508" s="12"/>
      <c r="BU508" s="12"/>
      <c r="BV508" s="12"/>
      <c r="BW508" s="12"/>
      <c r="BX508" s="12"/>
      <c r="BY508" s="12"/>
      <c r="BZ508" s="12"/>
      <c r="CA508" s="12"/>
      <c r="CB508" s="12"/>
      <c r="CC508" s="12"/>
      <c r="CD508" s="12"/>
      <c r="CE508" s="12"/>
      <c r="CF508" s="12"/>
      <c r="CG508" s="12"/>
      <c r="CH508" s="12"/>
    </row>
    <row r="509" spans="49:86" ht="12.75" x14ac:dyDescent="0.2"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  <c r="BI509" s="12"/>
      <c r="BJ509" s="12"/>
      <c r="BK509" s="12"/>
      <c r="BL509" s="12"/>
      <c r="BM509" s="12"/>
      <c r="BN509" s="12"/>
      <c r="BO509" s="12"/>
      <c r="BP509" s="12"/>
      <c r="BQ509" s="12"/>
      <c r="BR509" s="12"/>
      <c r="BS509" s="12"/>
      <c r="BT509" s="12"/>
      <c r="BU509" s="12"/>
      <c r="BV509" s="12"/>
      <c r="BW509" s="12"/>
      <c r="BX509" s="12"/>
      <c r="BY509" s="12"/>
      <c r="BZ509" s="12"/>
      <c r="CA509" s="12"/>
      <c r="CB509" s="12"/>
      <c r="CC509" s="12"/>
      <c r="CD509" s="12"/>
      <c r="CE509" s="12"/>
      <c r="CF509" s="12"/>
      <c r="CG509" s="12"/>
      <c r="CH509" s="12"/>
    </row>
    <row r="510" spans="49:86" ht="12.75" x14ac:dyDescent="0.2"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  <c r="BW510" s="3"/>
      <c r="BX510" s="3"/>
      <c r="BY510" s="3"/>
      <c r="BZ510" s="3"/>
      <c r="CA510" s="3"/>
      <c r="CB510" s="3"/>
      <c r="CC510" s="3"/>
      <c r="CD510" s="3"/>
      <c r="CE510" s="3"/>
      <c r="CF510" s="3"/>
      <c r="CG510" s="3"/>
      <c r="CH510" s="3"/>
    </row>
    <row r="511" spans="49:86" ht="12.75" x14ac:dyDescent="0.2"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3"/>
      <c r="BX511" s="3"/>
      <c r="BY511" s="3"/>
      <c r="BZ511" s="3"/>
      <c r="CA511" s="3"/>
      <c r="CB511" s="3"/>
      <c r="CC511" s="3"/>
      <c r="CD511" s="3"/>
      <c r="CE511" s="3"/>
      <c r="CF511" s="3"/>
      <c r="CG511" s="3"/>
      <c r="CH511" s="3"/>
    </row>
    <row r="512" spans="49:86" ht="12.75" x14ac:dyDescent="0.2">
      <c r="AW512" s="10"/>
      <c r="AX512" s="10"/>
      <c r="AY512" s="10"/>
      <c r="AZ512" s="10"/>
      <c r="BA512" s="10"/>
      <c r="BB512" s="10"/>
      <c r="BC512" s="10"/>
      <c r="BD512" s="10"/>
      <c r="BE512" s="10"/>
      <c r="BF512" s="10"/>
      <c r="BG512" s="10"/>
      <c r="BH512" s="10"/>
      <c r="BI512" s="10"/>
      <c r="BJ512" s="10"/>
      <c r="BK512" s="10"/>
      <c r="BL512" s="10"/>
      <c r="BM512" s="10"/>
      <c r="BN512" s="10"/>
      <c r="BO512" s="10"/>
      <c r="BP512" s="10"/>
      <c r="BQ512" s="10"/>
      <c r="BR512" s="10"/>
      <c r="BS512" s="10"/>
      <c r="BT512" s="10"/>
      <c r="BU512" s="10"/>
      <c r="BV512" s="10"/>
      <c r="BW512" s="10"/>
      <c r="BX512" s="10"/>
      <c r="BY512" s="10"/>
      <c r="BZ512" s="10"/>
      <c r="CA512" s="10"/>
      <c r="CB512" s="10"/>
      <c r="CC512" s="10"/>
      <c r="CD512" s="10"/>
      <c r="CE512" s="10"/>
      <c r="CF512" s="10"/>
      <c r="CG512" s="10"/>
      <c r="CH512" s="10"/>
    </row>
    <row r="513" spans="49:86" ht="12.75" x14ac:dyDescent="0.2">
      <c r="AW513" s="8"/>
      <c r="AX513" s="8"/>
      <c r="AY513" s="8"/>
      <c r="AZ513" s="8"/>
      <c r="BA513" s="8"/>
      <c r="BB513" s="8"/>
      <c r="BC513" s="8"/>
      <c r="BD513" s="8"/>
      <c r="BE513" s="8"/>
      <c r="BF513" s="8"/>
      <c r="BG513" s="8"/>
      <c r="BH513" s="8"/>
      <c r="BI513" s="8"/>
      <c r="BJ513" s="8"/>
      <c r="BK513" s="8"/>
      <c r="BL513" s="8"/>
      <c r="BM513" s="8"/>
      <c r="BN513" s="8"/>
      <c r="BO513" s="8"/>
      <c r="BP513" s="8"/>
      <c r="BQ513" s="8"/>
      <c r="BR513" s="8"/>
      <c r="BS513" s="8"/>
      <c r="BT513" s="8"/>
      <c r="BU513" s="8"/>
      <c r="BV513" s="8"/>
      <c r="BW513" s="8"/>
      <c r="BX513" s="8"/>
      <c r="BY513" s="8"/>
      <c r="BZ513" s="8"/>
      <c r="CA513" s="8"/>
      <c r="CB513" s="8"/>
      <c r="CC513" s="8"/>
      <c r="CD513" s="8"/>
      <c r="CE513" s="8"/>
      <c r="CF513" s="8"/>
      <c r="CG513" s="8"/>
      <c r="CH513" s="8"/>
    </row>
    <row r="514" spans="49:86" ht="12.75" x14ac:dyDescent="0.2">
      <c r="AW514" s="8"/>
      <c r="AX514" s="8"/>
      <c r="AY514" s="8"/>
      <c r="AZ514" s="8"/>
      <c r="BA514" s="8"/>
      <c r="BB514" s="8"/>
      <c r="BC514" s="8"/>
      <c r="BD514" s="8"/>
      <c r="BE514" s="8"/>
      <c r="BF514" s="8"/>
      <c r="BG514" s="8"/>
      <c r="BH514" s="8"/>
      <c r="BI514" s="8"/>
      <c r="BJ514" s="8"/>
      <c r="BK514" s="8"/>
      <c r="BL514" s="8"/>
      <c r="BM514" s="8"/>
      <c r="BN514" s="8"/>
      <c r="BO514" s="8"/>
      <c r="BP514" s="8"/>
      <c r="BQ514" s="8"/>
      <c r="BR514" s="8"/>
      <c r="BS514" s="8"/>
      <c r="BT514" s="8"/>
      <c r="BU514" s="8"/>
      <c r="BV514" s="8"/>
      <c r="BW514" s="8"/>
      <c r="BX514" s="8"/>
      <c r="BY514" s="8"/>
      <c r="BZ514" s="8"/>
      <c r="CA514" s="8"/>
      <c r="CB514" s="8"/>
      <c r="CC514" s="8"/>
      <c r="CD514" s="8"/>
      <c r="CE514" s="8"/>
      <c r="CF514" s="8"/>
      <c r="CG514" s="8"/>
      <c r="CH514" s="8"/>
    </row>
    <row r="515" spans="49:86" ht="12.75" x14ac:dyDescent="0.2">
      <c r="AW515" s="8"/>
      <c r="AX515" s="8"/>
      <c r="AY515" s="8"/>
      <c r="AZ515" s="8"/>
      <c r="BA515" s="8"/>
      <c r="BB515" s="8"/>
      <c r="BC515" s="8"/>
      <c r="BD515" s="8"/>
      <c r="BE515" s="8"/>
      <c r="BF515" s="8"/>
      <c r="BG515" s="8"/>
      <c r="BH515" s="8"/>
      <c r="BI515" s="8"/>
      <c r="BJ515" s="8"/>
      <c r="BK515" s="8"/>
      <c r="BL515" s="8"/>
      <c r="BM515" s="8"/>
      <c r="BN515" s="8"/>
      <c r="BO515" s="8"/>
      <c r="BP515" s="8"/>
      <c r="BQ515" s="8"/>
      <c r="BR515" s="8"/>
      <c r="BS515" s="8"/>
      <c r="BT515" s="8"/>
      <c r="BU515" s="8"/>
      <c r="BV515" s="8"/>
      <c r="BW515" s="8"/>
      <c r="BX515" s="8"/>
      <c r="BY515" s="8"/>
      <c r="BZ515" s="8"/>
      <c r="CA515" s="8"/>
      <c r="CB515" s="8"/>
      <c r="CC515" s="8"/>
      <c r="CD515" s="8"/>
      <c r="CE515" s="8"/>
      <c r="CF515" s="8"/>
      <c r="CG515" s="8"/>
      <c r="CH515" s="8"/>
    </row>
    <row r="516" spans="49:86" ht="12.75" x14ac:dyDescent="0.2"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  <c r="BZ516" s="3"/>
      <c r="CA516" s="3"/>
      <c r="CB516" s="3"/>
      <c r="CC516" s="3"/>
      <c r="CD516" s="3"/>
      <c r="CE516" s="3"/>
      <c r="CF516" s="3"/>
      <c r="CG516" s="3"/>
      <c r="CH516" s="3"/>
    </row>
    <row r="517" spans="49:86" ht="12.75" x14ac:dyDescent="0.2"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  <c r="BI517" s="12"/>
      <c r="BJ517" s="12"/>
      <c r="BK517" s="12"/>
      <c r="BL517" s="12"/>
      <c r="BM517" s="12"/>
      <c r="BN517" s="12"/>
      <c r="BO517" s="12"/>
      <c r="BP517" s="12"/>
      <c r="BQ517" s="12"/>
      <c r="BR517" s="12"/>
      <c r="BS517" s="12"/>
      <c r="BT517" s="12"/>
      <c r="BU517" s="12"/>
      <c r="BV517" s="12"/>
      <c r="BW517" s="12"/>
      <c r="BX517" s="12"/>
      <c r="BY517" s="12"/>
      <c r="BZ517" s="12"/>
      <c r="CA517" s="12"/>
      <c r="CB517" s="12"/>
      <c r="CC517" s="12"/>
      <c r="CD517" s="12"/>
      <c r="CE517" s="12"/>
      <c r="CF517" s="12"/>
      <c r="CG517" s="12"/>
      <c r="CH517" s="12"/>
    </row>
    <row r="518" spans="49:86" ht="12.75" x14ac:dyDescent="0.2"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  <c r="BI518" s="12"/>
      <c r="BJ518" s="12"/>
      <c r="BK518" s="12"/>
      <c r="BL518" s="12"/>
      <c r="BM518" s="12"/>
      <c r="BN518" s="12"/>
      <c r="BO518" s="12"/>
      <c r="BP518" s="12"/>
      <c r="BQ518" s="12"/>
      <c r="BR518" s="12"/>
      <c r="BS518" s="12"/>
      <c r="BT518" s="12"/>
      <c r="BU518" s="12"/>
      <c r="BV518" s="12"/>
      <c r="BW518" s="12"/>
      <c r="BX518" s="12"/>
      <c r="BY518" s="12"/>
      <c r="BZ518" s="12"/>
      <c r="CA518" s="12"/>
      <c r="CB518" s="12"/>
      <c r="CC518" s="12"/>
      <c r="CD518" s="12"/>
      <c r="CE518" s="12"/>
      <c r="CF518" s="12"/>
      <c r="CG518" s="12"/>
      <c r="CH518" s="12"/>
    </row>
    <row r="519" spans="49:86" ht="12.75" x14ac:dyDescent="0.2"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  <c r="BI519" s="12"/>
      <c r="BJ519" s="12"/>
      <c r="BK519" s="12"/>
      <c r="BL519" s="12"/>
      <c r="BM519" s="12"/>
      <c r="BN519" s="12"/>
      <c r="BO519" s="12"/>
      <c r="BP519" s="12"/>
      <c r="BQ519" s="12"/>
      <c r="BR519" s="12"/>
      <c r="BS519" s="12"/>
      <c r="BT519" s="12"/>
      <c r="BU519" s="12"/>
      <c r="BV519" s="12"/>
      <c r="BW519" s="12"/>
      <c r="BX519" s="12"/>
      <c r="BY519" s="12"/>
      <c r="BZ519" s="12"/>
      <c r="CA519" s="12"/>
      <c r="CB519" s="12"/>
      <c r="CC519" s="12"/>
      <c r="CD519" s="12"/>
      <c r="CE519" s="12"/>
      <c r="CF519" s="12"/>
      <c r="CG519" s="12"/>
      <c r="CH519" s="12"/>
    </row>
    <row r="520" spans="49:86" ht="12.75" x14ac:dyDescent="0.2"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  <c r="BI520" s="12"/>
      <c r="BJ520" s="12"/>
      <c r="BK520" s="12"/>
      <c r="BL520" s="12"/>
      <c r="BM520" s="12"/>
      <c r="BN520" s="12"/>
      <c r="BO520" s="12"/>
      <c r="BP520" s="12"/>
      <c r="BQ520" s="12"/>
      <c r="BR520" s="12"/>
      <c r="BS520" s="12"/>
      <c r="BT520" s="12"/>
      <c r="BU520" s="12"/>
      <c r="BV520" s="12"/>
      <c r="BW520" s="12"/>
      <c r="BX520" s="12"/>
      <c r="BY520" s="12"/>
      <c r="BZ520" s="12"/>
      <c r="CA520" s="12"/>
      <c r="CB520" s="12"/>
      <c r="CC520" s="12"/>
      <c r="CD520" s="12"/>
      <c r="CE520" s="12"/>
      <c r="CF520" s="12"/>
      <c r="CG520" s="12"/>
      <c r="CH520" s="12"/>
    </row>
    <row r="521" spans="49:86" ht="12.75" x14ac:dyDescent="0.2">
      <c r="AW521" s="10"/>
      <c r="AX521" s="10"/>
      <c r="AY521" s="10"/>
      <c r="AZ521" s="10"/>
      <c r="BA521" s="10"/>
      <c r="BB521" s="10"/>
      <c r="BC521" s="10"/>
      <c r="BD521" s="10"/>
      <c r="BE521" s="10"/>
      <c r="BF521" s="10"/>
      <c r="BG521" s="10"/>
      <c r="BH521" s="10"/>
      <c r="BI521" s="10"/>
      <c r="BJ521" s="10"/>
      <c r="BK521" s="10"/>
      <c r="BL521" s="10"/>
      <c r="BM521" s="10"/>
      <c r="BN521" s="10"/>
      <c r="BO521" s="10"/>
      <c r="BP521" s="10"/>
      <c r="BQ521" s="10"/>
      <c r="BR521" s="10"/>
      <c r="BS521" s="10"/>
      <c r="BT521" s="10"/>
      <c r="BU521" s="10"/>
      <c r="BV521" s="10"/>
      <c r="BW521" s="10"/>
      <c r="BX521" s="10"/>
      <c r="BY521" s="10"/>
      <c r="BZ521" s="10"/>
      <c r="CA521" s="10"/>
      <c r="CB521" s="10"/>
      <c r="CC521" s="10"/>
      <c r="CD521" s="10"/>
      <c r="CE521" s="10"/>
      <c r="CF521" s="10"/>
      <c r="CG521" s="10"/>
      <c r="CH521" s="10"/>
    </row>
    <row r="522" spans="49:86" ht="12.75" x14ac:dyDescent="0.2">
      <c r="AW522" s="8"/>
      <c r="AX522" s="8"/>
      <c r="AY522" s="8"/>
      <c r="AZ522" s="8"/>
      <c r="BA522" s="8"/>
      <c r="BB522" s="8"/>
      <c r="BC522" s="8"/>
      <c r="BD522" s="8"/>
      <c r="BE522" s="8"/>
      <c r="BF522" s="8"/>
      <c r="BG522" s="8"/>
      <c r="BH522" s="8"/>
      <c r="BI522" s="8"/>
      <c r="BJ522" s="8"/>
      <c r="BK522" s="8"/>
      <c r="BL522" s="8"/>
      <c r="BM522" s="8"/>
      <c r="BN522" s="8"/>
      <c r="BO522" s="8"/>
      <c r="BP522" s="8"/>
      <c r="BQ522" s="8"/>
      <c r="BR522" s="8"/>
      <c r="BS522" s="8"/>
      <c r="BT522" s="8"/>
      <c r="BU522" s="8"/>
      <c r="BV522" s="8"/>
      <c r="BW522" s="8"/>
      <c r="BX522" s="8"/>
      <c r="BY522" s="8"/>
      <c r="BZ522" s="8"/>
      <c r="CA522" s="8"/>
      <c r="CB522" s="8"/>
      <c r="CC522" s="8"/>
      <c r="CD522" s="8"/>
      <c r="CE522" s="8"/>
      <c r="CF522" s="8"/>
      <c r="CG522" s="8"/>
      <c r="CH522" s="8"/>
    </row>
    <row r="523" spans="49:86" ht="12.75" x14ac:dyDescent="0.2">
      <c r="AW523" s="8"/>
      <c r="AX523" s="8"/>
      <c r="AY523" s="8"/>
      <c r="AZ523" s="8"/>
      <c r="BA523" s="8"/>
      <c r="BB523" s="8"/>
      <c r="BC523" s="8"/>
      <c r="BD523" s="8"/>
      <c r="BE523" s="8"/>
      <c r="BF523" s="8"/>
      <c r="BG523" s="8"/>
      <c r="BH523" s="8"/>
      <c r="BI523" s="8"/>
      <c r="BJ523" s="8"/>
      <c r="BK523" s="8"/>
      <c r="BL523" s="8"/>
      <c r="BM523" s="8"/>
      <c r="BN523" s="8"/>
      <c r="BO523" s="8"/>
      <c r="BP523" s="8"/>
      <c r="BQ523" s="8"/>
      <c r="BR523" s="8"/>
      <c r="BS523" s="8"/>
      <c r="BT523" s="8"/>
      <c r="BU523" s="8"/>
      <c r="BV523" s="8"/>
      <c r="BW523" s="8"/>
      <c r="BX523" s="8"/>
      <c r="BY523" s="8"/>
      <c r="BZ523" s="8"/>
      <c r="CA523" s="8"/>
      <c r="CB523" s="8"/>
      <c r="CC523" s="8"/>
      <c r="CD523" s="8"/>
      <c r="CE523" s="8"/>
      <c r="CF523" s="8"/>
      <c r="CG523" s="8"/>
      <c r="CH523" s="8"/>
    </row>
    <row r="524" spans="49:86" ht="12.75" x14ac:dyDescent="0.2">
      <c r="AW524" s="8"/>
      <c r="AX524" s="8"/>
      <c r="AY524" s="8"/>
      <c r="AZ524" s="8"/>
      <c r="BA524" s="8"/>
      <c r="BB524" s="8"/>
      <c r="BC524" s="8"/>
      <c r="BD524" s="8"/>
      <c r="BE524" s="8"/>
      <c r="BF524" s="8"/>
      <c r="BG524" s="8"/>
      <c r="BH524" s="8"/>
      <c r="BI524" s="8"/>
      <c r="BJ524" s="8"/>
      <c r="BK524" s="8"/>
      <c r="BL524" s="8"/>
      <c r="BM524" s="8"/>
      <c r="BN524" s="8"/>
      <c r="BO524" s="8"/>
      <c r="BP524" s="8"/>
      <c r="BQ524" s="8"/>
      <c r="BR524" s="8"/>
      <c r="BS524" s="8"/>
      <c r="BT524" s="8"/>
      <c r="BU524" s="8"/>
      <c r="BV524" s="8"/>
      <c r="BW524" s="8"/>
      <c r="BX524" s="8"/>
      <c r="BY524" s="8"/>
      <c r="BZ524" s="8"/>
      <c r="CA524" s="8"/>
      <c r="CB524" s="8"/>
      <c r="CC524" s="8"/>
      <c r="CD524" s="8"/>
      <c r="CE524" s="8"/>
      <c r="CF524" s="8"/>
      <c r="CG524" s="8"/>
      <c r="CH524" s="8"/>
    </row>
    <row r="525" spans="49:86" ht="12.75" x14ac:dyDescent="0.2"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  <c r="BI525" s="12"/>
      <c r="BJ525" s="12"/>
      <c r="BK525" s="12"/>
      <c r="BL525" s="12"/>
      <c r="BM525" s="12"/>
      <c r="BN525" s="12"/>
      <c r="BO525" s="12"/>
      <c r="BP525" s="12"/>
      <c r="BQ525" s="12"/>
      <c r="BR525" s="12"/>
      <c r="BS525" s="12"/>
      <c r="BT525" s="12"/>
      <c r="BU525" s="12"/>
      <c r="BV525" s="12"/>
      <c r="BW525" s="12"/>
      <c r="BX525" s="12"/>
      <c r="BY525" s="12"/>
      <c r="BZ525" s="12"/>
      <c r="CA525" s="12"/>
      <c r="CB525" s="12"/>
      <c r="CC525" s="12"/>
      <c r="CD525" s="12"/>
      <c r="CE525" s="12"/>
      <c r="CF525" s="12"/>
      <c r="CG525" s="12"/>
      <c r="CH525" s="12"/>
    </row>
    <row r="526" spans="49:86" ht="12.75" x14ac:dyDescent="0.2"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  <c r="BI526" s="12"/>
      <c r="BJ526" s="12"/>
      <c r="BK526" s="12"/>
      <c r="BL526" s="12"/>
      <c r="BM526" s="12"/>
      <c r="BN526" s="12"/>
      <c r="BO526" s="12"/>
      <c r="BP526" s="12"/>
      <c r="BQ526" s="12"/>
      <c r="BR526" s="12"/>
      <c r="BS526" s="12"/>
      <c r="BT526" s="12"/>
      <c r="BU526" s="12"/>
      <c r="BV526" s="12"/>
      <c r="BW526" s="12"/>
      <c r="BX526" s="12"/>
      <c r="BY526" s="12"/>
      <c r="BZ526" s="12"/>
      <c r="CA526" s="12"/>
      <c r="CB526" s="12"/>
      <c r="CC526" s="12"/>
      <c r="CD526" s="12"/>
      <c r="CE526" s="12"/>
      <c r="CF526" s="12"/>
      <c r="CG526" s="12"/>
      <c r="CH526" s="12"/>
    </row>
    <row r="527" spans="49:86" ht="12.75" x14ac:dyDescent="0.2"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  <c r="BI527" s="12"/>
      <c r="BJ527" s="12"/>
      <c r="BK527" s="12"/>
      <c r="BL527" s="12"/>
      <c r="BM527" s="12"/>
      <c r="BN527" s="12"/>
      <c r="BO527" s="12"/>
      <c r="BP527" s="12"/>
      <c r="BQ527" s="12"/>
      <c r="BR527" s="12"/>
      <c r="BS527" s="12"/>
      <c r="BT527" s="12"/>
      <c r="BU527" s="12"/>
      <c r="BV527" s="12"/>
      <c r="BW527" s="12"/>
      <c r="BX527" s="12"/>
      <c r="BY527" s="12"/>
      <c r="BZ527" s="12"/>
      <c r="CA527" s="12"/>
      <c r="CB527" s="12"/>
      <c r="CC527" s="12"/>
      <c r="CD527" s="12"/>
      <c r="CE527" s="12"/>
      <c r="CF527" s="12"/>
      <c r="CG527" s="12"/>
      <c r="CH527" s="12"/>
    </row>
    <row r="528" spans="49:86" ht="12.75" x14ac:dyDescent="0.2"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  <c r="BI528" s="12"/>
      <c r="BJ528" s="12"/>
      <c r="BK528" s="12"/>
      <c r="BL528" s="12"/>
      <c r="BM528" s="12"/>
      <c r="BN528" s="12"/>
      <c r="BO528" s="12"/>
      <c r="BP528" s="12"/>
      <c r="BQ528" s="12"/>
      <c r="BR528" s="12"/>
      <c r="BS528" s="12"/>
      <c r="BT528" s="12"/>
      <c r="BU528" s="12"/>
      <c r="BV528" s="12"/>
      <c r="BW528" s="12"/>
      <c r="BX528" s="12"/>
      <c r="BY528" s="12"/>
      <c r="BZ528" s="12"/>
      <c r="CA528" s="12"/>
      <c r="CB528" s="12"/>
      <c r="CC528" s="12"/>
      <c r="CD528" s="12"/>
      <c r="CE528" s="12"/>
      <c r="CF528" s="12"/>
      <c r="CG528" s="12"/>
      <c r="CH528" s="12"/>
    </row>
    <row r="529" spans="49:86" ht="12.75" x14ac:dyDescent="0.2"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  <c r="BI529" s="12"/>
      <c r="BJ529" s="12"/>
      <c r="BK529" s="12"/>
      <c r="BL529" s="12"/>
      <c r="BM529" s="12"/>
      <c r="BN529" s="12"/>
      <c r="BO529" s="12"/>
      <c r="BP529" s="12"/>
      <c r="BQ529" s="12"/>
      <c r="BR529" s="12"/>
      <c r="BS529" s="12"/>
      <c r="BT529" s="12"/>
      <c r="BU529" s="12"/>
      <c r="BV529" s="12"/>
      <c r="BW529" s="12"/>
      <c r="BX529" s="12"/>
      <c r="BY529" s="12"/>
      <c r="BZ529" s="12"/>
      <c r="CA529" s="12"/>
      <c r="CB529" s="12"/>
      <c r="CC529" s="12"/>
      <c r="CD529" s="12"/>
      <c r="CE529" s="12"/>
      <c r="CF529" s="12"/>
      <c r="CG529" s="12"/>
      <c r="CH529" s="12"/>
    </row>
    <row r="530" spans="49:86" ht="12.75" x14ac:dyDescent="0.2">
      <c r="AW530" s="10"/>
      <c r="AX530" s="10"/>
      <c r="AY530" s="10"/>
      <c r="AZ530" s="10"/>
      <c r="BA530" s="10"/>
      <c r="BB530" s="10"/>
      <c r="BC530" s="10"/>
      <c r="BD530" s="10"/>
      <c r="BE530" s="10"/>
      <c r="BF530" s="10"/>
      <c r="BG530" s="10"/>
      <c r="BH530" s="10"/>
      <c r="BI530" s="10"/>
      <c r="BJ530" s="10"/>
      <c r="BK530" s="10"/>
      <c r="BL530" s="10"/>
      <c r="BM530" s="10"/>
      <c r="BN530" s="10"/>
      <c r="BO530" s="10"/>
      <c r="BP530" s="10"/>
      <c r="BQ530" s="10"/>
      <c r="BR530" s="10"/>
      <c r="BS530" s="10"/>
      <c r="BT530" s="10"/>
      <c r="BU530" s="10"/>
      <c r="BV530" s="10"/>
      <c r="BW530" s="10"/>
      <c r="BX530" s="10"/>
      <c r="BY530" s="10"/>
      <c r="BZ530" s="10"/>
      <c r="CA530" s="10"/>
      <c r="CB530" s="10"/>
      <c r="CC530" s="10"/>
      <c r="CD530" s="10"/>
      <c r="CE530" s="10"/>
      <c r="CF530" s="10"/>
      <c r="CG530" s="10"/>
      <c r="CH530" s="10"/>
    </row>
    <row r="531" spans="49:86" ht="12.75" x14ac:dyDescent="0.2">
      <c r="AW531" s="8"/>
      <c r="AX531" s="8"/>
      <c r="AY531" s="8"/>
      <c r="AZ531" s="8"/>
      <c r="BA531" s="8"/>
      <c r="BB531" s="8"/>
      <c r="BC531" s="8"/>
      <c r="BD531" s="8"/>
      <c r="BE531" s="8"/>
      <c r="BF531" s="8"/>
      <c r="BG531" s="8"/>
      <c r="BH531" s="8"/>
      <c r="BI531" s="8"/>
      <c r="BJ531" s="8"/>
      <c r="BK531" s="8"/>
      <c r="BL531" s="8"/>
      <c r="BM531" s="8"/>
      <c r="BN531" s="8"/>
      <c r="BO531" s="8"/>
      <c r="BP531" s="8"/>
      <c r="BQ531" s="8"/>
      <c r="BR531" s="8"/>
      <c r="BS531" s="8"/>
      <c r="BT531" s="8"/>
      <c r="BU531" s="8"/>
      <c r="BV531" s="8"/>
      <c r="BW531" s="8"/>
      <c r="BX531" s="8"/>
      <c r="BY531" s="8"/>
      <c r="BZ531" s="8"/>
      <c r="CA531" s="8"/>
      <c r="CB531" s="8"/>
      <c r="CC531" s="8"/>
      <c r="CD531" s="8"/>
      <c r="CE531" s="8"/>
      <c r="CF531" s="8"/>
      <c r="CG531" s="8"/>
      <c r="CH531" s="8"/>
    </row>
    <row r="532" spans="49:86" ht="12.75" x14ac:dyDescent="0.2">
      <c r="AW532" s="8"/>
      <c r="AX532" s="8"/>
      <c r="AY532" s="8"/>
      <c r="AZ532" s="8"/>
      <c r="BA532" s="8"/>
      <c r="BB532" s="8"/>
      <c r="BC532" s="8"/>
      <c r="BD532" s="8"/>
      <c r="BE532" s="8"/>
      <c r="BF532" s="8"/>
      <c r="BG532" s="8"/>
      <c r="BH532" s="8"/>
      <c r="BI532" s="8"/>
      <c r="BJ532" s="8"/>
      <c r="BK532" s="8"/>
      <c r="BL532" s="8"/>
      <c r="BM532" s="8"/>
      <c r="BN532" s="8"/>
      <c r="BO532" s="8"/>
      <c r="BP532" s="8"/>
      <c r="BQ532" s="8"/>
      <c r="BR532" s="8"/>
      <c r="BS532" s="8"/>
      <c r="BT532" s="8"/>
      <c r="BU532" s="8"/>
      <c r="BV532" s="8"/>
      <c r="BW532" s="8"/>
      <c r="BX532" s="8"/>
      <c r="BY532" s="8"/>
      <c r="BZ532" s="8"/>
      <c r="CA532" s="8"/>
      <c r="CB532" s="8"/>
      <c r="CC532" s="8"/>
      <c r="CD532" s="8"/>
      <c r="CE532" s="8"/>
      <c r="CF532" s="8"/>
      <c r="CG532" s="8"/>
      <c r="CH532" s="8"/>
    </row>
    <row r="533" spans="49:86" ht="12.75" x14ac:dyDescent="0.2">
      <c r="AW533" s="8"/>
      <c r="AX533" s="8"/>
      <c r="AY533" s="8"/>
      <c r="AZ533" s="8"/>
      <c r="BA533" s="8"/>
      <c r="BB533" s="8"/>
      <c r="BC533" s="8"/>
      <c r="BD533" s="8"/>
      <c r="BE533" s="8"/>
      <c r="BF533" s="8"/>
      <c r="BG533" s="8"/>
      <c r="BH533" s="8"/>
      <c r="BI533" s="8"/>
      <c r="BJ533" s="8"/>
      <c r="BK533" s="8"/>
      <c r="BL533" s="8"/>
      <c r="BM533" s="8"/>
      <c r="BN533" s="8"/>
      <c r="BO533" s="8"/>
      <c r="BP533" s="8"/>
      <c r="BQ533" s="8"/>
      <c r="BR533" s="8"/>
      <c r="BS533" s="8"/>
      <c r="BT533" s="8"/>
      <c r="BU533" s="8"/>
      <c r="BV533" s="8"/>
      <c r="BW533" s="8"/>
      <c r="BX533" s="8"/>
      <c r="BY533" s="8"/>
      <c r="BZ533" s="8"/>
      <c r="CA533" s="8"/>
      <c r="CB533" s="8"/>
      <c r="CC533" s="8"/>
      <c r="CD533" s="8"/>
      <c r="CE533" s="8"/>
      <c r="CF533" s="8"/>
      <c r="CG533" s="8"/>
      <c r="CH533" s="8"/>
    </row>
    <row r="534" spans="49:86" ht="12.75" x14ac:dyDescent="0.2"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  <c r="BI534" s="12"/>
      <c r="BJ534" s="12"/>
      <c r="BK534" s="12"/>
      <c r="BL534" s="12"/>
      <c r="BM534" s="12"/>
      <c r="BN534" s="12"/>
      <c r="BO534" s="12"/>
      <c r="BP534" s="12"/>
      <c r="BQ534" s="12"/>
      <c r="BR534" s="12"/>
      <c r="BS534" s="12"/>
      <c r="BT534" s="12"/>
      <c r="BU534" s="12"/>
      <c r="BV534" s="12"/>
      <c r="BW534" s="12"/>
      <c r="BX534" s="12"/>
      <c r="BY534" s="12"/>
      <c r="BZ534" s="12"/>
      <c r="CA534" s="12"/>
      <c r="CB534" s="12"/>
      <c r="CC534" s="12"/>
      <c r="CD534" s="12"/>
      <c r="CE534" s="12"/>
      <c r="CF534" s="12"/>
      <c r="CG534" s="12"/>
      <c r="CH534" s="12"/>
    </row>
    <row r="535" spans="49:86" ht="12.75" x14ac:dyDescent="0.2"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  <c r="BI535" s="12"/>
      <c r="BJ535" s="12"/>
      <c r="BK535" s="12"/>
      <c r="BL535" s="12"/>
      <c r="BM535" s="12"/>
      <c r="BN535" s="12"/>
      <c r="BO535" s="12"/>
      <c r="BP535" s="12"/>
      <c r="BQ535" s="12"/>
      <c r="BR535" s="12"/>
      <c r="BS535" s="12"/>
      <c r="BT535" s="12"/>
      <c r="BU535" s="12"/>
      <c r="BV535" s="12"/>
      <c r="BW535" s="12"/>
      <c r="BX535" s="12"/>
      <c r="BY535" s="12"/>
      <c r="BZ535" s="12"/>
      <c r="CA535" s="12"/>
      <c r="CB535" s="12"/>
      <c r="CC535" s="12"/>
      <c r="CD535" s="12"/>
      <c r="CE535" s="12"/>
      <c r="CF535" s="12"/>
      <c r="CG535" s="12"/>
      <c r="CH535" s="12"/>
    </row>
    <row r="536" spans="49:86" ht="12.75" x14ac:dyDescent="0.2"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  <c r="BI536" s="12"/>
      <c r="BJ536" s="12"/>
      <c r="BK536" s="12"/>
      <c r="BL536" s="12"/>
      <c r="BM536" s="12"/>
      <c r="BN536" s="12"/>
      <c r="BO536" s="12"/>
      <c r="BP536" s="12"/>
      <c r="BQ536" s="12"/>
      <c r="BR536" s="12"/>
      <c r="BS536" s="12"/>
      <c r="BT536" s="12"/>
      <c r="BU536" s="12"/>
      <c r="BV536" s="12"/>
      <c r="BW536" s="12"/>
      <c r="BX536" s="12"/>
      <c r="BY536" s="12"/>
      <c r="BZ536" s="12"/>
      <c r="CA536" s="12"/>
      <c r="CB536" s="12"/>
      <c r="CC536" s="12"/>
      <c r="CD536" s="12"/>
      <c r="CE536" s="12"/>
      <c r="CF536" s="12"/>
      <c r="CG536" s="12"/>
      <c r="CH536" s="12"/>
    </row>
    <row r="537" spans="49:86" ht="12.75" x14ac:dyDescent="0.2"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  <c r="BI537" s="12"/>
      <c r="BJ537" s="12"/>
      <c r="BK537" s="12"/>
      <c r="BL537" s="12"/>
      <c r="BM537" s="12"/>
      <c r="BN537" s="12"/>
      <c r="BO537" s="12"/>
      <c r="BP537" s="12"/>
      <c r="BQ537" s="12"/>
      <c r="BR537" s="12"/>
      <c r="BS537" s="12"/>
      <c r="BT537" s="12"/>
      <c r="BU537" s="12"/>
      <c r="BV537" s="12"/>
      <c r="BW537" s="12"/>
      <c r="BX537" s="12"/>
      <c r="BY537" s="12"/>
      <c r="BZ537" s="12"/>
      <c r="CA537" s="12"/>
      <c r="CB537" s="12"/>
      <c r="CC537" s="12"/>
      <c r="CD537" s="12"/>
      <c r="CE537" s="12"/>
      <c r="CF537" s="12"/>
      <c r="CG537" s="12"/>
      <c r="CH537" s="12"/>
    </row>
    <row r="538" spans="49:86" ht="12.75" x14ac:dyDescent="0.2"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  <c r="BI538" s="12"/>
      <c r="BJ538" s="12"/>
      <c r="BK538" s="12"/>
      <c r="BL538" s="12"/>
      <c r="BM538" s="12"/>
      <c r="BN538" s="12"/>
      <c r="BO538" s="12"/>
      <c r="BP538" s="12"/>
      <c r="BQ538" s="12"/>
      <c r="BR538" s="12"/>
      <c r="BS538" s="12"/>
      <c r="BT538" s="12"/>
      <c r="BU538" s="12"/>
      <c r="BV538" s="12"/>
      <c r="BW538" s="12"/>
      <c r="BX538" s="12"/>
      <c r="BY538" s="12"/>
      <c r="BZ538" s="12"/>
      <c r="CA538" s="12"/>
      <c r="CB538" s="12"/>
      <c r="CC538" s="12"/>
      <c r="CD538" s="12"/>
      <c r="CE538" s="12"/>
      <c r="CF538" s="12"/>
      <c r="CG538" s="12"/>
      <c r="CH538" s="12"/>
    </row>
    <row r="539" spans="49:86" ht="12.75" x14ac:dyDescent="0.2">
      <c r="AW539" s="10"/>
      <c r="AX539" s="10"/>
      <c r="AY539" s="10"/>
      <c r="AZ539" s="10"/>
      <c r="BA539" s="10"/>
      <c r="BB539" s="10"/>
      <c r="BC539" s="10"/>
      <c r="BD539" s="10"/>
      <c r="BE539" s="10"/>
      <c r="BF539" s="10"/>
      <c r="BG539" s="10"/>
      <c r="BH539" s="10"/>
      <c r="BI539" s="10"/>
      <c r="BJ539" s="10"/>
      <c r="BK539" s="10"/>
      <c r="BL539" s="10"/>
      <c r="BM539" s="10"/>
      <c r="BN539" s="10"/>
      <c r="BO539" s="10"/>
      <c r="BP539" s="10"/>
      <c r="BQ539" s="10"/>
      <c r="BR539" s="10"/>
      <c r="BS539" s="10"/>
      <c r="BT539" s="10"/>
      <c r="BU539" s="10"/>
      <c r="BV539" s="10"/>
      <c r="BW539" s="10"/>
      <c r="BX539" s="10"/>
      <c r="BY539" s="10"/>
      <c r="BZ539" s="10"/>
      <c r="CA539" s="10"/>
      <c r="CB539" s="10"/>
      <c r="CC539" s="10"/>
      <c r="CD539" s="10"/>
      <c r="CE539" s="10"/>
      <c r="CF539" s="10"/>
      <c r="CG539" s="10"/>
      <c r="CH539" s="10"/>
    </row>
    <row r="540" spans="49:86" ht="12.75" x14ac:dyDescent="0.2">
      <c r="AW540" s="8"/>
      <c r="AX540" s="8"/>
      <c r="AY540" s="8"/>
      <c r="AZ540" s="8"/>
      <c r="BA540" s="8"/>
      <c r="BB540" s="8"/>
      <c r="BC540" s="8"/>
      <c r="BD540" s="8"/>
      <c r="BE540" s="8"/>
      <c r="BF540" s="8"/>
      <c r="BG540" s="8"/>
      <c r="BH540" s="8"/>
      <c r="BI540" s="8"/>
      <c r="BJ540" s="8"/>
      <c r="BK540" s="8"/>
      <c r="BL540" s="8"/>
      <c r="BM540" s="8"/>
      <c r="BN540" s="8"/>
      <c r="BO540" s="8"/>
      <c r="BP540" s="8"/>
      <c r="BQ540" s="8"/>
      <c r="BR540" s="8"/>
      <c r="BS540" s="8"/>
      <c r="BT540" s="8"/>
      <c r="BU540" s="8"/>
      <c r="BV540" s="8"/>
      <c r="BW540" s="8"/>
      <c r="BX540" s="8"/>
      <c r="BY540" s="8"/>
      <c r="BZ540" s="8"/>
      <c r="CA540" s="8"/>
      <c r="CB540" s="8"/>
      <c r="CC540" s="8"/>
      <c r="CD540" s="8"/>
      <c r="CE540" s="8"/>
      <c r="CF540" s="8"/>
      <c r="CG540" s="8"/>
      <c r="CH540" s="8"/>
    </row>
    <row r="541" spans="49:86" ht="12.75" x14ac:dyDescent="0.2">
      <c r="AW541" s="8"/>
      <c r="AX541" s="8"/>
      <c r="AY541" s="8"/>
      <c r="AZ541" s="8"/>
      <c r="BA541" s="8"/>
      <c r="BB541" s="8"/>
      <c r="BC541" s="8"/>
      <c r="BD541" s="8"/>
      <c r="BE541" s="8"/>
      <c r="BF541" s="8"/>
      <c r="BG541" s="8"/>
      <c r="BH541" s="8"/>
      <c r="BI541" s="8"/>
      <c r="BJ541" s="8"/>
      <c r="BK541" s="8"/>
      <c r="BL541" s="8"/>
      <c r="BM541" s="8"/>
      <c r="BN541" s="8"/>
      <c r="BO541" s="8"/>
      <c r="BP541" s="8"/>
      <c r="BQ541" s="8"/>
      <c r="BR541" s="8"/>
      <c r="BS541" s="8"/>
      <c r="BT541" s="8"/>
      <c r="BU541" s="8"/>
      <c r="BV541" s="8"/>
      <c r="BW541" s="8"/>
      <c r="BX541" s="8"/>
      <c r="BY541" s="8"/>
      <c r="BZ541" s="8"/>
      <c r="CA541" s="8"/>
      <c r="CB541" s="8"/>
      <c r="CC541" s="8"/>
      <c r="CD541" s="8"/>
      <c r="CE541" s="8"/>
      <c r="CF541" s="8"/>
      <c r="CG541" s="8"/>
      <c r="CH541" s="8"/>
    </row>
    <row r="542" spans="49:86" ht="12.75" x14ac:dyDescent="0.2">
      <c r="AW542" s="8"/>
      <c r="AX542" s="8"/>
      <c r="AY542" s="8"/>
      <c r="AZ542" s="8"/>
      <c r="BA542" s="8"/>
      <c r="BB542" s="8"/>
      <c r="BC542" s="8"/>
      <c r="BD542" s="8"/>
      <c r="BE542" s="8"/>
      <c r="BF542" s="8"/>
      <c r="BG542" s="8"/>
      <c r="BH542" s="8"/>
      <c r="BI542" s="8"/>
      <c r="BJ542" s="8"/>
      <c r="BK542" s="8"/>
      <c r="BL542" s="8"/>
      <c r="BM542" s="8"/>
      <c r="BN542" s="8"/>
      <c r="BO542" s="8"/>
      <c r="BP542" s="8"/>
      <c r="BQ542" s="8"/>
      <c r="BR542" s="8"/>
      <c r="BS542" s="8"/>
      <c r="BT542" s="8"/>
      <c r="BU542" s="8"/>
      <c r="BV542" s="8"/>
      <c r="BW542" s="8"/>
      <c r="BX542" s="8"/>
      <c r="BY542" s="8"/>
      <c r="BZ542" s="8"/>
      <c r="CA542" s="8"/>
      <c r="CB542" s="8"/>
      <c r="CC542" s="8"/>
      <c r="CD542" s="8"/>
      <c r="CE542" s="8"/>
      <c r="CF542" s="8"/>
      <c r="CG542" s="8"/>
      <c r="CH542" s="8"/>
    </row>
    <row r="543" spans="49:86" ht="12.75" x14ac:dyDescent="0.2"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  <c r="BI543" s="12"/>
      <c r="BJ543" s="12"/>
      <c r="BK543" s="12"/>
      <c r="BL543" s="12"/>
      <c r="BM543" s="12"/>
      <c r="BN543" s="12"/>
      <c r="BO543" s="12"/>
      <c r="BP543" s="12"/>
      <c r="BQ543" s="12"/>
      <c r="BR543" s="12"/>
      <c r="BS543" s="12"/>
      <c r="BT543" s="12"/>
      <c r="BU543" s="12"/>
      <c r="BV543" s="12"/>
      <c r="BW543" s="12"/>
      <c r="BX543" s="12"/>
      <c r="BY543" s="12"/>
      <c r="BZ543" s="12"/>
      <c r="CA543" s="12"/>
      <c r="CB543" s="12"/>
      <c r="CC543" s="12"/>
      <c r="CD543" s="12"/>
      <c r="CE543" s="12"/>
      <c r="CF543" s="12"/>
      <c r="CG543" s="12"/>
      <c r="CH543" s="12"/>
    </row>
    <row r="544" spans="49:86" ht="12.75" x14ac:dyDescent="0.2"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  <c r="BI544" s="12"/>
      <c r="BJ544" s="12"/>
      <c r="BK544" s="12"/>
      <c r="BL544" s="12"/>
      <c r="BM544" s="12"/>
      <c r="BN544" s="12"/>
      <c r="BO544" s="12"/>
      <c r="BP544" s="12"/>
      <c r="BQ544" s="12"/>
      <c r="BR544" s="12"/>
      <c r="BS544" s="12"/>
      <c r="BT544" s="12"/>
      <c r="BU544" s="12"/>
      <c r="BV544" s="12"/>
      <c r="BW544" s="12"/>
      <c r="BX544" s="12"/>
      <c r="BY544" s="12"/>
      <c r="BZ544" s="12"/>
      <c r="CA544" s="12"/>
      <c r="CB544" s="12"/>
      <c r="CC544" s="12"/>
      <c r="CD544" s="12"/>
      <c r="CE544" s="12"/>
      <c r="CF544" s="12"/>
      <c r="CG544" s="12"/>
      <c r="CH544" s="12"/>
    </row>
    <row r="545" spans="49:86" ht="12.75" x14ac:dyDescent="0.2"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  <c r="BI545" s="12"/>
      <c r="BJ545" s="12"/>
      <c r="BK545" s="12"/>
      <c r="BL545" s="12"/>
      <c r="BM545" s="12"/>
      <c r="BN545" s="12"/>
      <c r="BO545" s="12"/>
      <c r="BP545" s="12"/>
      <c r="BQ545" s="12"/>
      <c r="BR545" s="12"/>
      <c r="BS545" s="12"/>
      <c r="BT545" s="12"/>
      <c r="BU545" s="12"/>
      <c r="BV545" s="12"/>
      <c r="BW545" s="12"/>
      <c r="BX545" s="12"/>
      <c r="BY545" s="12"/>
      <c r="BZ545" s="12"/>
      <c r="CA545" s="12"/>
      <c r="CB545" s="12"/>
      <c r="CC545" s="12"/>
      <c r="CD545" s="12"/>
      <c r="CE545" s="12"/>
      <c r="CF545" s="12"/>
      <c r="CG545" s="12"/>
      <c r="CH545" s="12"/>
    </row>
    <row r="546" spans="49:86" ht="12.75" x14ac:dyDescent="0.2"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  <c r="BI546" s="12"/>
      <c r="BJ546" s="12"/>
      <c r="BK546" s="12"/>
      <c r="BL546" s="12"/>
      <c r="BM546" s="12"/>
      <c r="BN546" s="12"/>
      <c r="BO546" s="12"/>
      <c r="BP546" s="12"/>
      <c r="BQ546" s="12"/>
      <c r="BR546" s="12"/>
      <c r="BS546" s="12"/>
      <c r="BT546" s="12"/>
      <c r="BU546" s="12"/>
      <c r="BV546" s="12"/>
      <c r="BW546" s="12"/>
      <c r="BX546" s="12"/>
      <c r="BY546" s="12"/>
      <c r="BZ546" s="12"/>
      <c r="CA546" s="12"/>
      <c r="CB546" s="12"/>
      <c r="CC546" s="12"/>
      <c r="CD546" s="12"/>
      <c r="CE546" s="12"/>
      <c r="CF546" s="12"/>
      <c r="CG546" s="12"/>
      <c r="CH546" s="12"/>
    </row>
    <row r="547" spans="49:86" ht="12.75" x14ac:dyDescent="0.2"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  <c r="BI547" s="12"/>
      <c r="BJ547" s="12"/>
      <c r="BK547" s="12"/>
      <c r="BL547" s="12"/>
      <c r="BM547" s="12"/>
      <c r="BN547" s="12"/>
      <c r="BO547" s="12"/>
      <c r="BP547" s="12"/>
      <c r="BQ547" s="12"/>
      <c r="BR547" s="12"/>
      <c r="BS547" s="12"/>
      <c r="BT547" s="12"/>
      <c r="BU547" s="12"/>
      <c r="BV547" s="12"/>
      <c r="BW547" s="12"/>
      <c r="BX547" s="12"/>
      <c r="BY547" s="12"/>
      <c r="BZ547" s="12"/>
      <c r="CA547" s="12"/>
      <c r="CB547" s="12"/>
      <c r="CC547" s="12"/>
      <c r="CD547" s="12"/>
      <c r="CE547" s="12"/>
      <c r="CF547" s="12"/>
      <c r="CG547" s="12"/>
      <c r="CH547" s="12"/>
    </row>
    <row r="548" spans="49:86" ht="12.75" x14ac:dyDescent="0.2">
      <c r="AW548" s="10"/>
      <c r="AX548" s="10"/>
      <c r="AY548" s="10"/>
      <c r="AZ548" s="10"/>
      <c r="BA548" s="10"/>
      <c r="BB548" s="10"/>
      <c r="BC548" s="10"/>
      <c r="BD548" s="10"/>
      <c r="BE548" s="10"/>
      <c r="BF548" s="10"/>
      <c r="BG548" s="10"/>
      <c r="BH548" s="10"/>
      <c r="BI548" s="10"/>
      <c r="BJ548" s="10"/>
      <c r="BK548" s="10"/>
      <c r="BL548" s="10"/>
      <c r="BM548" s="10"/>
      <c r="BN548" s="10"/>
      <c r="BO548" s="10"/>
      <c r="BP548" s="10"/>
      <c r="BQ548" s="10"/>
      <c r="BR548" s="10"/>
      <c r="BS548" s="10"/>
      <c r="BT548" s="10"/>
      <c r="BU548" s="10"/>
      <c r="BV548" s="10"/>
      <c r="BW548" s="10"/>
      <c r="BX548" s="10"/>
      <c r="BY548" s="10"/>
      <c r="BZ548" s="10"/>
      <c r="CA548" s="10"/>
      <c r="CB548" s="10"/>
      <c r="CC548" s="10"/>
      <c r="CD548" s="10"/>
      <c r="CE548" s="10"/>
      <c r="CF548" s="10"/>
      <c r="CG548" s="10"/>
      <c r="CH548" s="10"/>
    </row>
    <row r="549" spans="49:86" ht="12.75" x14ac:dyDescent="0.2">
      <c r="AW549" s="8"/>
      <c r="AX549" s="8"/>
      <c r="AY549" s="8"/>
      <c r="AZ549" s="8"/>
      <c r="BA549" s="8"/>
      <c r="BB549" s="8"/>
      <c r="BC549" s="8"/>
      <c r="BD549" s="8"/>
      <c r="BE549" s="8"/>
      <c r="BF549" s="8"/>
      <c r="BG549" s="8"/>
      <c r="BH549" s="8"/>
      <c r="BI549" s="8"/>
      <c r="BJ549" s="8"/>
      <c r="BK549" s="8"/>
      <c r="BL549" s="8"/>
      <c r="BM549" s="8"/>
      <c r="BN549" s="8"/>
      <c r="BO549" s="8"/>
      <c r="BP549" s="8"/>
      <c r="BQ549" s="8"/>
      <c r="BR549" s="8"/>
      <c r="BS549" s="8"/>
      <c r="BT549" s="8"/>
      <c r="BU549" s="8"/>
      <c r="BV549" s="8"/>
      <c r="BW549" s="8"/>
      <c r="BX549" s="8"/>
      <c r="BY549" s="8"/>
      <c r="BZ549" s="8"/>
      <c r="CA549" s="8"/>
      <c r="CB549" s="8"/>
      <c r="CC549" s="8"/>
      <c r="CD549" s="8"/>
      <c r="CE549" s="8"/>
      <c r="CF549" s="8"/>
      <c r="CG549" s="8"/>
      <c r="CH549" s="8"/>
    </row>
    <row r="550" spans="49:86" ht="12.75" x14ac:dyDescent="0.2">
      <c r="AW550" s="8"/>
      <c r="AX550" s="8"/>
      <c r="AY550" s="8"/>
      <c r="AZ550" s="8"/>
      <c r="BA550" s="8"/>
      <c r="BB550" s="8"/>
      <c r="BC550" s="8"/>
      <c r="BD550" s="8"/>
      <c r="BE550" s="8"/>
      <c r="BF550" s="8"/>
      <c r="BG550" s="8"/>
      <c r="BH550" s="8"/>
      <c r="BI550" s="8"/>
      <c r="BJ550" s="8"/>
      <c r="BK550" s="8"/>
      <c r="BL550" s="8"/>
      <c r="BM550" s="8"/>
      <c r="BN550" s="8"/>
      <c r="BO550" s="8"/>
      <c r="BP550" s="8"/>
      <c r="BQ550" s="8"/>
      <c r="BR550" s="8"/>
      <c r="BS550" s="8"/>
      <c r="BT550" s="8"/>
      <c r="BU550" s="8"/>
      <c r="BV550" s="8"/>
      <c r="BW550" s="8"/>
      <c r="BX550" s="8"/>
      <c r="BY550" s="8"/>
      <c r="BZ550" s="8"/>
      <c r="CA550" s="8"/>
      <c r="CB550" s="8"/>
      <c r="CC550" s="8"/>
      <c r="CD550" s="8"/>
      <c r="CE550" s="8"/>
      <c r="CF550" s="8"/>
      <c r="CG550" s="8"/>
      <c r="CH550" s="8"/>
    </row>
    <row r="551" spans="49:86" ht="12.75" x14ac:dyDescent="0.2">
      <c r="AW551" s="8"/>
      <c r="AX551" s="8"/>
      <c r="AY551" s="8"/>
      <c r="AZ551" s="8"/>
      <c r="BA551" s="8"/>
      <c r="BB551" s="8"/>
      <c r="BC551" s="8"/>
      <c r="BD551" s="8"/>
      <c r="BE551" s="8"/>
      <c r="BF551" s="8"/>
      <c r="BG551" s="8"/>
      <c r="BH551" s="8"/>
      <c r="BI551" s="8"/>
      <c r="BJ551" s="8"/>
      <c r="BK551" s="8"/>
      <c r="BL551" s="8"/>
      <c r="BM551" s="8"/>
      <c r="BN551" s="8"/>
      <c r="BO551" s="8"/>
      <c r="BP551" s="8"/>
      <c r="BQ551" s="8"/>
      <c r="BR551" s="8"/>
      <c r="BS551" s="8"/>
      <c r="BT551" s="8"/>
      <c r="BU551" s="8"/>
      <c r="BV551" s="8"/>
      <c r="BW551" s="8"/>
      <c r="BX551" s="8"/>
      <c r="BY551" s="8"/>
      <c r="BZ551" s="8"/>
      <c r="CA551" s="8"/>
      <c r="CB551" s="8"/>
      <c r="CC551" s="8"/>
      <c r="CD551" s="8"/>
      <c r="CE551" s="8"/>
      <c r="CF551" s="8"/>
      <c r="CG551" s="8"/>
      <c r="CH551" s="8"/>
    </row>
    <row r="552" spans="49:86" ht="12.75" x14ac:dyDescent="0.2"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  <c r="BI552" s="12"/>
      <c r="BJ552" s="12"/>
      <c r="BK552" s="12"/>
      <c r="BL552" s="12"/>
      <c r="BM552" s="12"/>
      <c r="BN552" s="12"/>
      <c r="BO552" s="12"/>
      <c r="BP552" s="12"/>
      <c r="BQ552" s="12"/>
      <c r="BR552" s="12"/>
      <c r="BS552" s="12"/>
      <c r="BT552" s="12"/>
      <c r="BU552" s="12"/>
      <c r="BV552" s="12"/>
      <c r="BW552" s="12"/>
      <c r="BX552" s="12"/>
      <c r="BY552" s="12"/>
      <c r="BZ552" s="12"/>
      <c r="CA552" s="12"/>
      <c r="CB552" s="12"/>
      <c r="CC552" s="12"/>
      <c r="CD552" s="12"/>
      <c r="CE552" s="12"/>
      <c r="CF552" s="12"/>
      <c r="CG552" s="12"/>
      <c r="CH552" s="12"/>
    </row>
    <row r="553" spans="49:86" ht="12.75" x14ac:dyDescent="0.2"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  <c r="BI553" s="12"/>
      <c r="BJ553" s="12"/>
      <c r="BK553" s="12"/>
      <c r="BL553" s="12"/>
      <c r="BM553" s="12"/>
      <c r="BN553" s="12"/>
      <c r="BO553" s="12"/>
      <c r="BP553" s="12"/>
      <c r="BQ553" s="12"/>
      <c r="BR553" s="12"/>
      <c r="BS553" s="12"/>
      <c r="BT553" s="12"/>
      <c r="BU553" s="12"/>
      <c r="BV553" s="12"/>
      <c r="BW553" s="12"/>
      <c r="BX553" s="12"/>
      <c r="BY553" s="12"/>
      <c r="BZ553" s="12"/>
      <c r="CA553" s="12"/>
      <c r="CB553" s="12"/>
      <c r="CC553" s="12"/>
      <c r="CD553" s="12"/>
      <c r="CE553" s="12"/>
      <c r="CF553" s="12"/>
      <c r="CG553" s="12"/>
      <c r="CH553" s="12"/>
    </row>
    <row r="554" spans="49:86" ht="12.75" x14ac:dyDescent="0.2"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  <c r="BI554" s="12"/>
      <c r="BJ554" s="12"/>
      <c r="BK554" s="12"/>
      <c r="BL554" s="12"/>
      <c r="BM554" s="12"/>
      <c r="BN554" s="12"/>
      <c r="BO554" s="12"/>
      <c r="BP554" s="12"/>
      <c r="BQ554" s="12"/>
      <c r="BR554" s="12"/>
      <c r="BS554" s="12"/>
      <c r="BT554" s="12"/>
      <c r="BU554" s="12"/>
      <c r="BV554" s="12"/>
      <c r="BW554" s="12"/>
      <c r="BX554" s="12"/>
      <c r="BY554" s="12"/>
      <c r="BZ554" s="12"/>
      <c r="CA554" s="12"/>
      <c r="CB554" s="12"/>
      <c r="CC554" s="12"/>
      <c r="CD554" s="12"/>
      <c r="CE554" s="12"/>
      <c r="CF554" s="12"/>
      <c r="CG554" s="12"/>
      <c r="CH554" s="12"/>
    </row>
    <row r="555" spans="49:86" ht="12.75" x14ac:dyDescent="0.2"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  <c r="BI555" s="12"/>
      <c r="BJ555" s="12"/>
      <c r="BK555" s="12"/>
      <c r="BL555" s="12"/>
      <c r="BM555" s="12"/>
      <c r="BN555" s="12"/>
      <c r="BO555" s="12"/>
      <c r="BP555" s="12"/>
      <c r="BQ555" s="12"/>
      <c r="BR555" s="12"/>
      <c r="BS555" s="12"/>
      <c r="BT555" s="12"/>
      <c r="BU555" s="12"/>
      <c r="BV555" s="12"/>
      <c r="BW555" s="12"/>
      <c r="BX555" s="12"/>
      <c r="BY555" s="12"/>
      <c r="BZ555" s="12"/>
      <c r="CA555" s="12"/>
      <c r="CB555" s="12"/>
      <c r="CC555" s="12"/>
      <c r="CD555" s="12"/>
      <c r="CE555" s="12"/>
      <c r="CF555" s="12"/>
      <c r="CG555" s="12"/>
      <c r="CH555" s="12"/>
    </row>
    <row r="556" spans="49:86" ht="12.75" x14ac:dyDescent="0.2"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  <c r="BI556" s="12"/>
      <c r="BJ556" s="12"/>
      <c r="BK556" s="12"/>
      <c r="BL556" s="12"/>
      <c r="BM556" s="12"/>
      <c r="BN556" s="12"/>
      <c r="BO556" s="12"/>
      <c r="BP556" s="12"/>
      <c r="BQ556" s="12"/>
      <c r="BR556" s="12"/>
      <c r="BS556" s="12"/>
      <c r="BT556" s="12"/>
      <c r="BU556" s="12"/>
      <c r="BV556" s="12"/>
      <c r="BW556" s="12"/>
      <c r="BX556" s="12"/>
      <c r="BY556" s="12"/>
      <c r="BZ556" s="12"/>
      <c r="CA556" s="12"/>
      <c r="CB556" s="12"/>
      <c r="CC556" s="12"/>
      <c r="CD556" s="12"/>
      <c r="CE556" s="12"/>
      <c r="CF556" s="12"/>
      <c r="CG556" s="12"/>
      <c r="CH556" s="12"/>
    </row>
    <row r="557" spans="49:86" ht="12.75" x14ac:dyDescent="0.2">
      <c r="AW557" s="10"/>
      <c r="AX557" s="10"/>
      <c r="AY557" s="10"/>
      <c r="AZ557" s="10"/>
      <c r="BA557" s="10"/>
      <c r="BB557" s="10"/>
      <c r="BC557" s="10"/>
      <c r="BD557" s="10"/>
      <c r="BE557" s="10"/>
      <c r="BF557" s="10"/>
      <c r="BG557" s="10"/>
      <c r="BH557" s="10"/>
      <c r="BI557" s="10"/>
      <c r="BJ557" s="10"/>
      <c r="BK557" s="10"/>
      <c r="BL557" s="10"/>
      <c r="BM557" s="10"/>
      <c r="BN557" s="10"/>
      <c r="BO557" s="10"/>
      <c r="BP557" s="10"/>
      <c r="BQ557" s="10"/>
      <c r="BR557" s="10"/>
      <c r="BS557" s="10"/>
      <c r="BT557" s="10"/>
      <c r="BU557" s="10"/>
      <c r="BV557" s="10"/>
      <c r="BW557" s="10"/>
      <c r="BX557" s="10"/>
      <c r="BY557" s="10"/>
      <c r="BZ557" s="10"/>
      <c r="CA557" s="10"/>
      <c r="CB557" s="10"/>
      <c r="CC557" s="10"/>
      <c r="CD557" s="10"/>
      <c r="CE557" s="10"/>
      <c r="CF557" s="10"/>
      <c r="CG557" s="10"/>
      <c r="CH557" s="10"/>
    </row>
    <row r="558" spans="49:86" ht="12.75" x14ac:dyDescent="0.2">
      <c r="AW558" s="8"/>
      <c r="AX558" s="8"/>
      <c r="AY558" s="8"/>
      <c r="AZ558" s="8"/>
      <c r="BA558" s="8"/>
      <c r="BB558" s="8"/>
      <c r="BC558" s="8"/>
      <c r="BD558" s="8"/>
      <c r="BE558" s="8"/>
      <c r="BF558" s="8"/>
      <c r="BG558" s="8"/>
      <c r="BH558" s="8"/>
      <c r="BI558" s="8"/>
      <c r="BJ558" s="8"/>
      <c r="BK558" s="8"/>
      <c r="BL558" s="8"/>
      <c r="BM558" s="8"/>
      <c r="BN558" s="8"/>
      <c r="BO558" s="8"/>
      <c r="BP558" s="8"/>
      <c r="BQ558" s="8"/>
      <c r="BR558" s="8"/>
      <c r="BS558" s="8"/>
      <c r="BT558" s="8"/>
      <c r="BU558" s="8"/>
      <c r="BV558" s="8"/>
      <c r="BW558" s="8"/>
      <c r="BX558" s="8"/>
      <c r="BY558" s="8"/>
      <c r="BZ558" s="8"/>
      <c r="CA558" s="8"/>
      <c r="CB558" s="8"/>
      <c r="CC558" s="8"/>
      <c r="CD558" s="8"/>
      <c r="CE558" s="8"/>
      <c r="CF558" s="8"/>
      <c r="CG558" s="8"/>
      <c r="CH558" s="8"/>
    </row>
    <row r="559" spans="49:86" ht="12.75" x14ac:dyDescent="0.2">
      <c r="AW559" s="8"/>
      <c r="AX559" s="8"/>
      <c r="AY559" s="8"/>
      <c r="AZ559" s="8"/>
      <c r="BA559" s="8"/>
      <c r="BB559" s="8"/>
      <c r="BC559" s="8"/>
      <c r="BD559" s="8"/>
      <c r="BE559" s="8"/>
      <c r="BF559" s="8"/>
      <c r="BG559" s="8"/>
      <c r="BH559" s="8"/>
      <c r="BI559" s="8"/>
      <c r="BJ559" s="8"/>
      <c r="BK559" s="8"/>
      <c r="BL559" s="8"/>
      <c r="BM559" s="8"/>
      <c r="BN559" s="8"/>
      <c r="BO559" s="8"/>
      <c r="BP559" s="8"/>
      <c r="BQ559" s="8"/>
      <c r="BR559" s="8"/>
      <c r="BS559" s="8"/>
      <c r="BT559" s="8"/>
      <c r="BU559" s="8"/>
      <c r="BV559" s="8"/>
      <c r="BW559" s="8"/>
      <c r="BX559" s="8"/>
      <c r="BY559" s="8"/>
      <c r="BZ559" s="8"/>
      <c r="CA559" s="8"/>
      <c r="CB559" s="8"/>
      <c r="CC559" s="8"/>
      <c r="CD559" s="8"/>
      <c r="CE559" s="8"/>
      <c r="CF559" s="8"/>
      <c r="CG559" s="8"/>
      <c r="CH559" s="8"/>
    </row>
    <row r="560" spans="49:86" ht="12.75" x14ac:dyDescent="0.2">
      <c r="AW560" s="8"/>
      <c r="AX560" s="8"/>
      <c r="AY560" s="8"/>
      <c r="AZ560" s="8"/>
      <c r="BA560" s="8"/>
      <c r="BB560" s="8"/>
      <c r="BC560" s="8"/>
      <c r="BD560" s="8"/>
      <c r="BE560" s="8"/>
      <c r="BF560" s="8"/>
      <c r="BG560" s="8"/>
      <c r="BH560" s="8"/>
      <c r="BI560" s="8"/>
      <c r="BJ560" s="8"/>
      <c r="BK560" s="8"/>
      <c r="BL560" s="8"/>
      <c r="BM560" s="8"/>
      <c r="BN560" s="8"/>
      <c r="BO560" s="8"/>
      <c r="BP560" s="8"/>
      <c r="BQ560" s="8"/>
      <c r="BR560" s="8"/>
      <c r="BS560" s="8"/>
      <c r="BT560" s="8"/>
      <c r="BU560" s="8"/>
      <c r="BV560" s="8"/>
      <c r="BW560" s="8"/>
      <c r="BX560" s="8"/>
      <c r="BY560" s="8"/>
      <c r="BZ560" s="8"/>
      <c r="CA560" s="8"/>
      <c r="CB560" s="8"/>
      <c r="CC560" s="8"/>
      <c r="CD560" s="8"/>
      <c r="CE560" s="8"/>
      <c r="CF560" s="8"/>
      <c r="CG560" s="8"/>
      <c r="CH560" s="8"/>
    </row>
    <row r="561" spans="49:86" ht="12.75" x14ac:dyDescent="0.2"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  <c r="BI561" s="12"/>
      <c r="BJ561" s="12"/>
      <c r="BK561" s="12"/>
      <c r="BL561" s="12"/>
      <c r="BM561" s="12"/>
      <c r="BN561" s="12"/>
      <c r="BO561" s="12"/>
      <c r="BP561" s="12"/>
      <c r="BQ561" s="12"/>
      <c r="BR561" s="12"/>
      <c r="BS561" s="12"/>
      <c r="BT561" s="12"/>
      <c r="BU561" s="12"/>
      <c r="BV561" s="12"/>
      <c r="BW561" s="12"/>
      <c r="BX561" s="12"/>
      <c r="BY561" s="12"/>
      <c r="BZ561" s="12"/>
      <c r="CA561" s="12"/>
      <c r="CB561" s="12"/>
      <c r="CC561" s="12"/>
      <c r="CD561" s="12"/>
      <c r="CE561" s="12"/>
      <c r="CF561" s="12"/>
      <c r="CG561" s="12"/>
      <c r="CH561" s="12"/>
    </row>
    <row r="562" spans="49:86" ht="12.75" x14ac:dyDescent="0.2"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  <c r="BI562" s="12"/>
      <c r="BJ562" s="12"/>
      <c r="BK562" s="12"/>
      <c r="BL562" s="12"/>
      <c r="BM562" s="12"/>
      <c r="BN562" s="12"/>
      <c r="BO562" s="12"/>
      <c r="BP562" s="12"/>
      <c r="BQ562" s="12"/>
      <c r="BR562" s="12"/>
      <c r="BS562" s="12"/>
      <c r="BT562" s="12"/>
      <c r="BU562" s="12"/>
      <c r="BV562" s="12"/>
      <c r="BW562" s="12"/>
      <c r="BX562" s="12"/>
      <c r="BY562" s="12"/>
      <c r="BZ562" s="12"/>
      <c r="CA562" s="12"/>
      <c r="CB562" s="12"/>
      <c r="CC562" s="12"/>
      <c r="CD562" s="12"/>
      <c r="CE562" s="12"/>
      <c r="CF562" s="12"/>
      <c r="CG562" s="12"/>
      <c r="CH562" s="12"/>
    </row>
    <row r="563" spans="49:86" ht="12.75" x14ac:dyDescent="0.2"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  <c r="BI563" s="12"/>
      <c r="BJ563" s="12"/>
      <c r="BK563" s="12"/>
      <c r="BL563" s="12"/>
      <c r="BM563" s="12"/>
      <c r="BN563" s="12"/>
      <c r="BO563" s="12"/>
      <c r="BP563" s="12"/>
      <c r="BQ563" s="12"/>
      <c r="BR563" s="12"/>
      <c r="BS563" s="12"/>
      <c r="BT563" s="12"/>
      <c r="BU563" s="12"/>
      <c r="BV563" s="12"/>
      <c r="BW563" s="12"/>
      <c r="BX563" s="12"/>
      <c r="BY563" s="12"/>
      <c r="BZ563" s="12"/>
      <c r="CA563" s="12"/>
      <c r="CB563" s="12"/>
      <c r="CC563" s="12"/>
      <c r="CD563" s="12"/>
      <c r="CE563" s="12"/>
      <c r="CF563" s="12"/>
      <c r="CG563" s="12"/>
      <c r="CH563" s="12"/>
    </row>
    <row r="564" spans="49:86" ht="12.75" x14ac:dyDescent="0.2"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  <c r="BI564" s="12"/>
      <c r="BJ564" s="12"/>
      <c r="BK564" s="12"/>
      <c r="BL564" s="12"/>
      <c r="BM564" s="12"/>
      <c r="BN564" s="12"/>
      <c r="BO564" s="12"/>
      <c r="BP564" s="12"/>
      <c r="BQ564" s="12"/>
      <c r="BR564" s="12"/>
      <c r="BS564" s="12"/>
      <c r="BT564" s="12"/>
      <c r="BU564" s="12"/>
      <c r="BV564" s="12"/>
      <c r="BW564" s="12"/>
      <c r="BX564" s="12"/>
      <c r="BY564" s="12"/>
      <c r="BZ564" s="12"/>
      <c r="CA564" s="12"/>
      <c r="CB564" s="12"/>
      <c r="CC564" s="12"/>
      <c r="CD564" s="12"/>
      <c r="CE564" s="12"/>
      <c r="CF564" s="12"/>
      <c r="CG564" s="12"/>
      <c r="CH564" s="12"/>
    </row>
    <row r="565" spans="49:86" ht="12.75" x14ac:dyDescent="0.2"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  <c r="BI565" s="12"/>
      <c r="BJ565" s="12"/>
      <c r="BK565" s="12"/>
      <c r="BL565" s="12"/>
      <c r="BM565" s="12"/>
      <c r="BN565" s="12"/>
      <c r="BO565" s="12"/>
      <c r="BP565" s="12"/>
      <c r="BQ565" s="12"/>
      <c r="BR565" s="12"/>
      <c r="BS565" s="12"/>
      <c r="BT565" s="12"/>
      <c r="BU565" s="12"/>
      <c r="BV565" s="12"/>
      <c r="BW565" s="12"/>
      <c r="BX565" s="12"/>
      <c r="BY565" s="12"/>
      <c r="BZ565" s="12"/>
      <c r="CA565" s="12"/>
      <c r="CB565" s="12"/>
      <c r="CC565" s="12"/>
      <c r="CD565" s="12"/>
      <c r="CE565" s="12"/>
      <c r="CF565" s="12"/>
      <c r="CG565" s="12"/>
      <c r="CH565" s="12"/>
    </row>
    <row r="566" spans="49:86" ht="12.75" x14ac:dyDescent="0.2">
      <c r="AW566" s="10"/>
      <c r="AX566" s="10"/>
      <c r="AY566" s="10"/>
      <c r="AZ566" s="10"/>
      <c r="BA566" s="10"/>
      <c r="BB566" s="10"/>
      <c r="BC566" s="10"/>
      <c r="BD566" s="10"/>
      <c r="BE566" s="10"/>
      <c r="BF566" s="10"/>
      <c r="BG566" s="10"/>
      <c r="BH566" s="10"/>
      <c r="BI566" s="10"/>
      <c r="BJ566" s="10"/>
      <c r="BK566" s="10"/>
      <c r="BL566" s="10"/>
      <c r="BM566" s="10"/>
      <c r="BN566" s="10"/>
      <c r="BO566" s="10"/>
      <c r="BP566" s="10"/>
      <c r="BQ566" s="10"/>
      <c r="BR566" s="10"/>
      <c r="BS566" s="10"/>
      <c r="BT566" s="10"/>
      <c r="BU566" s="10"/>
      <c r="BV566" s="3"/>
      <c r="BW566" s="3"/>
      <c r="BX566" s="3"/>
      <c r="BY566" s="3"/>
      <c r="BZ566" s="3"/>
      <c r="CA566" s="3"/>
      <c r="CB566" s="3"/>
      <c r="CC566" s="3"/>
      <c r="CD566" s="3"/>
      <c r="CE566" s="3"/>
      <c r="CF566" s="3"/>
      <c r="CG566" s="3"/>
      <c r="CH566" s="3"/>
    </row>
    <row r="567" spans="49:86" ht="12.75" x14ac:dyDescent="0.2">
      <c r="AW567" s="8"/>
      <c r="AX567" s="8"/>
      <c r="AY567" s="8"/>
      <c r="AZ567" s="8"/>
      <c r="BA567" s="8"/>
      <c r="BB567" s="8"/>
      <c r="BC567" s="8"/>
      <c r="BD567" s="8"/>
      <c r="BE567" s="8"/>
      <c r="BF567" s="8"/>
      <c r="BG567" s="8"/>
      <c r="BH567" s="8"/>
      <c r="BI567" s="8"/>
      <c r="BJ567" s="8"/>
      <c r="BK567" s="8"/>
      <c r="BL567" s="8"/>
      <c r="BM567" s="8"/>
      <c r="BN567" s="8"/>
      <c r="BO567" s="8"/>
      <c r="BP567" s="8"/>
      <c r="BQ567" s="8"/>
      <c r="BR567" s="8"/>
      <c r="BS567" s="8"/>
      <c r="BT567" s="8"/>
      <c r="BU567" s="8"/>
      <c r="BV567" s="3"/>
      <c r="BW567" s="3"/>
      <c r="BX567" s="3"/>
      <c r="BY567" s="3"/>
      <c r="BZ567" s="3"/>
      <c r="CA567" s="3"/>
      <c r="CB567" s="3"/>
      <c r="CC567" s="3"/>
      <c r="CD567" s="3"/>
      <c r="CE567" s="3"/>
      <c r="CF567" s="3"/>
      <c r="CG567" s="3"/>
      <c r="CH567" s="3"/>
    </row>
    <row r="568" spans="49:86" ht="12.75" x14ac:dyDescent="0.2">
      <c r="AW568" s="8"/>
      <c r="AX568" s="8"/>
      <c r="AY568" s="8"/>
      <c r="AZ568" s="8"/>
      <c r="BA568" s="8"/>
      <c r="BB568" s="8"/>
      <c r="BC568" s="8"/>
      <c r="BD568" s="8"/>
      <c r="BE568" s="8"/>
      <c r="BF568" s="8"/>
      <c r="BG568" s="8"/>
      <c r="BH568" s="8"/>
      <c r="BI568" s="8"/>
      <c r="BJ568" s="8"/>
      <c r="BK568" s="8"/>
      <c r="BL568" s="8"/>
      <c r="BM568" s="8"/>
      <c r="BN568" s="8"/>
      <c r="BO568" s="8"/>
      <c r="BP568" s="8"/>
      <c r="BQ568" s="8"/>
      <c r="BR568" s="8"/>
      <c r="BS568" s="8"/>
      <c r="BT568" s="8"/>
      <c r="BU568" s="8"/>
      <c r="BV568" s="3"/>
      <c r="BW568" s="3"/>
      <c r="BX568" s="3"/>
      <c r="BY568" s="3"/>
      <c r="BZ568" s="3"/>
      <c r="CA568" s="3"/>
      <c r="CB568" s="3"/>
      <c r="CC568" s="3"/>
      <c r="CD568" s="3"/>
      <c r="CE568" s="3"/>
      <c r="CF568" s="3"/>
      <c r="CG568" s="3"/>
      <c r="CH568" s="3"/>
    </row>
    <row r="569" spans="49:86" ht="12.75" x14ac:dyDescent="0.2">
      <c r="AW569" s="8"/>
      <c r="AX569" s="8"/>
      <c r="AY569" s="8"/>
      <c r="AZ569" s="8"/>
      <c r="BA569" s="8"/>
      <c r="BB569" s="8"/>
      <c r="BC569" s="8"/>
      <c r="BD569" s="8"/>
      <c r="BE569" s="8"/>
      <c r="BF569" s="8"/>
      <c r="BG569" s="8"/>
      <c r="BH569" s="8"/>
      <c r="BI569" s="8"/>
      <c r="BJ569" s="8"/>
      <c r="BK569" s="8"/>
      <c r="BL569" s="8"/>
      <c r="BM569" s="8"/>
      <c r="BN569" s="8"/>
      <c r="BO569" s="8"/>
      <c r="BP569" s="8"/>
      <c r="BQ569" s="8"/>
      <c r="BR569" s="8"/>
      <c r="BS569" s="8"/>
      <c r="BT569" s="8"/>
      <c r="BU569" s="8"/>
      <c r="BV569" s="3"/>
      <c r="BW569" s="3"/>
      <c r="BX569" s="3"/>
      <c r="BY569" s="3"/>
      <c r="BZ569" s="3"/>
      <c r="CA569" s="3"/>
      <c r="CB569" s="3"/>
      <c r="CC569" s="3"/>
      <c r="CD569" s="3"/>
      <c r="CE569" s="3"/>
      <c r="CF569" s="3"/>
      <c r="CG569" s="3"/>
      <c r="CH569" s="3"/>
    </row>
    <row r="570" spans="49:86" ht="12.75" x14ac:dyDescent="0.2"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  <c r="BT570" s="3"/>
      <c r="BU570" s="3"/>
      <c r="BV570" s="3"/>
      <c r="BW570" s="3"/>
      <c r="BX570" s="3"/>
      <c r="BY570" s="3"/>
      <c r="BZ570" s="3"/>
      <c r="CA570" s="3"/>
      <c r="CB570" s="3"/>
      <c r="CC570" s="3"/>
      <c r="CD570" s="3"/>
      <c r="CE570" s="3"/>
      <c r="CF570" s="3"/>
      <c r="CG570" s="3"/>
      <c r="CH570" s="3"/>
    </row>
    <row r="571" spans="49:86" ht="12.75" x14ac:dyDescent="0.2"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  <c r="BT571" s="3"/>
      <c r="BU571" s="3"/>
      <c r="BV571" s="3"/>
      <c r="BW571" s="3"/>
      <c r="BX571" s="3"/>
      <c r="BY571" s="3"/>
      <c r="BZ571" s="3"/>
      <c r="CA571" s="3"/>
      <c r="CB571" s="3"/>
      <c r="CC571" s="3"/>
      <c r="CD571" s="3"/>
      <c r="CE571" s="3"/>
      <c r="CF571" s="3"/>
      <c r="CG571" s="3"/>
      <c r="CH571" s="3"/>
    </row>
    <row r="572" spans="49:86" ht="12.75" x14ac:dyDescent="0.2"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  <c r="BT572" s="3"/>
      <c r="BU572" s="3"/>
      <c r="BV572" s="3"/>
      <c r="BW572" s="3"/>
      <c r="BX572" s="3"/>
      <c r="BY572" s="3"/>
      <c r="BZ572" s="3"/>
      <c r="CA572" s="3"/>
      <c r="CB572" s="3"/>
      <c r="CC572" s="3"/>
      <c r="CD572" s="3"/>
      <c r="CE572" s="3"/>
      <c r="CF572" s="3"/>
      <c r="CG572" s="3"/>
      <c r="CH572" s="3"/>
    </row>
    <row r="573" spans="49:86" ht="12.75" x14ac:dyDescent="0.2"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  <c r="BT573" s="3"/>
      <c r="BU573" s="3"/>
      <c r="BV573" s="3"/>
      <c r="BW573" s="3"/>
      <c r="BX573" s="3"/>
      <c r="BY573" s="3"/>
      <c r="BZ573" s="3"/>
      <c r="CA573" s="3"/>
      <c r="CB573" s="3"/>
      <c r="CC573" s="3"/>
      <c r="CD573" s="3"/>
      <c r="CE573" s="3"/>
      <c r="CF573" s="3"/>
      <c r="CG573" s="3"/>
      <c r="CH573" s="3"/>
    </row>
    <row r="574" spans="49:86" ht="12.75" x14ac:dyDescent="0.2"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  <c r="BT574" s="3"/>
      <c r="BU574" s="3"/>
      <c r="BV574" s="3"/>
      <c r="BW574" s="3"/>
      <c r="BX574" s="3"/>
      <c r="BY574" s="3"/>
      <c r="BZ574" s="3"/>
      <c r="CA574" s="3"/>
      <c r="CB574" s="3"/>
      <c r="CC574" s="3"/>
      <c r="CD574" s="3"/>
      <c r="CE574" s="3"/>
      <c r="CF574" s="3"/>
      <c r="CG574" s="3"/>
      <c r="CH574" s="3"/>
    </row>
    <row r="575" spans="49:86" ht="12.75" x14ac:dyDescent="0.2">
      <c r="AW575" s="10"/>
      <c r="AX575" s="10"/>
      <c r="AY575" s="10"/>
      <c r="AZ575" s="10"/>
      <c r="BA575" s="10"/>
      <c r="BB575" s="10"/>
      <c r="BC575" s="10"/>
      <c r="BD575" s="10"/>
      <c r="BE575" s="10"/>
      <c r="BF575" s="10"/>
      <c r="BG575" s="10"/>
      <c r="BH575" s="10"/>
      <c r="BI575" s="10"/>
      <c r="BJ575" s="10"/>
      <c r="BK575" s="10"/>
      <c r="BL575" s="10"/>
      <c r="BM575" s="10"/>
      <c r="BN575" s="10"/>
      <c r="BO575" s="10"/>
      <c r="BP575" s="10"/>
      <c r="BQ575" s="10"/>
      <c r="BR575" s="10"/>
      <c r="BS575" s="10"/>
      <c r="BT575" s="10"/>
      <c r="BU575" s="10"/>
      <c r="BV575" s="3"/>
      <c r="BW575" s="3"/>
      <c r="BX575" s="3"/>
      <c r="BY575" s="3"/>
      <c r="BZ575" s="3"/>
      <c r="CA575" s="3"/>
      <c r="CB575" s="3"/>
      <c r="CC575" s="3"/>
      <c r="CD575" s="3"/>
      <c r="CE575" s="3"/>
      <c r="CF575" s="3"/>
      <c r="CG575" s="3"/>
      <c r="CH575" s="3"/>
    </row>
    <row r="576" spans="49:86" ht="12.75" x14ac:dyDescent="0.2">
      <c r="AW576" s="8"/>
      <c r="AX576" s="8"/>
      <c r="AY576" s="8"/>
      <c r="AZ576" s="8"/>
      <c r="BA576" s="8"/>
      <c r="BB576" s="8"/>
      <c r="BC576" s="8"/>
      <c r="BD576" s="8"/>
      <c r="BE576" s="8"/>
      <c r="BF576" s="8"/>
      <c r="BG576" s="8"/>
      <c r="BH576" s="8"/>
      <c r="BI576" s="8"/>
      <c r="BJ576" s="8"/>
      <c r="BK576" s="8"/>
      <c r="BL576" s="8"/>
      <c r="BM576" s="8"/>
      <c r="BN576" s="8"/>
      <c r="BO576" s="8"/>
      <c r="BP576" s="8"/>
      <c r="BQ576" s="8"/>
      <c r="BR576" s="8"/>
      <c r="BS576" s="8"/>
      <c r="BT576" s="8"/>
      <c r="BU576" s="8"/>
      <c r="BV576" s="3"/>
      <c r="BW576" s="3"/>
      <c r="BX576" s="3"/>
      <c r="BY576" s="3"/>
      <c r="BZ576" s="3"/>
      <c r="CA576" s="3"/>
      <c r="CB576" s="3"/>
      <c r="CC576" s="3"/>
      <c r="CD576" s="3"/>
      <c r="CE576" s="3"/>
      <c r="CF576" s="3"/>
      <c r="CG576" s="3"/>
      <c r="CH576" s="3"/>
    </row>
    <row r="577" spans="49:86" ht="12.75" x14ac:dyDescent="0.2">
      <c r="AW577" s="8"/>
      <c r="AX577" s="8"/>
      <c r="AY577" s="8"/>
      <c r="AZ577" s="8"/>
      <c r="BA577" s="8"/>
      <c r="BB577" s="8"/>
      <c r="BC577" s="8"/>
      <c r="BD577" s="8"/>
      <c r="BE577" s="8"/>
      <c r="BF577" s="8"/>
      <c r="BG577" s="8"/>
      <c r="BH577" s="8"/>
      <c r="BI577" s="8"/>
      <c r="BJ577" s="8"/>
      <c r="BK577" s="8"/>
      <c r="BL577" s="8"/>
      <c r="BM577" s="8"/>
      <c r="BN577" s="8"/>
      <c r="BO577" s="8"/>
      <c r="BP577" s="8"/>
      <c r="BQ577" s="8"/>
      <c r="BR577" s="8"/>
      <c r="BS577" s="8"/>
      <c r="BT577" s="8"/>
      <c r="BU577" s="8"/>
      <c r="BV577" s="3"/>
      <c r="BW577" s="3"/>
      <c r="BX577" s="3"/>
      <c r="BY577" s="3"/>
      <c r="BZ577" s="3"/>
      <c r="CA577" s="3"/>
      <c r="CB577" s="3"/>
      <c r="CC577" s="3"/>
      <c r="CD577" s="3"/>
      <c r="CE577" s="3"/>
      <c r="CF577" s="3"/>
      <c r="CG577" s="3"/>
      <c r="CH577" s="3"/>
    </row>
    <row r="578" spans="49:86" ht="12.75" x14ac:dyDescent="0.2">
      <c r="AW578" s="8"/>
      <c r="AX578" s="8"/>
      <c r="AY578" s="8"/>
      <c r="AZ578" s="8"/>
      <c r="BA578" s="8"/>
      <c r="BB578" s="8"/>
      <c r="BC578" s="8"/>
      <c r="BD578" s="8"/>
      <c r="BE578" s="8"/>
      <c r="BF578" s="8"/>
      <c r="BG578" s="8"/>
      <c r="BH578" s="8"/>
      <c r="BI578" s="8"/>
      <c r="BJ578" s="8"/>
      <c r="BK578" s="8"/>
      <c r="BL578" s="8"/>
      <c r="BM578" s="8"/>
      <c r="BN578" s="8"/>
      <c r="BO578" s="8"/>
      <c r="BP578" s="8"/>
      <c r="BQ578" s="8"/>
      <c r="BR578" s="8"/>
      <c r="BS578" s="8"/>
      <c r="BT578" s="8"/>
      <c r="BU578" s="8"/>
      <c r="BV578" s="3"/>
      <c r="BW578" s="3"/>
      <c r="BX578" s="3"/>
      <c r="BY578" s="3"/>
      <c r="BZ578" s="3"/>
      <c r="CA578" s="3"/>
      <c r="CB578" s="3"/>
      <c r="CC578" s="3"/>
      <c r="CD578" s="3"/>
      <c r="CE578" s="3"/>
      <c r="CF578" s="3"/>
      <c r="CG578" s="3"/>
      <c r="CH578" s="3"/>
    </row>
    <row r="579" spans="49:86" ht="12.75" x14ac:dyDescent="0.2"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  <c r="BT579" s="3"/>
      <c r="BU579" s="3"/>
      <c r="BV579" s="3"/>
      <c r="BW579" s="3"/>
      <c r="BX579" s="3"/>
      <c r="BY579" s="3"/>
      <c r="BZ579" s="3"/>
      <c r="CA579" s="3"/>
      <c r="CB579" s="3"/>
      <c r="CC579" s="3"/>
      <c r="CD579" s="3"/>
      <c r="CE579" s="3"/>
      <c r="CF579" s="3"/>
      <c r="CG579" s="3"/>
      <c r="CH579" s="3"/>
    </row>
    <row r="580" spans="49:86" ht="12.75" x14ac:dyDescent="0.2"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  <c r="BT580" s="3"/>
      <c r="BU580" s="3"/>
      <c r="BV580" s="3"/>
      <c r="BW580" s="3"/>
      <c r="BX580" s="3"/>
      <c r="BY580" s="3"/>
      <c r="BZ580" s="3"/>
      <c r="CA580" s="3"/>
      <c r="CB580" s="3"/>
      <c r="CC580" s="3"/>
      <c r="CD580" s="3"/>
      <c r="CE580" s="3"/>
      <c r="CF580" s="3"/>
      <c r="CG580" s="3"/>
      <c r="CH580" s="3"/>
    </row>
    <row r="581" spans="49:86" ht="12.75" x14ac:dyDescent="0.2"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  <c r="BT581" s="3"/>
      <c r="BU581" s="3"/>
      <c r="BV581" s="3"/>
      <c r="BW581" s="3"/>
      <c r="BX581" s="3"/>
      <c r="BY581" s="3"/>
      <c r="BZ581" s="3"/>
      <c r="CA581" s="3"/>
      <c r="CB581" s="3"/>
      <c r="CC581" s="3"/>
      <c r="CD581" s="3"/>
      <c r="CE581" s="3"/>
      <c r="CF581" s="3"/>
      <c r="CG581" s="3"/>
      <c r="CH581" s="3"/>
    </row>
    <row r="582" spans="49:86" ht="12.75" x14ac:dyDescent="0.2"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  <c r="BT582" s="3"/>
      <c r="BU582" s="3"/>
      <c r="BV582" s="3"/>
      <c r="BW582" s="3"/>
      <c r="BX582" s="3"/>
      <c r="BY582" s="3"/>
      <c r="BZ582" s="3"/>
      <c r="CA582" s="3"/>
      <c r="CB582" s="3"/>
      <c r="CC582" s="3"/>
      <c r="CD582" s="3"/>
      <c r="CE582" s="3"/>
      <c r="CF582" s="3"/>
      <c r="CG582" s="3"/>
      <c r="CH582" s="3"/>
    </row>
    <row r="583" spans="49:86" ht="12.75" x14ac:dyDescent="0.2"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  <c r="BT583" s="3"/>
      <c r="BU583" s="3"/>
      <c r="BV583" s="3"/>
      <c r="BW583" s="3"/>
      <c r="BX583" s="3"/>
      <c r="BY583" s="3"/>
      <c r="BZ583" s="3"/>
      <c r="CA583" s="3"/>
      <c r="CB583" s="3"/>
      <c r="CC583" s="3"/>
      <c r="CD583" s="3"/>
      <c r="CE583" s="3"/>
      <c r="CF583" s="3"/>
      <c r="CG583" s="3"/>
      <c r="CH583" s="3"/>
    </row>
    <row r="584" spans="49:86" ht="12.75" x14ac:dyDescent="0.2">
      <c r="AW584" s="10"/>
      <c r="AX584" s="10"/>
      <c r="AY584" s="10"/>
      <c r="AZ584" s="10"/>
      <c r="BA584" s="10"/>
      <c r="BB584" s="10"/>
      <c r="BC584" s="10"/>
      <c r="BD584" s="10"/>
      <c r="BE584" s="10"/>
      <c r="BF584" s="10"/>
      <c r="BG584" s="10"/>
      <c r="BH584" s="10"/>
      <c r="BI584" s="10"/>
      <c r="BJ584" s="10"/>
      <c r="BK584" s="10"/>
      <c r="BL584" s="10"/>
      <c r="BM584" s="10"/>
      <c r="BN584" s="10"/>
      <c r="BO584" s="10"/>
      <c r="BP584" s="10"/>
      <c r="BQ584" s="10"/>
      <c r="BR584" s="10"/>
      <c r="BS584" s="10"/>
      <c r="BT584" s="10"/>
      <c r="BU584" s="10"/>
      <c r="BV584" s="10"/>
      <c r="BW584" s="10"/>
      <c r="BX584" s="10"/>
      <c r="BY584" s="10"/>
      <c r="BZ584" s="10"/>
      <c r="CA584" s="10"/>
      <c r="CB584" s="10"/>
      <c r="CC584" s="10"/>
      <c r="CD584" s="10"/>
      <c r="CE584" s="10"/>
      <c r="CF584" s="10"/>
      <c r="CG584" s="10"/>
      <c r="CH584" s="10"/>
    </row>
    <row r="585" spans="49:86" ht="12.75" x14ac:dyDescent="0.2">
      <c r="AW585" s="8"/>
      <c r="AX585" s="8"/>
      <c r="AY585" s="8"/>
      <c r="AZ585" s="8"/>
      <c r="BA585" s="8"/>
      <c r="BB585" s="8"/>
      <c r="BC585" s="8"/>
      <c r="BD585" s="8"/>
      <c r="BE585" s="8"/>
      <c r="BF585" s="8"/>
      <c r="BG585" s="8"/>
      <c r="BH585" s="8"/>
      <c r="BI585" s="8"/>
      <c r="BJ585" s="8"/>
      <c r="BK585" s="8"/>
      <c r="BL585" s="8"/>
      <c r="BM585" s="8"/>
      <c r="BN585" s="8"/>
      <c r="BO585" s="8"/>
      <c r="BP585" s="8"/>
      <c r="BQ585" s="8"/>
      <c r="BR585" s="8"/>
      <c r="BS585" s="8"/>
      <c r="BT585" s="8"/>
      <c r="BU585" s="8"/>
      <c r="BV585" s="8"/>
      <c r="BW585" s="8"/>
      <c r="BX585" s="8"/>
      <c r="BY585" s="8"/>
      <c r="BZ585" s="8"/>
      <c r="CA585" s="8"/>
      <c r="CB585" s="8"/>
      <c r="CC585" s="8"/>
      <c r="CD585" s="8"/>
      <c r="CE585" s="8"/>
      <c r="CF585" s="8"/>
      <c r="CG585" s="8"/>
      <c r="CH585" s="8"/>
    </row>
    <row r="586" spans="49:86" ht="12.75" x14ac:dyDescent="0.2">
      <c r="AW586" s="8"/>
      <c r="AX586" s="8"/>
      <c r="AY586" s="8"/>
      <c r="AZ586" s="8"/>
      <c r="BA586" s="8"/>
      <c r="BB586" s="8"/>
      <c r="BC586" s="8"/>
      <c r="BD586" s="8"/>
      <c r="BE586" s="8"/>
      <c r="BF586" s="8"/>
      <c r="BG586" s="8"/>
      <c r="BH586" s="8"/>
      <c r="BI586" s="8"/>
      <c r="BJ586" s="8"/>
      <c r="BK586" s="8"/>
      <c r="BL586" s="8"/>
      <c r="BM586" s="8"/>
      <c r="BN586" s="8"/>
      <c r="BO586" s="8"/>
      <c r="BP586" s="8"/>
      <c r="BQ586" s="8"/>
      <c r="BR586" s="8"/>
      <c r="BS586" s="8"/>
      <c r="BT586" s="8"/>
      <c r="BU586" s="8"/>
      <c r="BV586" s="8"/>
      <c r="BW586" s="8"/>
      <c r="BX586" s="8"/>
      <c r="BY586" s="8"/>
      <c r="BZ586" s="8"/>
      <c r="CA586" s="8"/>
      <c r="CB586" s="8"/>
      <c r="CC586" s="8"/>
      <c r="CD586" s="8"/>
      <c r="CE586" s="8"/>
      <c r="CF586" s="8"/>
      <c r="CG586" s="8"/>
      <c r="CH586" s="8"/>
    </row>
    <row r="587" spans="49:86" ht="12.75" x14ac:dyDescent="0.2">
      <c r="AW587" s="8"/>
      <c r="AX587" s="8"/>
      <c r="AY587" s="8"/>
      <c r="AZ587" s="8"/>
      <c r="BA587" s="8"/>
      <c r="BB587" s="8"/>
      <c r="BC587" s="8"/>
      <c r="BD587" s="8"/>
      <c r="BE587" s="8"/>
      <c r="BF587" s="8"/>
      <c r="BG587" s="8"/>
      <c r="BH587" s="8"/>
      <c r="BI587" s="8"/>
      <c r="BJ587" s="8"/>
      <c r="BK587" s="8"/>
      <c r="BL587" s="8"/>
      <c r="BM587" s="8"/>
      <c r="BN587" s="8"/>
      <c r="BO587" s="8"/>
      <c r="BP587" s="8"/>
      <c r="BQ587" s="8"/>
      <c r="BR587" s="8"/>
      <c r="BS587" s="8"/>
      <c r="BT587" s="8"/>
      <c r="BU587" s="8"/>
      <c r="BV587" s="8"/>
      <c r="BW587" s="8"/>
      <c r="BX587" s="8"/>
      <c r="BY587" s="8"/>
      <c r="BZ587" s="8"/>
      <c r="CA587" s="8"/>
      <c r="CB587" s="8"/>
      <c r="CC587" s="8"/>
      <c r="CD587" s="8"/>
      <c r="CE587" s="8"/>
      <c r="CF587" s="8"/>
      <c r="CG587" s="8"/>
      <c r="CH587" s="8"/>
    </row>
    <row r="588" spans="49:86" ht="12.75" x14ac:dyDescent="0.2"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  <c r="BI588" s="12"/>
      <c r="BJ588" s="12"/>
      <c r="BK588" s="12"/>
      <c r="BL588" s="12"/>
      <c r="BM588" s="12"/>
      <c r="BN588" s="12"/>
      <c r="BO588" s="12"/>
      <c r="BP588" s="12"/>
      <c r="BQ588" s="12"/>
      <c r="BR588" s="12"/>
      <c r="BS588" s="12"/>
      <c r="BT588" s="12"/>
      <c r="BU588" s="12"/>
      <c r="BV588" s="12"/>
      <c r="BW588" s="12"/>
      <c r="BX588" s="12"/>
      <c r="BY588" s="12"/>
      <c r="BZ588" s="12"/>
      <c r="CA588" s="12"/>
      <c r="CB588" s="12"/>
      <c r="CC588" s="12"/>
      <c r="CD588" s="12"/>
      <c r="CE588" s="12"/>
      <c r="CF588" s="12"/>
      <c r="CG588" s="12"/>
      <c r="CH588" s="12"/>
    </row>
    <row r="589" spans="49:86" ht="12.75" x14ac:dyDescent="0.2"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  <c r="BI589" s="12"/>
      <c r="BJ589" s="12"/>
      <c r="BK589" s="12"/>
      <c r="BL589" s="12"/>
      <c r="BM589" s="12"/>
      <c r="BN589" s="12"/>
      <c r="BO589" s="12"/>
      <c r="BP589" s="12"/>
      <c r="BQ589" s="12"/>
      <c r="BR589" s="12"/>
      <c r="BS589" s="12"/>
      <c r="BT589" s="12"/>
      <c r="BU589" s="12"/>
      <c r="BV589" s="12"/>
      <c r="BW589" s="12"/>
      <c r="BX589" s="12"/>
      <c r="BY589" s="12"/>
      <c r="BZ589" s="12"/>
      <c r="CA589" s="12"/>
      <c r="CB589" s="12"/>
      <c r="CC589" s="12"/>
      <c r="CD589" s="12"/>
      <c r="CE589" s="12"/>
      <c r="CF589" s="12"/>
      <c r="CG589" s="12"/>
      <c r="CH589" s="12"/>
    </row>
    <row r="590" spans="49:86" ht="12.75" x14ac:dyDescent="0.2"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  <c r="BI590" s="12"/>
      <c r="BJ590" s="12"/>
      <c r="BK590" s="12"/>
      <c r="BL590" s="12"/>
      <c r="BM590" s="12"/>
      <c r="BN590" s="12"/>
      <c r="BO590" s="12"/>
      <c r="BP590" s="12"/>
      <c r="BQ590" s="12"/>
      <c r="BR590" s="12"/>
      <c r="BS590" s="12"/>
      <c r="BT590" s="12"/>
      <c r="BU590" s="12"/>
      <c r="BV590" s="12"/>
      <c r="BW590" s="12"/>
      <c r="BX590" s="12"/>
      <c r="BY590" s="12"/>
      <c r="BZ590" s="12"/>
      <c r="CA590" s="12"/>
      <c r="CB590" s="12"/>
      <c r="CC590" s="12"/>
      <c r="CD590" s="12"/>
      <c r="CE590" s="12"/>
      <c r="CF590" s="12"/>
      <c r="CG590" s="12"/>
      <c r="CH590" s="12"/>
    </row>
    <row r="591" spans="49:86" ht="12.75" x14ac:dyDescent="0.2"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  <c r="BI591" s="12"/>
      <c r="BJ591" s="12"/>
      <c r="BK591" s="12"/>
      <c r="BL591" s="12"/>
      <c r="BM591" s="12"/>
      <c r="BN591" s="12"/>
      <c r="BO591" s="12"/>
      <c r="BP591" s="12"/>
      <c r="BQ591" s="12"/>
      <c r="BR591" s="12"/>
      <c r="BS591" s="12"/>
      <c r="BT591" s="12"/>
      <c r="BU591" s="12"/>
      <c r="BV591" s="12"/>
      <c r="BW591" s="12"/>
      <c r="BX591" s="12"/>
      <c r="BY591" s="12"/>
      <c r="BZ591" s="12"/>
      <c r="CA591" s="12"/>
      <c r="CB591" s="12"/>
      <c r="CC591" s="12"/>
      <c r="CD591" s="12"/>
      <c r="CE591" s="12"/>
      <c r="CF591" s="12"/>
      <c r="CG591" s="12"/>
      <c r="CH591" s="12"/>
    </row>
    <row r="592" spans="49:86" ht="12.75" x14ac:dyDescent="0.2"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  <c r="BI592" s="12"/>
      <c r="BJ592" s="12"/>
      <c r="BK592" s="12"/>
      <c r="BL592" s="12"/>
      <c r="BM592" s="12"/>
      <c r="BN592" s="12"/>
      <c r="BO592" s="12"/>
      <c r="BP592" s="12"/>
      <c r="BQ592" s="12"/>
      <c r="BR592" s="12"/>
      <c r="BS592" s="12"/>
      <c r="BT592" s="12"/>
      <c r="BU592" s="12"/>
      <c r="BV592" s="12"/>
      <c r="BW592" s="12"/>
      <c r="BX592" s="12"/>
      <c r="BY592" s="12"/>
      <c r="BZ592" s="12"/>
      <c r="CA592" s="12"/>
      <c r="CB592" s="12"/>
      <c r="CC592" s="12"/>
      <c r="CD592" s="12"/>
      <c r="CE592" s="12"/>
      <c r="CF592" s="12"/>
      <c r="CG592" s="12"/>
      <c r="CH592" s="12"/>
    </row>
    <row r="593" spans="49:86" ht="12.75" x14ac:dyDescent="0.2">
      <c r="AW593" s="10"/>
      <c r="AX593" s="10"/>
      <c r="AY593" s="10"/>
      <c r="AZ593" s="10"/>
      <c r="BA593" s="10"/>
      <c r="BB593" s="10"/>
      <c r="BC593" s="10"/>
      <c r="BD593" s="10"/>
      <c r="BE593" s="10"/>
      <c r="BF593" s="10"/>
      <c r="BG593" s="10"/>
      <c r="BH593" s="10"/>
      <c r="BI593" s="10"/>
      <c r="BJ593" s="10"/>
      <c r="BK593" s="10"/>
      <c r="BL593" s="10"/>
      <c r="BM593" s="10"/>
      <c r="BN593" s="10"/>
      <c r="BO593" s="10"/>
      <c r="BP593" s="10"/>
      <c r="BQ593" s="10"/>
      <c r="BR593" s="10"/>
      <c r="BS593" s="10"/>
      <c r="BT593" s="10"/>
      <c r="BU593" s="10"/>
      <c r="BV593" s="10"/>
      <c r="BW593" s="10"/>
      <c r="BX593" s="10"/>
      <c r="BY593" s="10"/>
      <c r="BZ593" s="10"/>
      <c r="CA593" s="10"/>
      <c r="CB593" s="10"/>
      <c r="CC593" s="10"/>
      <c r="CD593" s="10"/>
      <c r="CE593" s="10"/>
      <c r="CF593" s="10"/>
      <c r="CG593" s="10"/>
      <c r="CH593" s="10"/>
    </row>
    <row r="594" spans="49:86" ht="12.75" x14ac:dyDescent="0.2">
      <c r="AW594" s="8"/>
      <c r="AX594" s="8"/>
      <c r="AY594" s="8"/>
      <c r="AZ594" s="8"/>
      <c r="BA594" s="8"/>
      <c r="BB594" s="8"/>
      <c r="BC594" s="8"/>
      <c r="BD594" s="8"/>
      <c r="BE594" s="8"/>
      <c r="BF594" s="8"/>
      <c r="BG594" s="8"/>
      <c r="BH594" s="8"/>
      <c r="BI594" s="8"/>
      <c r="BJ594" s="8"/>
      <c r="BK594" s="8"/>
      <c r="BL594" s="8"/>
      <c r="BM594" s="8"/>
      <c r="BN594" s="8"/>
      <c r="BO594" s="8"/>
      <c r="BP594" s="8"/>
      <c r="BQ594" s="8"/>
      <c r="BR594" s="8"/>
      <c r="BS594" s="8"/>
      <c r="BT594" s="8"/>
      <c r="BU594" s="8"/>
      <c r="BV594" s="8"/>
      <c r="BW594" s="8"/>
      <c r="BX594" s="8"/>
      <c r="BY594" s="8"/>
      <c r="BZ594" s="8"/>
      <c r="CA594" s="8"/>
      <c r="CB594" s="8"/>
      <c r="CC594" s="8"/>
      <c r="CD594" s="8"/>
      <c r="CE594" s="8"/>
      <c r="CF594" s="8"/>
      <c r="CG594" s="8"/>
      <c r="CH594" s="8"/>
    </row>
    <row r="595" spans="49:86" ht="12.75" x14ac:dyDescent="0.2">
      <c r="AW595" s="8"/>
      <c r="AX595" s="8"/>
      <c r="AY595" s="8"/>
      <c r="AZ595" s="8"/>
      <c r="BA595" s="8"/>
      <c r="BB595" s="8"/>
      <c r="BC595" s="8"/>
      <c r="BD595" s="8"/>
      <c r="BE595" s="8"/>
      <c r="BF595" s="8"/>
      <c r="BG595" s="8"/>
      <c r="BH595" s="8"/>
      <c r="BI595" s="8"/>
      <c r="BJ595" s="8"/>
      <c r="BK595" s="8"/>
      <c r="BL595" s="8"/>
      <c r="BM595" s="8"/>
      <c r="BN595" s="8"/>
      <c r="BO595" s="8"/>
      <c r="BP595" s="8"/>
      <c r="BQ595" s="8"/>
      <c r="BR595" s="8"/>
      <c r="BS595" s="8"/>
      <c r="BT595" s="8"/>
      <c r="BU595" s="8"/>
      <c r="BV595" s="8"/>
      <c r="BW595" s="8"/>
      <c r="BX595" s="8"/>
      <c r="BY595" s="8"/>
      <c r="BZ595" s="8"/>
      <c r="CA595" s="8"/>
      <c r="CB595" s="8"/>
      <c r="CC595" s="8"/>
      <c r="CD595" s="8"/>
      <c r="CE595" s="8"/>
      <c r="CF595" s="8"/>
      <c r="CG595" s="8"/>
      <c r="CH595" s="8"/>
    </row>
    <row r="596" spans="49:86" ht="12.75" x14ac:dyDescent="0.2">
      <c r="AW596" s="8"/>
      <c r="AX596" s="8"/>
      <c r="AY596" s="8"/>
      <c r="AZ596" s="8"/>
      <c r="BA596" s="8"/>
      <c r="BB596" s="8"/>
      <c r="BC596" s="8"/>
      <c r="BD596" s="8"/>
      <c r="BE596" s="8"/>
      <c r="BF596" s="8"/>
      <c r="BG596" s="8"/>
      <c r="BH596" s="8"/>
      <c r="BI596" s="8"/>
      <c r="BJ596" s="8"/>
      <c r="BK596" s="8"/>
      <c r="BL596" s="8"/>
      <c r="BM596" s="8"/>
      <c r="BN596" s="8"/>
      <c r="BO596" s="8"/>
      <c r="BP596" s="8"/>
      <c r="BQ596" s="8"/>
      <c r="BR596" s="8"/>
      <c r="BS596" s="8"/>
      <c r="BT596" s="8"/>
      <c r="BU596" s="8"/>
      <c r="BV596" s="8"/>
      <c r="BW596" s="8"/>
      <c r="BX596" s="8"/>
      <c r="BY596" s="8"/>
      <c r="BZ596" s="8"/>
      <c r="CA596" s="8"/>
      <c r="CB596" s="8"/>
      <c r="CC596" s="8"/>
      <c r="CD596" s="8"/>
      <c r="CE596" s="8"/>
      <c r="CF596" s="8"/>
      <c r="CG596" s="8"/>
      <c r="CH596" s="8"/>
    </row>
    <row r="597" spans="49:86" ht="12.75" x14ac:dyDescent="0.2"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  <c r="BI597" s="12"/>
      <c r="BJ597" s="12"/>
      <c r="BK597" s="12"/>
      <c r="BL597" s="12"/>
      <c r="BM597" s="12"/>
      <c r="BN597" s="12"/>
      <c r="BO597" s="12"/>
      <c r="BP597" s="12"/>
      <c r="BQ597" s="12"/>
      <c r="BR597" s="12"/>
      <c r="BS597" s="12"/>
      <c r="BT597" s="12"/>
      <c r="BU597" s="12"/>
      <c r="BV597" s="12"/>
      <c r="BW597" s="12"/>
      <c r="BX597" s="12"/>
      <c r="BY597" s="12"/>
      <c r="BZ597" s="12"/>
      <c r="CA597" s="12"/>
      <c r="CB597" s="12"/>
      <c r="CC597" s="12"/>
      <c r="CD597" s="12"/>
      <c r="CE597" s="12"/>
      <c r="CF597" s="12"/>
      <c r="CG597" s="12"/>
      <c r="CH597" s="12"/>
    </row>
    <row r="598" spans="49:86" ht="12.75" x14ac:dyDescent="0.2"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  <c r="BI598" s="12"/>
      <c r="BJ598" s="12"/>
      <c r="BK598" s="12"/>
      <c r="BL598" s="12"/>
      <c r="BM598" s="12"/>
      <c r="BN598" s="12"/>
      <c r="BO598" s="12"/>
      <c r="BP598" s="12"/>
      <c r="BQ598" s="12"/>
      <c r="BR598" s="12"/>
      <c r="BS598" s="12"/>
      <c r="BT598" s="12"/>
      <c r="BU598" s="12"/>
      <c r="BV598" s="12"/>
      <c r="BW598" s="12"/>
      <c r="BX598" s="12"/>
      <c r="BY598" s="12"/>
      <c r="BZ598" s="12"/>
      <c r="CA598" s="12"/>
      <c r="CB598" s="12"/>
      <c r="CC598" s="12"/>
      <c r="CD598" s="12"/>
      <c r="CE598" s="12"/>
      <c r="CF598" s="12"/>
      <c r="CG598" s="12"/>
      <c r="CH598" s="12"/>
    </row>
    <row r="599" spans="49:86" ht="12.75" x14ac:dyDescent="0.2"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  <c r="BI599" s="12"/>
      <c r="BJ599" s="12"/>
      <c r="BK599" s="12"/>
      <c r="BL599" s="12"/>
      <c r="BM599" s="12"/>
      <c r="BN599" s="12"/>
      <c r="BO599" s="12"/>
      <c r="BP599" s="12"/>
      <c r="BQ599" s="12"/>
      <c r="BR599" s="12"/>
      <c r="BS599" s="12"/>
      <c r="BT599" s="12"/>
      <c r="BU599" s="12"/>
      <c r="BV599" s="12"/>
      <c r="BW599" s="12"/>
      <c r="BX599" s="12"/>
      <c r="BY599" s="12"/>
      <c r="BZ599" s="12"/>
      <c r="CA599" s="12"/>
      <c r="CB599" s="12"/>
      <c r="CC599" s="12"/>
      <c r="CD599" s="12"/>
      <c r="CE599" s="12"/>
      <c r="CF599" s="12"/>
      <c r="CG599" s="12"/>
      <c r="CH599" s="12"/>
    </row>
    <row r="600" spans="49:86" ht="12.75" x14ac:dyDescent="0.2"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  <c r="BI600" s="12"/>
      <c r="BJ600" s="12"/>
      <c r="BK600" s="12"/>
      <c r="BL600" s="12"/>
      <c r="BM600" s="12"/>
      <c r="BN600" s="12"/>
      <c r="BO600" s="12"/>
      <c r="BP600" s="12"/>
      <c r="BQ600" s="12"/>
      <c r="BR600" s="12"/>
      <c r="BS600" s="12"/>
      <c r="BT600" s="12"/>
      <c r="BU600" s="12"/>
      <c r="BV600" s="12"/>
      <c r="BW600" s="12"/>
      <c r="BX600" s="12"/>
      <c r="BY600" s="12"/>
      <c r="BZ600" s="12"/>
      <c r="CA600" s="12"/>
      <c r="CB600" s="12"/>
      <c r="CC600" s="12"/>
      <c r="CD600" s="12"/>
      <c r="CE600" s="12"/>
      <c r="CF600" s="12"/>
      <c r="CG600" s="12"/>
      <c r="CH600" s="12"/>
    </row>
    <row r="601" spans="49:86" ht="12.75" x14ac:dyDescent="0.2"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  <c r="BI601" s="12"/>
      <c r="BJ601" s="12"/>
      <c r="BK601" s="12"/>
      <c r="BL601" s="12"/>
      <c r="BM601" s="12"/>
      <c r="BN601" s="12"/>
      <c r="BO601" s="12"/>
      <c r="BP601" s="12"/>
      <c r="BQ601" s="12"/>
      <c r="BR601" s="12"/>
      <c r="BS601" s="12"/>
      <c r="BT601" s="12"/>
      <c r="BU601" s="12"/>
      <c r="BV601" s="12"/>
      <c r="BW601" s="12"/>
      <c r="BX601" s="12"/>
      <c r="BY601" s="12"/>
      <c r="BZ601" s="12"/>
      <c r="CA601" s="12"/>
      <c r="CB601" s="12"/>
      <c r="CC601" s="12"/>
      <c r="CD601" s="12"/>
      <c r="CE601" s="12"/>
      <c r="CF601" s="12"/>
      <c r="CG601" s="12"/>
      <c r="CH601" s="12"/>
    </row>
    <row r="602" spans="49:86" ht="12.75" x14ac:dyDescent="0.2">
      <c r="AW602" s="10"/>
      <c r="AX602" s="10"/>
      <c r="AY602" s="10"/>
      <c r="AZ602" s="10"/>
      <c r="BA602" s="10"/>
      <c r="BB602" s="10"/>
      <c r="BC602" s="10"/>
      <c r="BD602" s="10"/>
      <c r="BE602" s="10"/>
      <c r="BF602" s="10"/>
      <c r="BG602" s="10"/>
      <c r="BH602" s="10"/>
      <c r="BI602" s="10"/>
      <c r="BJ602" s="10"/>
      <c r="BK602" s="10"/>
      <c r="BL602" s="10"/>
      <c r="BM602" s="10"/>
      <c r="BN602" s="10"/>
      <c r="BO602" s="10"/>
      <c r="BP602" s="10"/>
      <c r="BQ602" s="10"/>
      <c r="BR602" s="10"/>
      <c r="BS602" s="10"/>
      <c r="BT602" s="10"/>
      <c r="BU602" s="10"/>
      <c r="BV602" s="10"/>
      <c r="BW602" s="10"/>
      <c r="BX602" s="10"/>
      <c r="BY602" s="10"/>
      <c r="BZ602" s="10"/>
      <c r="CA602" s="10"/>
      <c r="CB602" s="10"/>
      <c r="CC602" s="10"/>
      <c r="CD602" s="10"/>
      <c r="CE602" s="10"/>
      <c r="CF602" s="10"/>
      <c r="CG602" s="10"/>
      <c r="CH602" s="10"/>
    </row>
    <row r="603" spans="49:86" ht="12.75" x14ac:dyDescent="0.2">
      <c r="AW603" s="8"/>
      <c r="AX603" s="8"/>
      <c r="AY603" s="8"/>
      <c r="AZ603" s="8"/>
      <c r="BA603" s="8"/>
      <c r="BB603" s="8"/>
      <c r="BC603" s="8"/>
      <c r="BD603" s="8"/>
      <c r="BE603" s="8"/>
      <c r="BF603" s="8"/>
      <c r="BG603" s="8"/>
      <c r="BH603" s="8"/>
      <c r="BI603" s="8"/>
      <c r="BJ603" s="8"/>
      <c r="BK603" s="8"/>
      <c r="BL603" s="8"/>
      <c r="BM603" s="8"/>
      <c r="BN603" s="8"/>
      <c r="BO603" s="8"/>
      <c r="BP603" s="8"/>
      <c r="BQ603" s="8"/>
      <c r="BR603" s="8"/>
      <c r="BS603" s="8"/>
      <c r="BT603" s="8"/>
      <c r="BU603" s="8"/>
      <c r="BV603" s="8"/>
      <c r="BW603" s="8"/>
      <c r="BX603" s="8"/>
      <c r="BY603" s="8"/>
      <c r="BZ603" s="8"/>
      <c r="CA603" s="8"/>
      <c r="CB603" s="8"/>
      <c r="CC603" s="8"/>
      <c r="CD603" s="8"/>
      <c r="CE603" s="8"/>
      <c r="CF603" s="8"/>
      <c r="CG603" s="8"/>
      <c r="CH603" s="8"/>
    </row>
    <row r="604" spans="49:86" ht="12.75" x14ac:dyDescent="0.2">
      <c r="AW604" s="8"/>
      <c r="AX604" s="8"/>
      <c r="AY604" s="8"/>
      <c r="AZ604" s="8"/>
      <c r="BA604" s="8"/>
      <c r="BB604" s="8"/>
      <c r="BC604" s="8"/>
      <c r="BD604" s="8"/>
      <c r="BE604" s="8"/>
      <c r="BF604" s="8"/>
      <c r="BG604" s="8"/>
      <c r="BH604" s="8"/>
      <c r="BI604" s="8"/>
      <c r="BJ604" s="8"/>
      <c r="BK604" s="8"/>
      <c r="BL604" s="8"/>
      <c r="BM604" s="8"/>
      <c r="BN604" s="8"/>
      <c r="BO604" s="8"/>
      <c r="BP604" s="8"/>
      <c r="BQ604" s="8"/>
      <c r="BR604" s="8"/>
      <c r="BS604" s="8"/>
      <c r="BT604" s="8"/>
      <c r="BU604" s="8"/>
      <c r="BV604" s="8"/>
      <c r="BW604" s="8"/>
      <c r="BX604" s="8"/>
      <c r="BY604" s="8"/>
      <c r="BZ604" s="8"/>
      <c r="CA604" s="8"/>
      <c r="CB604" s="8"/>
      <c r="CC604" s="8"/>
      <c r="CD604" s="8"/>
      <c r="CE604" s="8"/>
      <c r="CF604" s="8"/>
      <c r="CG604" s="8"/>
      <c r="CH604" s="8"/>
    </row>
    <row r="605" spans="49:86" ht="12.75" x14ac:dyDescent="0.2">
      <c r="AW605" s="8"/>
      <c r="AX605" s="8"/>
      <c r="AY605" s="8"/>
      <c r="AZ605" s="8"/>
      <c r="BA605" s="8"/>
      <c r="BB605" s="8"/>
      <c r="BC605" s="8"/>
      <c r="BD605" s="8"/>
      <c r="BE605" s="8"/>
      <c r="BF605" s="8"/>
      <c r="BG605" s="8"/>
      <c r="BH605" s="8"/>
      <c r="BI605" s="8"/>
      <c r="BJ605" s="8"/>
      <c r="BK605" s="8"/>
      <c r="BL605" s="8"/>
      <c r="BM605" s="8"/>
      <c r="BN605" s="8"/>
      <c r="BO605" s="8"/>
      <c r="BP605" s="8"/>
      <c r="BQ605" s="8"/>
      <c r="BR605" s="8"/>
      <c r="BS605" s="8"/>
      <c r="BT605" s="8"/>
      <c r="BU605" s="8"/>
      <c r="BV605" s="8"/>
      <c r="BW605" s="8"/>
      <c r="BX605" s="8"/>
      <c r="BY605" s="8"/>
      <c r="BZ605" s="8"/>
      <c r="CA605" s="8"/>
      <c r="CB605" s="8"/>
      <c r="CC605" s="8"/>
      <c r="CD605" s="8"/>
      <c r="CE605" s="8"/>
      <c r="CF605" s="8"/>
      <c r="CG605" s="8"/>
      <c r="CH605" s="8"/>
    </row>
    <row r="606" spans="49:86" ht="12.75" x14ac:dyDescent="0.2"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  <c r="BI606" s="12"/>
      <c r="BJ606" s="12"/>
      <c r="BK606" s="12"/>
      <c r="BL606" s="12"/>
      <c r="BM606" s="12"/>
      <c r="BN606" s="12"/>
      <c r="BO606" s="12"/>
      <c r="BP606" s="12"/>
      <c r="BQ606" s="12"/>
      <c r="BR606" s="12"/>
      <c r="BS606" s="12"/>
      <c r="BT606" s="12"/>
      <c r="BU606" s="12"/>
      <c r="BV606" s="12"/>
      <c r="BW606" s="12"/>
      <c r="BX606" s="12"/>
      <c r="BY606" s="12"/>
      <c r="BZ606" s="12"/>
      <c r="CA606" s="12"/>
      <c r="CB606" s="12"/>
      <c r="CC606" s="12"/>
      <c r="CD606" s="12"/>
      <c r="CE606" s="12"/>
      <c r="CF606" s="12"/>
      <c r="CG606" s="12"/>
      <c r="CH606" s="12"/>
    </row>
    <row r="607" spans="49:86" ht="12.75" x14ac:dyDescent="0.2"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  <c r="BI607" s="12"/>
      <c r="BJ607" s="12"/>
      <c r="BK607" s="12"/>
      <c r="BL607" s="12"/>
      <c r="BM607" s="12"/>
      <c r="BN607" s="12"/>
      <c r="BO607" s="12"/>
      <c r="BP607" s="12"/>
      <c r="BQ607" s="12"/>
      <c r="BR607" s="12"/>
      <c r="BS607" s="12"/>
      <c r="BT607" s="12"/>
      <c r="BU607" s="12"/>
      <c r="BV607" s="12"/>
      <c r="BW607" s="12"/>
      <c r="BX607" s="12"/>
      <c r="BY607" s="12"/>
      <c r="BZ607" s="12"/>
      <c r="CA607" s="12"/>
      <c r="CB607" s="12"/>
      <c r="CC607" s="12"/>
      <c r="CD607" s="12"/>
      <c r="CE607" s="12"/>
      <c r="CF607" s="12"/>
      <c r="CG607" s="12"/>
      <c r="CH607" s="12"/>
    </row>
    <row r="608" spans="49:86" ht="12.75" x14ac:dyDescent="0.2"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  <c r="BI608" s="12"/>
      <c r="BJ608" s="12"/>
      <c r="BK608" s="12"/>
      <c r="BL608" s="12"/>
      <c r="BM608" s="12"/>
      <c r="BN608" s="12"/>
      <c r="BO608" s="12"/>
      <c r="BP608" s="12"/>
      <c r="BQ608" s="12"/>
      <c r="BR608" s="12"/>
      <c r="BS608" s="12"/>
      <c r="BT608" s="12"/>
      <c r="BU608" s="12"/>
      <c r="BV608" s="12"/>
      <c r="BW608" s="12"/>
      <c r="BX608" s="12"/>
      <c r="BY608" s="12"/>
      <c r="BZ608" s="12"/>
      <c r="CA608" s="12"/>
      <c r="CB608" s="12"/>
      <c r="CC608" s="12"/>
      <c r="CD608" s="12"/>
      <c r="CE608" s="12"/>
      <c r="CF608" s="12"/>
      <c r="CG608" s="12"/>
      <c r="CH608" s="12"/>
    </row>
    <row r="609" spans="49:86" ht="12.75" x14ac:dyDescent="0.2"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  <c r="BI609" s="12"/>
      <c r="BJ609" s="12"/>
      <c r="BK609" s="12"/>
      <c r="BL609" s="12"/>
      <c r="BM609" s="12"/>
      <c r="BN609" s="12"/>
      <c r="BO609" s="12"/>
      <c r="BP609" s="12"/>
      <c r="BQ609" s="12"/>
      <c r="BR609" s="12"/>
      <c r="BS609" s="12"/>
      <c r="BT609" s="12"/>
      <c r="BU609" s="12"/>
      <c r="BV609" s="12"/>
      <c r="BW609" s="12"/>
      <c r="BX609" s="12"/>
      <c r="BY609" s="12"/>
      <c r="BZ609" s="12"/>
      <c r="CA609" s="12"/>
      <c r="CB609" s="12"/>
      <c r="CC609" s="12"/>
      <c r="CD609" s="12"/>
      <c r="CE609" s="12"/>
      <c r="CF609" s="12"/>
      <c r="CG609" s="12"/>
      <c r="CH609" s="12"/>
    </row>
    <row r="610" spans="49:86" ht="12.75" x14ac:dyDescent="0.2"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  <c r="BI610" s="12"/>
      <c r="BJ610" s="12"/>
      <c r="BK610" s="12"/>
      <c r="BL610" s="12"/>
      <c r="BM610" s="12"/>
      <c r="BN610" s="12"/>
      <c r="BO610" s="12"/>
      <c r="BP610" s="12"/>
      <c r="BQ610" s="12"/>
      <c r="BR610" s="12"/>
      <c r="BS610" s="12"/>
      <c r="BT610" s="12"/>
      <c r="BU610" s="12"/>
      <c r="BV610" s="12"/>
      <c r="BW610" s="12"/>
      <c r="BX610" s="12"/>
      <c r="BY610" s="12"/>
      <c r="BZ610" s="12"/>
      <c r="CA610" s="12"/>
      <c r="CB610" s="12"/>
      <c r="CC610" s="12"/>
      <c r="CD610" s="12"/>
      <c r="CE610" s="12"/>
      <c r="CF610" s="12"/>
      <c r="CG610" s="12"/>
      <c r="CH610" s="12"/>
    </row>
    <row r="611" spans="49:86" ht="12.75" x14ac:dyDescent="0.2">
      <c r="AW611" s="10"/>
      <c r="AX611" s="10"/>
      <c r="AY611" s="10"/>
      <c r="AZ611" s="10"/>
      <c r="BA611" s="10"/>
      <c r="BB611" s="10"/>
      <c r="BC611" s="10"/>
      <c r="BD611" s="10"/>
      <c r="BE611" s="10"/>
      <c r="BF611" s="10"/>
      <c r="BG611" s="10"/>
      <c r="BH611" s="10"/>
      <c r="BI611" s="10"/>
      <c r="BJ611" s="10"/>
      <c r="BK611" s="10"/>
      <c r="BL611" s="10"/>
      <c r="BM611" s="10"/>
      <c r="BN611" s="10"/>
      <c r="BO611" s="10"/>
      <c r="BP611" s="10"/>
      <c r="BQ611" s="10"/>
      <c r="BR611" s="10"/>
      <c r="BS611" s="10"/>
      <c r="BT611" s="10"/>
      <c r="BU611" s="10"/>
      <c r="BV611" s="10"/>
      <c r="BW611" s="10"/>
      <c r="BX611" s="10"/>
      <c r="BY611" s="10"/>
      <c r="BZ611" s="10"/>
      <c r="CA611" s="10"/>
      <c r="CB611" s="10"/>
      <c r="CC611" s="10"/>
      <c r="CD611" s="10"/>
      <c r="CE611" s="10"/>
      <c r="CF611" s="10"/>
      <c r="CG611" s="10"/>
      <c r="CH611" s="10"/>
    </row>
    <row r="612" spans="49:86" ht="12.75" x14ac:dyDescent="0.2">
      <c r="AW612" s="8"/>
      <c r="AX612" s="8"/>
      <c r="AY612" s="8"/>
      <c r="AZ612" s="8"/>
      <c r="BA612" s="8"/>
      <c r="BB612" s="8"/>
      <c r="BC612" s="8"/>
      <c r="BD612" s="8"/>
      <c r="BE612" s="8"/>
      <c r="BF612" s="8"/>
      <c r="BG612" s="8"/>
      <c r="BH612" s="8"/>
      <c r="BI612" s="8"/>
      <c r="BJ612" s="8"/>
      <c r="BK612" s="8"/>
      <c r="BL612" s="8"/>
      <c r="BM612" s="8"/>
      <c r="BN612" s="8"/>
      <c r="BO612" s="8"/>
      <c r="BP612" s="8"/>
      <c r="BQ612" s="8"/>
      <c r="BR612" s="8"/>
      <c r="BS612" s="8"/>
      <c r="BT612" s="8"/>
      <c r="BU612" s="8"/>
      <c r="BV612" s="8"/>
      <c r="BW612" s="8"/>
      <c r="BX612" s="8"/>
      <c r="BY612" s="8"/>
      <c r="BZ612" s="8"/>
      <c r="CA612" s="8"/>
      <c r="CB612" s="8"/>
      <c r="CC612" s="8"/>
      <c r="CD612" s="8"/>
      <c r="CE612" s="8"/>
      <c r="CF612" s="8"/>
      <c r="CG612" s="8"/>
      <c r="CH612" s="8"/>
    </row>
    <row r="613" spans="49:86" ht="12.75" x14ac:dyDescent="0.2">
      <c r="AW613" s="8"/>
      <c r="AX613" s="8"/>
      <c r="AY613" s="8"/>
      <c r="AZ613" s="8"/>
      <c r="BA613" s="8"/>
      <c r="BB613" s="8"/>
      <c r="BC613" s="8"/>
      <c r="BD613" s="8"/>
      <c r="BE613" s="8"/>
      <c r="BF613" s="8"/>
      <c r="BG613" s="8"/>
      <c r="BH613" s="8"/>
      <c r="BI613" s="8"/>
      <c r="BJ613" s="8"/>
      <c r="BK613" s="8"/>
      <c r="BL613" s="8"/>
      <c r="BM613" s="8"/>
      <c r="BN613" s="8"/>
      <c r="BO613" s="8"/>
      <c r="BP613" s="8"/>
      <c r="BQ613" s="8"/>
      <c r="BR613" s="8"/>
      <c r="BS613" s="8"/>
      <c r="BT613" s="8"/>
      <c r="BU613" s="8"/>
      <c r="BV613" s="8"/>
      <c r="BW613" s="8"/>
      <c r="BX613" s="8"/>
      <c r="BY613" s="8"/>
      <c r="BZ613" s="8"/>
      <c r="CA613" s="8"/>
      <c r="CB613" s="8"/>
      <c r="CC613" s="8"/>
      <c r="CD613" s="8"/>
      <c r="CE613" s="8"/>
      <c r="CF613" s="8"/>
      <c r="CG613" s="8"/>
      <c r="CH613" s="8"/>
    </row>
    <row r="614" spans="49:86" ht="12.75" x14ac:dyDescent="0.2">
      <c r="AW614" s="8"/>
      <c r="AX614" s="8"/>
      <c r="AY614" s="8"/>
      <c r="AZ614" s="8"/>
      <c r="BA614" s="8"/>
      <c r="BB614" s="8"/>
      <c r="BC614" s="8"/>
      <c r="BD614" s="8"/>
      <c r="BE614" s="8"/>
      <c r="BF614" s="8"/>
      <c r="BG614" s="8"/>
      <c r="BH614" s="8"/>
      <c r="BI614" s="8"/>
      <c r="BJ614" s="8"/>
      <c r="BK614" s="8"/>
      <c r="BL614" s="8"/>
      <c r="BM614" s="8"/>
      <c r="BN614" s="8"/>
      <c r="BO614" s="8"/>
      <c r="BP614" s="8"/>
      <c r="BQ614" s="8"/>
      <c r="BR614" s="8"/>
      <c r="BS614" s="8"/>
      <c r="BT614" s="8"/>
      <c r="BU614" s="8"/>
      <c r="BV614" s="8"/>
      <c r="BW614" s="8"/>
      <c r="BX614" s="8"/>
      <c r="BY614" s="8"/>
      <c r="BZ614" s="8"/>
      <c r="CA614" s="8"/>
      <c r="CB614" s="8"/>
      <c r="CC614" s="8"/>
      <c r="CD614" s="8"/>
      <c r="CE614" s="8"/>
      <c r="CF614" s="8"/>
      <c r="CG614" s="8"/>
      <c r="CH614" s="8"/>
    </row>
    <row r="615" spans="49:86" ht="12.75" x14ac:dyDescent="0.2"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  <c r="BI615" s="12"/>
      <c r="BJ615" s="12"/>
      <c r="BK615" s="12"/>
      <c r="BL615" s="12"/>
      <c r="BM615" s="12"/>
      <c r="BN615" s="12"/>
      <c r="BO615" s="12"/>
      <c r="BP615" s="12"/>
      <c r="BQ615" s="12"/>
      <c r="BR615" s="12"/>
      <c r="BS615" s="12"/>
      <c r="BT615" s="12"/>
      <c r="BU615" s="12"/>
      <c r="BV615" s="12"/>
      <c r="BW615" s="12"/>
      <c r="BX615" s="12"/>
      <c r="BY615" s="12"/>
      <c r="BZ615" s="12"/>
      <c r="CA615" s="12"/>
      <c r="CB615" s="12"/>
      <c r="CC615" s="12"/>
      <c r="CD615" s="12"/>
      <c r="CE615" s="12"/>
      <c r="CF615" s="12"/>
      <c r="CG615" s="12"/>
      <c r="CH615" s="12"/>
    </row>
    <row r="616" spans="49:86" ht="12.75" x14ac:dyDescent="0.2"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  <c r="BI616" s="12"/>
      <c r="BJ616" s="12"/>
      <c r="BK616" s="12"/>
      <c r="BL616" s="12"/>
      <c r="BM616" s="12"/>
      <c r="BN616" s="12"/>
      <c r="BO616" s="12"/>
      <c r="BP616" s="12"/>
      <c r="BQ616" s="12"/>
      <c r="BR616" s="12"/>
      <c r="BS616" s="12"/>
      <c r="BT616" s="12"/>
      <c r="BU616" s="12"/>
      <c r="BV616" s="12"/>
      <c r="BW616" s="12"/>
      <c r="BX616" s="12"/>
      <c r="BY616" s="12"/>
      <c r="BZ616" s="12"/>
      <c r="CA616" s="12"/>
      <c r="CB616" s="12"/>
      <c r="CC616" s="12"/>
      <c r="CD616" s="12"/>
      <c r="CE616" s="12"/>
      <c r="CF616" s="12"/>
      <c r="CG616" s="12"/>
      <c r="CH616" s="12"/>
    </row>
    <row r="617" spans="49:86" ht="12.75" x14ac:dyDescent="0.2"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  <c r="BI617" s="12"/>
      <c r="BJ617" s="12"/>
      <c r="BK617" s="12"/>
      <c r="BL617" s="12"/>
      <c r="BM617" s="12"/>
      <c r="BN617" s="12"/>
      <c r="BO617" s="12"/>
      <c r="BP617" s="12"/>
      <c r="BQ617" s="12"/>
      <c r="BR617" s="12"/>
      <c r="BS617" s="12"/>
      <c r="BT617" s="12"/>
      <c r="BU617" s="12"/>
      <c r="BV617" s="12"/>
      <c r="BW617" s="12"/>
      <c r="BX617" s="12"/>
      <c r="BY617" s="12"/>
      <c r="BZ617" s="12"/>
      <c r="CA617" s="12"/>
      <c r="CB617" s="12"/>
      <c r="CC617" s="12"/>
      <c r="CD617" s="12"/>
      <c r="CE617" s="12"/>
      <c r="CF617" s="12"/>
      <c r="CG617" s="12"/>
      <c r="CH617" s="12"/>
    </row>
    <row r="618" spans="49:86" ht="12.75" x14ac:dyDescent="0.2"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  <c r="BI618" s="12"/>
      <c r="BJ618" s="12"/>
      <c r="BK618" s="12"/>
      <c r="BL618" s="12"/>
      <c r="BM618" s="12"/>
      <c r="BN618" s="12"/>
      <c r="BO618" s="12"/>
      <c r="BP618" s="12"/>
      <c r="BQ618" s="12"/>
      <c r="BR618" s="12"/>
      <c r="BS618" s="12"/>
      <c r="BT618" s="12"/>
      <c r="BU618" s="12"/>
      <c r="BV618" s="12"/>
      <c r="BW618" s="12"/>
      <c r="BX618" s="12"/>
      <c r="BY618" s="12"/>
      <c r="BZ618" s="12"/>
      <c r="CA618" s="12"/>
      <c r="CB618" s="12"/>
      <c r="CC618" s="12"/>
      <c r="CD618" s="12"/>
      <c r="CE618" s="12"/>
      <c r="CF618" s="12"/>
      <c r="CG618" s="12"/>
      <c r="CH618" s="12"/>
    </row>
    <row r="619" spans="49:86" ht="12.75" x14ac:dyDescent="0.2"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  <c r="BI619" s="12"/>
      <c r="BJ619" s="12"/>
      <c r="BK619" s="12"/>
      <c r="BL619" s="12"/>
      <c r="BM619" s="12"/>
      <c r="BN619" s="12"/>
      <c r="BO619" s="12"/>
      <c r="BP619" s="12"/>
      <c r="BQ619" s="12"/>
      <c r="BR619" s="12"/>
      <c r="BS619" s="12"/>
      <c r="BT619" s="12"/>
      <c r="BU619" s="12"/>
      <c r="BV619" s="12"/>
      <c r="BW619" s="12"/>
      <c r="BX619" s="12"/>
      <c r="BY619" s="12"/>
      <c r="BZ619" s="12"/>
      <c r="CA619" s="12"/>
      <c r="CB619" s="12"/>
      <c r="CC619" s="12"/>
      <c r="CD619" s="12"/>
      <c r="CE619" s="12"/>
      <c r="CF619" s="12"/>
      <c r="CG619" s="12"/>
      <c r="CH619" s="12"/>
    </row>
    <row r="620" spans="49:86" ht="12.75" x14ac:dyDescent="0.2">
      <c r="AW620" s="10"/>
      <c r="AX620" s="10"/>
      <c r="AY620" s="10"/>
      <c r="AZ620" s="10"/>
      <c r="BA620" s="10"/>
      <c r="BB620" s="10"/>
      <c r="BC620" s="10"/>
      <c r="BD620" s="10"/>
      <c r="BE620" s="10"/>
      <c r="BF620" s="10"/>
      <c r="BG620" s="10"/>
      <c r="BH620" s="10"/>
      <c r="BI620" s="10"/>
      <c r="BJ620" s="10"/>
      <c r="BK620" s="10"/>
      <c r="BL620" s="10"/>
      <c r="BM620" s="10"/>
      <c r="BN620" s="10"/>
      <c r="BO620" s="10"/>
      <c r="BP620" s="10"/>
      <c r="BQ620" s="10"/>
      <c r="BR620" s="10"/>
      <c r="BS620" s="10"/>
      <c r="BT620" s="10"/>
      <c r="BU620" s="10"/>
      <c r="BV620" s="10"/>
      <c r="BW620" s="10"/>
      <c r="BX620" s="10"/>
      <c r="BY620" s="10"/>
      <c r="BZ620" s="10"/>
      <c r="CA620" s="10"/>
      <c r="CB620" s="10"/>
      <c r="CC620" s="10"/>
      <c r="CD620" s="10"/>
      <c r="CE620" s="10"/>
      <c r="CF620" s="10"/>
      <c r="CG620" s="10"/>
      <c r="CH620" s="10"/>
    </row>
    <row r="621" spans="49:86" ht="12.75" x14ac:dyDescent="0.2">
      <c r="AW621" s="8"/>
      <c r="AX621" s="8"/>
      <c r="AY621" s="8"/>
      <c r="AZ621" s="8"/>
      <c r="BA621" s="8"/>
      <c r="BB621" s="8"/>
      <c r="BC621" s="8"/>
      <c r="BD621" s="8"/>
      <c r="BE621" s="8"/>
      <c r="BF621" s="8"/>
      <c r="BG621" s="8"/>
      <c r="BH621" s="8"/>
      <c r="BI621" s="8"/>
      <c r="BJ621" s="8"/>
      <c r="BK621" s="8"/>
      <c r="BL621" s="8"/>
      <c r="BM621" s="8"/>
      <c r="BN621" s="8"/>
      <c r="BO621" s="8"/>
      <c r="BP621" s="8"/>
      <c r="BQ621" s="8"/>
      <c r="BR621" s="8"/>
      <c r="BS621" s="8"/>
      <c r="BT621" s="8"/>
      <c r="BU621" s="8"/>
      <c r="BV621" s="8"/>
      <c r="BW621" s="8"/>
      <c r="BX621" s="8"/>
      <c r="BY621" s="8"/>
      <c r="BZ621" s="8"/>
      <c r="CA621" s="8"/>
      <c r="CB621" s="8"/>
      <c r="CC621" s="8"/>
      <c r="CD621" s="8"/>
      <c r="CE621" s="8"/>
      <c r="CF621" s="8"/>
      <c r="CG621" s="8"/>
      <c r="CH621" s="8"/>
    </row>
    <row r="622" spans="49:86" ht="12.75" x14ac:dyDescent="0.2">
      <c r="AW622" s="8"/>
      <c r="AX622" s="8"/>
      <c r="AY622" s="8"/>
      <c r="AZ622" s="8"/>
      <c r="BA622" s="8"/>
      <c r="BB622" s="8"/>
      <c r="BC622" s="8"/>
      <c r="BD622" s="8"/>
      <c r="BE622" s="8"/>
      <c r="BF622" s="8"/>
      <c r="BG622" s="8"/>
      <c r="BH622" s="8"/>
      <c r="BI622" s="8"/>
      <c r="BJ622" s="8"/>
      <c r="BK622" s="8"/>
      <c r="BL622" s="8"/>
      <c r="BM622" s="8"/>
      <c r="BN622" s="8"/>
      <c r="BO622" s="8"/>
      <c r="BP622" s="8"/>
      <c r="BQ622" s="8"/>
      <c r="BR622" s="8"/>
      <c r="BS622" s="8"/>
      <c r="BT622" s="8"/>
      <c r="BU622" s="8"/>
      <c r="BV622" s="8"/>
      <c r="BW622" s="8"/>
      <c r="BX622" s="8"/>
      <c r="BY622" s="8"/>
      <c r="BZ622" s="8"/>
      <c r="CA622" s="8"/>
      <c r="CB622" s="8"/>
      <c r="CC622" s="8"/>
      <c r="CD622" s="8"/>
      <c r="CE622" s="8"/>
      <c r="CF622" s="8"/>
      <c r="CG622" s="8"/>
      <c r="CH622" s="8"/>
    </row>
    <row r="623" spans="49:86" ht="12.75" x14ac:dyDescent="0.2">
      <c r="AW623" s="8"/>
      <c r="AX623" s="8"/>
      <c r="AY623" s="8"/>
      <c r="AZ623" s="8"/>
      <c r="BA623" s="8"/>
      <c r="BB623" s="8"/>
      <c r="BC623" s="8"/>
      <c r="BD623" s="8"/>
      <c r="BE623" s="8"/>
      <c r="BF623" s="8"/>
      <c r="BG623" s="8"/>
      <c r="BH623" s="8"/>
      <c r="BI623" s="8"/>
      <c r="BJ623" s="8"/>
      <c r="BK623" s="8"/>
      <c r="BL623" s="8"/>
      <c r="BM623" s="8"/>
      <c r="BN623" s="8"/>
      <c r="BO623" s="8"/>
      <c r="BP623" s="8"/>
      <c r="BQ623" s="8"/>
      <c r="BR623" s="8"/>
      <c r="BS623" s="8"/>
      <c r="BT623" s="8"/>
      <c r="BU623" s="8"/>
      <c r="BV623" s="8"/>
      <c r="BW623" s="8"/>
      <c r="BX623" s="8"/>
      <c r="BY623" s="8"/>
      <c r="BZ623" s="8"/>
      <c r="CA623" s="8"/>
      <c r="CB623" s="8"/>
      <c r="CC623" s="8"/>
      <c r="CD623" s="8"/>
      <c r="CE623" s="8"/>
      <c r="CF623" s="8"/>
      <c r="CG623" s="8"/>
      <c r="CH623" s="8"/>
    </row>
    <row r="624" spans="49:86" ht="12.75" x14ac:dyDescent="0.2"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  <c r="BI624" s="12"/>
      <c r="BJ624" s="12"/>
      <c r="BK624" s="12"/>
      <c r="BL624" s="12"/>
      <c r="BM624" s="12"/>
      <c r="BN624" s="12"/>
      <c r="BO624" s="12"/>
      <c r="BP624" s="12"/>
      <c r="BQ624" s="12"/>
      <c r="BR624" s="12"/>
      <c r="BS624" s="12"/>
      <c r="BT624" s="12"/>
      <c r="BU624" s="12"/>
      <c r="BV624" s="12"/>
      <c r="BW624" s="12"/>
      <c r="BX624" s="12"/>
      <c r="BY624" s="12"/>
      <c r="BZ624" s="12"/>
      <c r="CA624" s="12"/>
      <c r="CB624" s="12"/>
      <c r="CC624" s="12"/>
      <c r="CD624" s="12"/>
      <c r="CE624" s="12"/>
      <c r="CF624" s="12"/>
      <c r="CG624" s="12"/>
      <c r="CH624" s="12"/>
    </row>
    <row r="625" spans="49:86" ht="12.75" x14ac:dyDescent="0.2"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  <c r="BI625" s="12"/>
      <c r="BJ625" s="12"/>
      <c r="BK625" s="12"/>
      <c r="BL625" s="12"/>
      <c r="BM625" s="12"/>
      <c r="BN625" s="12"/>
      <c r="BO625" s="12"/>
      <c r="BP625" s="12"/>
      <c r="BQ625" s="12"/>
      <c r="BR625" s="12"/>
      <c r="BS625" s="12"/>
      <c r="BT625" s="12"/>
      <c r="BU625" s="12"/>
      <c r="BV625" s="12"/>
      <c r="BW625" s="12"/>
      <c r="BX625" s="12"/>
      <c r="BY625" s="12"/>
      <c r="BZ625" s="12"/>
      <c r="CA625" s="12"/>
      <c r="CB625" s="12"/>
      <c r="CC625" s="12"/>
      <c r="CD625" s="12"/>
      <c r="CE625" s="12"/>
      <c r="CF625" s="12"/>
      <c r="CG625" s="12"/>
      <c r="CH625" s="12"/>
    </row>
    <row r="626" spans="49:86" ht="12.75" x14ac:dyDescent="0.2"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  <c r="BI626" s="12"/>
      <c r="BJ626" s="12"/>
      <c r="BK626" s="12"/>
      <c r="BL626" s="12"/>
      <c r="BM626" s="12"/>
      <c r="BN626" s="12"/>
      <c r="BO626" s="12"/>
      <c r="BP626" s="12"/>
      <c r="BQ626" s="12"/>
      <c r="BR626" s="12"/>
      <c r="BS626" s="12"/>
      <c r="BT626" s="12"/>
      <c r="BU626" s="12"/>
      <c r="BV626" s="12"/>
      <c r="BW626" s="12"/>
      <c r="BX626" s="12"/>
      <c r="BY626" s="12"/>
      <c r="BZ626" s="12"/>
      <c r="CA626" s="12"/>
      <c r="CB626" s="12"/>
      <c r="CC626" s="12"/>
      <c r="CD626" s="12"/>
      <c r="CE626" s="12"/>
      <c r="CF626" s="12"/>
      <c r="CG626" s="12"/>
      <c r="CH626" s="12"/>
    </row>
    <row r="627" spans="49:86" ht="12.75" x14ac:dyDescent="0.2"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  <c r="BI627" s="12"/>
      <c r="BJ627" s="12"/>
      <c r="BK627" s="12"/>
      <c r="BL627" s="12"/>
      <c r="BM627" s="12"/>
      <c r="BN627" s="12"/>
      <c r="BO627" s="12"/>
      <c r="BP627" s="12"/>
      <c r="BQ627" s="12"/>
      <c r="BR627" s="12"/>
      <c r="BS627" s="12"/>
      <c r="BT627" s="12"/>
      <c r="BU627" s="12"/>
      <c r="BV627" s="12"/>
      <c r="BW627" s="12"/>
      <c r="BX627" s="12"/>
      <c r="BY627" s="12"/>
      <c r="BZ627" s="12"/>
      <c r="CA627" s="12"/>
      <c r="CB627" s="12"/>
      <c r="CC627" s="12"/>
      <c r="CD627" s="12"/>
      <c r="CE627" s="12"/>
      <c r="CF627" s="12"/>
      <c r="CG627" s="12"/>
      <c r="CH627" s="12"/>
    </row>
    <row r="628" spans="49:86" ht="12.75" x14ac:dyDescent="0.2"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  <c r="BI628" s="12"/>
      <c r="BJ628" s="12"/>
      <c r="BK628" s="12"/>
      <c r="BL628" s="12"/>
      <c r="BM628" s="12"/>
      <c r="BN628" s="12"/>
      <c r="BO628" s="12"/>
      <c r="BP628" s="12"/>
      <c r="BQ628" s="12"/>
      <c r="BR628" s="12"/>
      <c r="BS628" s="12"/>
      <c r="BT628" s="12"/>
      <c r="BU628" s="12"/>
      <c r="BV628" s="12"/>
      <c r="BW628" s="12"/>
      <c r="BX628" s="12"/>
      <c r="BY628" s="12"/>
      <c r="BZ628" s="12"/>
      <c r="CA628" s="12"/>
      <c r="CB628" s="12"/>
      <c r="CC628" s="12"/>
      <c r="CD628" s="12"/>
      <c r="CE628" s="12"/>
      <c r="CF628" s="12"/>
      <c r="CG628" s="12"/>
      <c r="CH628" s="12"/>
    </row>
    <row r="629" spans="49:86" ht="12.75" x14ac:dyDescent="0.2">
      <c r="AW629" s="10"/>
      <c r="AX629" s="10"/>
      <c r="AY629" s="10"/>
      <c r="AZ629" s="10"/>
      <c r="BA629" s="10"/>
      <c r="BB629" s="10"/>
      <c r="BC629" s="10"/>
      <c r="BD629" s="10"/>
      <c r="BE629" s="10"/>
      <c r="BF629" s="10"/>
      <c r="BG629" s="10"/>
      <c r="BH629" s="10"/>
      <c r="BI629" s="10"/>
      <c r="BJ629" s="10"/>
      <c r="BK629" s="10"/>
      <c r="BL629" s="10"/>
      <c r="BM629" s="10"/>
      <c r="BN629" s="10"/>
      <c r="BO629" s="10"/>
      <c r="BP629" s="10"/>
      <c r="BQ629" s="10"/>
      <c r="BR629" s="10"/>
      <c r="BS629" s="10"/>
      <c r="BT629" s="10"/>
      <c r="BU629" s="10"/>
      <c r="BV629" s="10"/>
      <c r="BW629" s="10"/>
      <c r="BX629" s="10"/>
      <c r="BY629" s="10"/>
      <c r="BZ629" s="10"/>
      <c r="CA629" s="10"/>
      <c r="CB629" s="10"/>
      <c r="CC629" s="10"/>
      <c r="CD629" s="10"/>
      <c r="CE629" s="10"/>
      <c r="CF629" s="10"/>
      <c r="CG629" s="10"/>
      <c r="CH629" s="10"/>
    </row>
    <row r="630" spans="49:86" ht="12.75" x14ac:dyDescent="0.2">
      <c r="AW630" s="8"/>
      <c r="AX630" s="8"/>
      <c r="AY630" s="8"/>
      <c r="AZ630" s="8"/>
      <c r="BA630" s="8"/>
      <c r="BB630" s="8"/>
      <c r="BC630" s="8"/>
      <c r="BD630" s="8"/>
      <c r="BE630" s="8"/>
      <c r="BF630" s="8"/>
      <c r="BG630" s="8"/>
      <c r="BH630" s="8"/>
      <c r="BI630" s="8"/>
      <c r="BJ630" s="8"/>
      <c r="BK630" s="8"/>
      <c r="BL630" s="8"/>
      <c r="BM630" s="8"/>
      <c r="BN630" s="8"/>
      <c r="BO630" s="8"/>
      <c r="BP630" s="8"/>
      <c r="BQ630" s="8"/>
      <c r="BR630" s="8"/>
      <c r="BS630" s="8"/>
      <c r="BT630" s="8"/>
      <c r="BU630" s="8"/>
      <c r="BV630" s="8"/>
      <c r="BW630" s="8"/>
      <c r="BX630" s="8"/>
      <c r="BY630" s="8"/>
      <c r="BZ630" s="8"/>
      <c r="CA630" s="8"/>
      <c r="CB630" s="8"/>
      <c r="CC630" s="8"/>
      <c r="CD630" s="8"/>
      <c r="CE630" s="8"/>
      <c r="CF630" s="8"/>
      <c r="CG630" s="8"/>
      <c r="CH630" s="8"/>
    </row>
    <row r="631" spans="49:86" ht="12.75" x14ac:dyDescent="0.2">
      <c r="AW631" s="8"/>
      <c r="AX631" s="8"/>
      <c r="AY631" s="8"/>
      <c r="AZ631" s="8"/>
      <c r="BA631" s="8"/>
      <c r="BB631" s="8"/>
      <c r="BC631" s="8"/>
      <c r="BD631" s="8"/>
      <c r="BE631" s="8"/>
      <c r="BF631" s="8"/>
      <c r="BG631" s="8"/>
      <c r="BH631" s="8"/>
      <c r="BI631" s="8"/>
      <c r="BJ631" s="8"/>
      <c r="BK631" s="8"/>
      <c r="BL631" s="8"/>
      <c r="BM631" s="8"/>
      <c r="BN631" s="8"/>
      <c r="BO631" s="8"/>
      <c r="BP631" s="8"/>
      <c r="BQ631" s="8"/>
      <c r="BR631" s="8"/>
      <c r="BS631" s="8"/>
      <c r="BT631" s="8"/>
      <c r="BU631" s="8"/>
      <c r="BV631" s="8"/>
      <c r="BW631" s="8"/>
      <c r="BX631" s="8"/>
      <c r="BY631" s="8"/>
      <c r="BZ631" s="8"/>
      <c r="CA631" s="8"/>
      <c r="CB631" s="8"/>
      <c r="CC631" s="8"/>
      <c r="CD631" s="8"/>
      <c r="CE631" s="8"/>
      <c r="CF631" s="8"/>
      <c r="CG631" s="8"/>
      <c r="CH631" s="8"/>
    </row>
    <row r="632" spans="49:86" ht="12.75" x14ac:dyDescent="0.2">
      <c r="AW632" s="8"/>
      <c r="AX632" s="8"/>
      <c r="AY632" s="8"/>
      <c r="AZ632" s="8"/>
      <c r="BA632" s="8"/>
      <c r="BB632" s="8"/>
      <c r="BC632" s="8"/>
      <c r="BD632" s="8"/>
      <c r="BE632" s="8"/>
      <c r="BF632" s="8"/>
      <c r="BG632" s="8"/>
      <c r="BH632" s="8"/>
      <c r="BI632" s="8"/>
      <c r="BJ632" s="8"/>
      <c r="BK632" s="8"/>
      <c r="BL632" s="8"/>
      <c r="BM632" s="8"/>
      <c r="BN632" s="8"/>
      <c r="BO632" s="8"/>
      <c r="BP632" s="8"/>
      <c r="BQ632" s="8"/>
      <c r="BR632" s="8"/>
      <c r="BS632" s="8"/>
      <c r="BT632" s="8"/>
      <c r="BU632" s="8"/>
      <c r="BV632" s="8"/>
      <c r="BW632" s="8"/>
      <c r="BX632" s="8"/>
      <c r="BY632" s="8"/>
      <c r="BZ632" s="8"/>
      <c r="CA632" s="8"/>
      <c r="CB632" s="8"/>
      <c r="CC632" s="8"/>
      <c r="CD632" s="8"/>
      <c r="CE632" s="8"/>
      <c r="CF632" s="8"/>
      <c r="CG632" s="8"/>
      <c r="CH632" s="8"/>
    </row>
    <row r="633" spans="49:86" ht="12.75" x14ac:dyDescent="0.2"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  <c r="BI633" s="12"/>
      <c r="BJ633" s="12"/>
      <c r="BK633" s="12"/>
      <c r="BL633" s="12"/>
      <c r="BM633" s="12"/>
      <c r="BN633" s="12"/>
      <c r="BO633" s="12"/>
      <c r="BP633" s="12"/>
      <c r="BQ633" s="12"/>
      <c r="BR633" s="12"/>
      <c r="BS633" s="12"/>
      <c r="BT633" s="12"/>
      <c r="BU633" s="12"/>
      <c r="BV633" s="12"/>
      <c r="BW633" s="12"/>
      <c r="BX633" s="12"/>
      <c r="BY633" s="12"/>
      <c r="BZ633" s="12"/>
      <c r="CA633" s="12"/>
      <c r="CB633" s="12"/>
      <c r="CC633" s="12"/>
      <c r="CD633" s="12"/>
      <c r="CE633" s="12"/>
      <c r="CF633" s="12"/>
      <c r="CG633" s="12"/>
      <c r="CH633" s="12"/>
    </row>
    <row r="634" spans="49:86" ht="12.75" x14ac:dyDescent="0.2"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  <c r="BI634" s="12"/>
      <c r="BJ634" s="12"/>
      <c r="BK634" s="12"/>
      <c r="BL634" s="12"/>
      <c r="BM634" s="12"/>
      <c r="BN634" s="12"/>
      <c r="BO634" s="12"/>
      <c r="BP634" s="12"/>
      <c r="BQ634" s="12"/>
      <c r="BR634" s="12"/>
      <c r="BS634" s="12"/>
      <c r="BT634" s="12"/>
      <c r="BU634" s="12"/>
      <c r="BV634" s="12"/>
      <c r="BW634" s="12"/>
      <c r="BX634" s="12"/>
      <c r="BY634" s="12"/>
      <c r="BZ634" s="12"/>
      <c r="CA634" s="12"/>
      <c r="CB634" s="12"/>
      <c r="CC634" s="12"/>
      <c r="CD634" s="12"/>
      <c r="CE634" s="12"/>
      <c r="CF634" s="12"/>
      <c r="CG634" s="12"/>
      <c r="CH634" s="12"/>
    </row>
    <row r="635" spans="49:86" ht="12.75" x14ac:dyDescent="0.2"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  <c r="BI635" s="12"/>
      <c r="BJ635" s="12"/>
      <c r="BK635" s="12"/>
      <c r="BL635" s="12"/>
      <c r="BM635" s="12"/>
      <c r="BN635" s="12"/>
      <c r="BO635" s="12"/>
      <c r="BP635" s="12"/>
      <c r="BQ635" s="12"/>
      <c r="BR635" s="12"/>
      <c r="BS635" s="12"/>
      <c r="BT635" s="12"/>
      <c r="BU635" s="12"/>
      <c r="BV635" s="12"/>
      <c r="BW635" s="12"/>
      <c r="BX635" s="12"/>
      <c r="BY635" s="12"/>
      <c r="BZ635" s="12"/>
      <c r="CA635" s="12"/>
      <c r="CB635" s="12"/>
      <c r="CC635" s="12"/>
      <c r="CD635" s="12"/>
      <c r="CE635" s="12"/>
      <c r="CF635" s="12"/>
      <c r="CG635" s="12"/>
      <c r="CH635" s="12"/>
    </row>
    <row r="636" spans="49:86" ht="12.75" x14ac:dyDescent="0.2"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  <c r="BI636" s="12"/>
      <c r="BJ636" s="12"/>
      <c r="BK636" s="12"/>
      <c r="BL636" s="12"/>
      <c r="BM636" s="12"/>
      <c r="BN636" s="12"/>
      <c r="BO636" s="12"/>
      <c r="BP636" s="12"/>
      <c r="BQ636" s="12"/>
      <c r="BR636" s="12"/>
      <c r="BS636" s="12"/>
      <c r="BT636" s="12"/>
      <c r="BU636" s="12"/>
      <c r="BV636" s="12"/>
      <c r="BW636" s="12"/>
      <c r="BX636" s="12"/>
      <c r="BY636" s="12"/>
      <c r="BZ636" s="12"/>
      <c r="CA636" s="12"/>
      <c r="CB636" s="12"/>
      <c r="CC636" s="12"/>
      <c r="CD636" s="12"/>
      <c r="CE636" s="12"/>
      <c r="CF636" s="12"/>
      <c r="CG636" s="12"/>
      <c r="CH636" s="12"/>
    </row>
    <row r="637" spans="49:86" ht="12.75" x14ac:dyDescent="0.2"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  <c r="BI637" s="12"/>
      <c r="BJ637" s="12"/>
      <c r="BK637" s="12"/>
      <c r="BL637" s="12"/>
      <c r="BM637" s="12"/>
      <c r="BN637" s="12"/>
      <c r="BO637" s="12"/>
      <c r="BP637" s="12"/>
      <c r="BQ637" s="12"/>
      <c r="BR637" s="12"/>
      <c r="BS637" s="12"/>
      <c r="BT637" s="12"/>
      <c r="BU637" s="12"/>
      <c r="BV637" s="12"/>
      <c r="BW637" s="12"/>
      <c r="BX637" s="12"/>
      <c r="BY637" s="12"/>
      <c r="BZ637" s="12"/>
      <c r="CA637" s="12"/>
      <c r="CB637" s="12"/>
      <c r="CC637" s="12"/>
      <c r="CD637" s="12"/>
      <c r="CE637" s="12"/>
      <c r="CF637" s="12"/>
      <c r="CG637" s="12"/>
      <c r="CH637" s="12"/>
    </row>
    <row r="638" spans="49:86" ht="12.75" x14ac:dyDescent="0.2">
      <c r="AW638" s="10"/>
      <c r="AX638" s="10"/>
      <c r="AY638" s="10"/>
      <c r="AZ638" s="10"/>
      <c r="BA638" s="10"/>
      <c r="BB638" s="10"/>
      <c r="BC638" s="10"/>
      <c r="BD638" s="10"/>
      <c r="BE638" s="10"/>
      <c r="BF638" s="10"/>
      <c r="BG638" s="10"/>
      <c r="BH638" s="10"/>
      <c r="BI638" s="10"/>
      <c r="BJ638" s="10"/>
      <c r="BK638" s="10"/>
      <c r="BL638" s="10"/>
      <c r="BM638" s="10"/>
      <c r="BN638" s="10"/>
      <c r="BO638" s="10"/>
      <c r="BP638" s="10"/>
      <c r="BQ638" s="10"/>
      <c r="BR638" s="10"/>
      <c r="BS638" s="10"/>
      <c r="BT638" s="10"/>
      <c r="BU638" s="10"/>
      <c r="BV638" s="10"/>
      <c r="BW638" s="10"/>
      <c r="BX638" s="10"/>
      <c r="BY638" s="10"/>
      <c r="BZ638" s="10"/>
      <c r="CA638" s="10"/>
      <c r="CB638" s="10"/>
      <c r="CC638" s="10"/>
      <c r="CD638" s="10"/>
      <c r="CE638" s="10"/>
      <c r="CF638" s="10"/>
      <c r="CG638" s="10"/>
      <c r="CH638" s="10"/>
    </row>
    <row r="639" spans="49:86" ht="12.75" x14ac:dyDescent="0.2">
      <c r="AW639" s="8"/>
      <c r="AX639" s="8"/>
      <c r="AY639" s="8"/>
      <c r="AZ639" s="8"/>
      <c r="BA639" s="8"/>
      <c r="BB639" s="8"/>
      <c r="BC639" s="8"/>
      <c r="BD639" s="8"/>
      <c r="BE639" s="8"/>
      <c r="BF639" s="8"/>
      <c r="BG639" s="8"/>
      <c r="BH639" s="8"/>
      <c r="BI639" s="8"/>
      <c r="BJ639" s="8"/>
      <c r="BK639" s="8"/>
      <c r="BL639" s="8"/>
      <c r="BM639" s="8"/>
      <c r="BN639" s="8"/>
      <c r="BO639" s="8"/>
      <c r="BP639" s="8"/>
      <c r="BQ639" s="8"/>
      <c r="BR639" s="8"/>
      <c r="BS639" s="8"/>
      <c r="BT639" s="8"/>
      <c r="BU639" s="8"/>
      <c r="BV639" s="8"/>
      <c r="BW639" s="8"/>
      <c r="BX639" s="8"/>
      <c r="BY639" s="8"/>
      <c r="BZ639" s="8"/>
      <c r="CA639" s="8"/>
      <c r="CB639" s="8"/>
      <c r="CC639" s="8"/>
      <c r="CD639" s="8"/>
      <c r="CE639" s="8"/>
      <c r="CF639" s="8"/>
      <c r="CG639" s="8"/>
      <c r="CH639" s="8"/>
    </row>
    <row r="640" spans="49:86" ht="12.75" x14ac:dyDescent="0.2">
      <c r="AW640" s="8"/>
      <c r="AX640" s="8"/>
      <c r="AY640" s="8"/>
      <c r="AZ640" s="8"/>
      <c r="BA640" s="8"/>
      <c r="BB640" s="8"/>
      <c r="BC640" s="8"/>
      <c r="BD640" s="8"/>
      <c r="BE640" s="8"/>
      <c r="BF640" s="8"/>
      <c r="BG640" s="8"/>
      <c r="BH640" s="8"/>
      <c r="BI640" s="8"/>
      <c r="BJ640" s="8"/>
      <c r="BK640" s="8"/>
      <c r="BL640" s="8"/>
      <c r="BM640" s="8"/>
      <c r="BN640" s="8"/>
      <c r="BO640" s="8"/>
      <c r="BP640" s="8"/>
      <c r="BQ640" s="8"/>
      <c r="BR640" s="8"/>
      <c r="BS640" s="8"/>
      <c r="BT640" s="8"/>
      <c r="BU640" s="8"/>
      <c r="BV640" s="8"/>
      <c r="BW640" s="8"/>
      <c r="BX640" s="8"/>
      <c r="BY640" s="8"/>
      <c r="BZ640" s="8"/>
      <c r="CA640" s="8"/>
      <c r="CB640" s="8"/>
      <c r="CC640" s="8"/>
      <c r="CD640" s="8"/>
      <c r="CE640" s="8"/>
      <c r="CF640" s="8"/>
      <c r="CG640" s="8"/>
      <c r="CH640" s="8"/>
    </row>
    <row r="641" spans="49:86" ht="12.75" x14ac:dyDescent="0.2">
      <c r="AW641" s="8"/>
      <c r="AX641" s="8"/>
      <c r="AY641" s="8"/>
      <c r="AZ641" s="8"/>
      <c r="BA641" s="8"/>
      <c r="BB641" s="8"/>
      <c r="BC641" s="8"/>
      <c r="BD641" s="8"/>
      <c r="BE641" s="8"/>
      <c r="BF641" s="8"/>
      <c r="BG641" s="8"/>
      <c r="BH641" s="8"/>
      <c r="BI641" s="8"/>
      <c r="BJ641" s="8"/>
      <c r="BK641" s="8"/>
      <c r="BL641" s="8"/>
      <c r="BM641" s="8"/>
      <c r="BN641" s="8"/>
      <c r="BO641" s="8"/>
      <c r="BP641" s="8"/>
      <c r="BQ641" s="8"/>
      <c r="BR641" s="8"/>
      <c r="BS641" s="8"/>
      <c r="BT641" s="8"/>
      <c r="BU641" s="8"/>
      <c r="BV641" s="8"/>
      <c r="BW641" s="8"/>
      <c r="BX641" s="8"/>
      <c r="BY641" s="8"/>
      <c r="BZ641" s="8"/>
      <c r="CA641" s="8"/>
      <c r="CB641" s="8"/>
      <c r="CC641" s="8"/>
      <c r="CD641" s="8"/>
      <c r="CE641" s="8"/>
      <c r="CF641" s="8"/>
      <c r="CG641" s="8"/>
      <c r="CH641" s="8"/>
    </row>
    <row r="642" spans="49:86" ht="12.75" x14ac:dyDescent="0.2"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  <c r="BI642" s="12"/>
      <c r="BJ642" s="12"/>
      <c r="BK642" s="12"/>
      <c r="BL642" s="12"/>
      <c r="BM642" s="12"/>
      <c r="BN642" s="12"/>
      <c r="BO642" s="12"/>
      <c r="BP642" s="12"/>
      <c r="BQ642" s="12"/>
      <c r="BR642" s="12"/>
      <c r="BS642" s="12"/>
      <c r="BT642" s="12"/>
      <c r="BU642" s="12"/>
      <c r="BV642" s="12"/>
      <c r="BW642" s="12"/>
      <c r="BX642" s="12"/>
      <c r="BY642" s="12"/>
      <c r="BZ642" s="12"/>
      <c r="CA642" s="12"/>
      <c r="CB642" s="12"/>
      <c r="CC642" s="12"/>
      <c r="CD642" s="12"/>
      <c r="CE642" s="12"/>
      <c r="CF642" s="12"/>
      <c r="CG642" s="12"/>
      <c r="CH642" s="12"/>
    </row>
    <row r="643" spans="49:86" ht="12.75" x14ac:dyDescent="0.2"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  <c r="BI643" s="12"/>
      <c r="BJ643" s="12"/>
      <c r="BK643" s="12"/>
      <c r="BL643" s="12"/>
      <c r="BM643" s="12"/>
      <c r="BN643" s="12"/>
      <c r="BO643" s="12"/>
      <c r="BP643" s="12"/>
      <c r="BQ643" s="12"/>
      <c r="BR643" s="12"/>
      <c r="BS643" s="12"/>
      <c r="BT643" s="12"/>
      <c r="BU643" s="12"/>
      <c r="BV643" s="12"/>
      <c r="BW643" s="12"/>
      <c r="BX643" s="12"/>
      <c r="BY643" s="12"/>
      <c r="BZ643" s="12"/>
      <c r="CA643" s="12"/>
      <c r="CB643" s="12"/>
      <c r="CC643" s="12"/>
      <c r="CD643" s="12"/>
      <c r="CE643" s="12"/>
      <c r="CF643" s="12"/>
      <c r="CG643" s="12"/>
      <c r="CH643" s="12"/>
    </row>
    <row r="644" spans="49:86" ht="12.75" x14ac:dyDescent="0.2"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  <c r="BI644" s="12"/>
      <c r="BJ644" s="12"/>
      <c r="BK644" s="12"/>
      <c r="BL644" s="12"/>
      <c r="BM644" s="12"/>
      <c r="BN644" s="12"/>
      <c r="BO644" s="12"/>
      <c r="BP644" s="12"/>
      <c r="BQ644" s="12"/>
      <c r="BR644" s="12"/>
      <c r="BS644" s="12"/>
      <c r="BT644" s="12"/>
      <c r="BU644" s="12"/>
      <c r="BV644" s="12"/>
      <c r="BW644" s="12"/>
      <c r="BX644" s="12"/>
      <c r="BY644" s="12"/>
      <c r="BZ644" s="12"/>
      <c r="CA644" s="12"/>
      <c r="CB644" s="12"/>
      <c r="CC644" s="12"/>
      <c r="CD644" s="12"/>
      <c r="CE644" s="12"/>
      <c r="CF644" s="12"/>
      <c r="CG644" s="12"/>
      <c r="CH644" s="12"/>
    </row>
    <row r="645" spans="49:86" ht="12.75" x14ac:dyDescent="0.2"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  <c r="BI645" s="12"/>
      <c r="BJ645" s="12"/>
      <c r="BK645" s="12"/>
      <c r="BL645" s="12"/>
      <c r="BM645" s="12"/>
      <c r="BN645" s="12"/>
      <c r="BO645" s="12"/>
      <c r="BP645" s="12"/>
      <c r="BQ645" s="12"/>
      <c r="BR645" s="12"/>
      <c r="BS645" s="12"/>
      <c r="BT645" s="12"/>
      <c r="BU645" s="12"/>
      <c r="BV645" s="12"/>
      <c r="BW645" s="12"/>
      <c r="BX645" s="12"/>
      <c r="BY645" s="12"/>
      <c r="BZ645" s="12"/>
      <c r="CA645" s="12"/>
      <c r="CB645" s="12"/>
      <c r="CC645" s="12"/>
      <c r="CD645" s="12"/>
      <c r="CE645" s="12"/>
      <c r="CF645" s="12"/>
      <c r="CG645" s="12"/>
      <c r="CH645" s="12"/>
    </row>
    <row r="646" spans="49:86" ht="12.75" x14ac:dyDescent="0.2"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  <c r="BI646" s="12"/>
      <c r="BJ646" s="12"/>
      <c r="BK646" s="12"/>
      <c r="BL646" s="12"/>
      <c r="BM646" s="12"/>
      <c r="BN646" s="12"/>
      <c r="BO646" s="12"/>
      <c r="BP646" s="12"/>
      <c r="BQ646" s="12"/>
      <c r="BR646" s="12"/>
      <c r="BS646" s="12"/>
      <c r="BT646" s="12"/>
      <c r="BU646" s="12"/>
      <c r="BV646" s="12"/>
      <c r="BW646" s="12"/>
      <c r="BX646" s="12"/>
      <c r="BY646" s="12"/>
      <c r="BZ646" s="12"/>
      <c r="CA646" s="12"/>
      <c r="CB646" s="12"/>
      <c r="CC646" s="12"/>
      <c r="CD646" s="12"/>
      <c r="CE646" s="12"/>
      <c r="CF646" s="12"/>
      <c r="CG646" s="12"/>
      <c r="CH646" s="12"/>
    </row>
    <row r="647" spans="49:86" ht="12.75" x14ac:dyDescent="0.2">
      <c r="AW647" s="10"/>
      <c r="AX647" s="10"/>
      <c r="AY647" s="10"/>
      <c r="AZ647" s="10"/>
      <c r="BA647" s="10"/>
      <c r="BB647" s="10"/>
      <c r="BC647" s="10"/>
      <c r="BD647" s="10"/>
      <c r="BE647" s="10"/>
      <c r="BF647" s="10"/>
      <c r="BG647" s="10"/>
      <c r="BH647" s="10"/>
      <c r="BI647" s="10"/>
      <c r="BJ647" s="10"/>
      <c r="BK647" s="10"/>
      <c r="BL647" s="10"/>
      <c r="BM647" s="10"/>
      <c r="BN647" s="10"/>
      <c r="BO647" s="10"/>
      <c r="BP647" s="10"/>
      <c r="BQ647" s="10"/>
      <c r="BR647" s="10"/>
      <c r="BS647" s="10"/>
      <c r="BT647" s="10"/>
      <c r="BU647" s="10"/>
      <c r="BV647" s="10"/>
      <c r="BW647" s="10"/>
      <c r="BX647" s="10"/>
      <c r="BY647" s="10"/>
      <c r="BZ647" s="10"/>
      <c r="CA647" s="10"/>
      <c r="CB647" s="10"/>
      <c r="CC647" s="10"/>
      <c r="CD647" s="10"/>
      <c r="CE647" s="10"/>
      <c r="CF647" s="10"/>
      <c r="CG647" s="10"/>
      <c r="CH647" s="10"/>
    </row>
    <row r="648" spans="49:86" ht="12.75" x14ac:dyDescent="0.2">
      <c r="AW648" s="8"/>
      <c r="AX648" s="8"/>
      <c r="AY648" s="8"/>
      <c r="AZ648" s="8"/>
      <c r="BA648" s="8"/>
      <c r="BB648" s="8"/>
      <c r="BC648" s="8"/>
      <c r="BD648" s="8"/>
      <c r="BE648" s="8"/>
      <c r="BF648" s="8"/>
      <c r="BG648" s="8"/>
      <c r="BH648" s="8"/>
      <c r="BI648" s="8"/>
      <c r="BJ648" s="8"/>
      <c r="BK648" s="8"/>
      <c r="BL648" s="8"/>
      <c r="BM648" s="8"/>
      <c r="BN648" s="8"/>
      <c r="BO648" s="8"/>
      <c r="BP648" s="8"/>
      <c r="BQ648" s="8"/>
      <c r="BR648" s="8"/>
      <c r="BS648" s="8"/>
      <c r="BT648" s="8"/>
      <c r="BU648" s="8"/>
      <c r="BV648" s="8"/>
      <c r="BW648" s="8"/>
      <c r="BX648" s="8"/>
      <c r="BY648" s="8"/>
      <c r="BZ648" s="8"/>
      <c r="CA648" s="8"/>
      <c r="CB648" s="8"/>
      <c r="CC648" s="8"/>
      <c r="CD648" s="8"/>
      <c r="CE648" s="8"/>
      <c r="CF648" s="8"/>
      <c r="CG648" s="8"/>
      <c r="CH648" s="8"/>
    </row>
    <row r="649" spans="49:86" ht="12.75" x14ac:dyDescent="0.2">
      <c r="AW649" s="8"/>
      <c r="AX649" s="8"/>
      <c r="AY649" s="8"/>
      <c r="AZ649" s="8"/>
      <c r="BA649" s="8"/>
      <c r="BB649" s="8"/>
      <c r="BC649" s="8"/>
      <c r="BD649" s="8"/>
      <c r="BE649" s="8"/>
      <c r="BF649" s="8"/>
      <c r="BG649" s="8"/>
      <c r="BH649" s="8"/>
      <c r="BI649" s="8"/>
      <c r="BJ649" s="8"/>
      <c r="BK649" s="8"/>
      <c r="BL649" s="8"/>
      <c r="BM649" s="8"/>
      <c r="BN649" s="8"/>
      <c r="BO649" s="8"/>
      <c r="BP649" s="8"/>
      <c r="BQ649" s="8"/>
      <c r="BR649" s="8"/>
      <c r="BS649" s="8"/>
      <c r="BT649" s="8"/>
      <c r="BU649" s="8"/>
      <c r="BV649" s="8"/>
      <c r="BW649" s="8"/>
      <c r="BX649" s="8"/>
      <c r="BY649" s="8"/>
      <c r="BZ649" s="8"/>
      <c r="CA649" s="8"/>
      <c r="CB649" s="8"/>
      <c r="CC649" s="8"/>
      <c r="CD649" s="8"/>
      <c r="CE649" s="8"/>
      <c r="CF649" s="8"/>
      <c r="CG649" s="8"/>
      <c r="CH649" s="8"/>
    </row>
    <row r="650" spans="49:86" ht="12.75" x14ac:dyDescent="0.2">
      <c r="AW650" s="8"/>
      <c r="AX650" s="8"/>
      <c r="AY650" s="8"/>
      <c r="AZ650" s="8"/>
      <c r="BA650" s="8"/>
      <c r="BB650" s="8"/>
      <c r="BC650" s="8"/>
      <c r="BD650" s="8"/>
      <c r="BE650" s="8"/>
      <c r="BF650" s="8"/>
      <c r="BG650" s="8"/>
      <c r="BH650" s="8"/>
      <c r="BI650" s="8"/>
      <c r="BJ650" s="8"/>
      <c r="BK650" s="8"/>
      <c r="BL650" s="8"/>
      <c r="BM650" s="8"/>
      <c r="BN650" s="8"/>
      <c r="BO650" s="8"/>
      <c r="BP650" s="8"/>
      <c r="BQ650" s="8"/>
      <c r="BR650" s="8"/>
      <c r="BS650" s="8"/>
      <c r="BT650" s="8"/>
      <c r="BU650" s="8"/>
      <c r="BV650" s="8"/>
      <c r="BW650" s="8"/>
      <c r="BX650" s="8"/>
      <c r="BY650" s="8"/>
      <c r="BZ650" s="8"/>
      <c r="CA650" s="8"/>
      <c r="CB650" s="8"/>
      <c r="CC650" s="8"/>
      <c r="CD650" s="8"/>
      <c r="CE650" s="8"/>
      <c r="CF650" s="8"/>
      <c r="CG650" s="8"/>
      <c r="CH650" s="8"/>
    </row>
    <row r="651" spans="49:86" ht="12.75" x14ac:dyDescent="0.2"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  <c r="BI651" s="12"/>
      <c r="BJ651" s="12"/>
      <c r="BK651" s="12"/>
      <c r="BL651" s="12"/>
      <c r="BM651" s="12"/>
      <c r="BN651" s="12"/>
      <c r="BO651" s="12"/>
      <c r="BP651" s="12"/>
      <c r="BQ651" s="12"/>
      <c r="BR651" s="12"/>
      <c r="BS651" s="12"/>
      <c r="BT651" s="12"/>
      <c r="BU651" s="12"/>
      <c r="BV651" s="12"/>
      <c r="BW651" s="12"/>
      <c r="BX651" s="12"/>
      <c r="BY651" s="12"/>
      <c r="BZ651" s="12"/>
      <c r="CA651" s="12"/>
      <c r="CB651" s="12"/>
      <c r="CC651" s="12"/>
      <c r="CD651" s="12"/>
      <c r="CE651" s="12"/>
      <c r="CF651" s="12"/>
      <c r="CG651" s="12"/>
      <c r="CH651" s="12"/>
    </row>
    <row r="652" spans="49:86" ht="12.75" x14ac:dyDescent="0.2"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  <c r="BI652" s="12"/>
      <c r="BJ652" s="12"/>
      <c r="BK652" s="12"/>
      <c r="BL652" s="12"/>
      <c r="BM652" s="12"/>
      <c r="BN652" s="12"/>
      <c r="BO652" s="12"/>
      <c r="BP652" s="12"/>
      <c r="BQ652" s="12"/>
      <c r="BR652" s="12"/>
      <c r="BS652" s="12"/>
      <c r="BT652" s="12"/>
      <c r="BU652" s="12"/>
      <c r="BV652" s="12"/>
      <c r="BW652" s="12"/>
      <c r="BX652" s="12"/>
      <c r="BY652" s="12"/>
      <c r="BZ652" s="12"/>
      <c r="CA652" s="12"/>
      <c r="CB652" s="12"/>
      <c r="CC652" s="12"/>
      <c r="CD652" s="12"/>
      <c r="CE652" s="12"/>
      <c r="CF652" s="12"/>
      <c r="CG652" s="12"/>
      <c r="CH652" s="12"/>
    </row>
    <row r="653" spans="49:86" ht="12.75" x14ac:dyDescent="0.2"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  <c r="BI653" s="12"/>
      <c r="BJ653" s="12"/>
      <c r="BK653" s="12"/>
      <c r="BL653" s="12"/>
      <c r="BM653" s="12"/>
      <c r="BN653" s="12"/>
      <c r="BO653" s="12"/>
      <c r="BP653" s="12"/>
      <c r="BQ653" s="12"/>
      <c r="BR653" s="12"/>
      <c r="BS653" s="12"/>
      <c r="BT653" s="12"/>
      <c r="BU653" s="12"/>
      <c r="BV653" s="12"/>
      <c r="BW653" s="12"/>
      <c r="BX653" s="12"/>
      <c r="BY653" s="12"/>
      <c r="BZ653" s="12"/>
      <c r="CA653" s="12"/>
      <c r="CB653" s="12"/>
      <c r="CC653" s="12"/>
      <c r="CD653" s="12"/>
      <c r="CE653" s="12"/>
      <c r="CF653" s="12"/>
      <c r="CG653" s="12"/>
      <c r="CH653" s="12"/>
    </row>
    <row r="654" spans="49:86" ht="12.75" x14ac:dyDescent="0.2"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  <c r="BI654" s="12"/>
      <c r="BJ654" s="12"/>
      <c r="BK654" s="12"/>
      <c r="BL654" s="12"/>
      <c r="BM654" s="12"/>
      <c r="BN654" s="12"/>
      <c r="BO654" s="12"/>
      <c r="BP654" s="12"/>
      <c r="BQ654" s="12"/>
      <c r="BR654" s="12"/>
      <c r="BS654" s="12"/>
      <c r="BT654" s="12"/>
      <c r="BU654" s="12"/>
      <c r="BV654" s="12"/>
      <c r="BW654" s="12"/>
      <c r="BX654" s="12"/>
      <c r="BY654" s="12"/>
      <c r="BZ654" s="12"/>
      <c r="CA654" s="12"/>
      <c r="CB654" s="12"/>
      <c r="CC654" s="12"/>
      <c r="CD654" s="12"/>
      <c r="CE654" s="12"/>
      <c r="CF654" s="12"/>
      <c r="CG654" s="12"/>
      <c r="CH654" s="12"/>
    </row>
    <row r="655" spans="49:86" ht="12.75" x14ac:dyDescent="0.2"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  <c r="BI655" s="12"/>
      <c r="BJ655" s="12"/>
      <c r="BK655" s="12"/>
      <c r="BL655" s="12"/>
      <c r="BM655" s="12"/>
      <c r="BN655" s="12"/>
      <c r="BO655" s="12"/>
      <c r="BP655" s="12"/>
      <c r="BQ655" s="12"/>
      <c r="BR655" s="12"/>
      <c r="BS655" s="12"/>
      <c r="BT655" s="12"/>
      <c r="BU655" s="12"/>
      <c r="BV655" s="12"/>
      <c r="BW655" s="12"/>
      <c r="BX655" s="12"/>
      <c r="BY655" s="12"/>
      <c r="BZ655" s="12"/>
      <c r="CA655" s="12"/>
      <c r="CB655" s="12"/>
      <c r="CC655" s="12"/>
      <c r="CD655" s="12"/>
      <c r="CE655" s="12"/>
      <c r="CF655" s="12"/>
      <c r="CG655" s="12"/>
      <c r="CH655" s="12"/>
    </row>
    <row r="656" spans="49:86" ht="12.75" x14ac:dyDescent="0.2">
      <c r="AW656" s="10"/>
      <c r="AX656" s="10"/>
      <c r="AY656" s="10"/>
      <c r="AZ656" s="10"/>
      <c r="BA656" s="10"/>
      <c r="BB656" s="10"/>
      <c r="BC656" s="10"/>
      <c r="BD656" s="10"/>
      <c r="BE656" s="10"/>
      <c r="BF656" s="10"/>
      <c r="BG656" s="10"/>
      <c r="BH656" s="10"/>
      <c r="BI656" s="10"/>
      <c r="BJ656" s="10"/>
      <c r="BK656" s="10"/>
      <c r="BL656" s="10"/>
      <c r="BM656" s="10"/>
      <c r="BN656" s="10"/>
      <c r="BO656" s="10"/>
      <c r="BP656" s="10"/>
      <c r="BQ656" s="10"/>
      <c r="BR656" s="10"/>
      <c r="BS656" s="10"/>
      <c r="BT656" s="10"/>
      <c r="BU656" s="10"/>
      <c r="BV656" s="10"/>
      <c r="BW656" s="10"/>
      <c r="BX656" s="10"/>
      <c r="BY656" s="10"/>
      <c r="BZ656" s="10"/>
      <c r="CA656" s="10"/>
      <c r="CB656" s="10"/>
      <c r="CC656" s="10"/>
      <c r="CD656" s="10"/>
      <c r="CE656" s="10"/>
      <c r="CF656" s="10"/>
      <c r="CG656" s="10"/>
      <c r="CH656" s="10"/>
    </row>
    <row r="657" spans="49:86" ht="12.75" x14ac:dyDescent="0.2">
      <c r="AW657" s="8"/>
      <c r="AX657" s="8"/>
      <c r="AY657" s="8"/>
      <c r="AZ657" s="8"/>
      <c r="BA657" s="8"/>
      <c r="BB657" s="8"/>
      <c r="BC657" s="8"/>
      <c r="BD657" s="8"/>
      <c r="BE657" s="8"/>
      <c r="BF657" s="8"/>
      <c r="BG657" s="8"/>
      <c r="BH657" s="8"/>
      <c r="BI657" s="8"/>
      <c r="BJ657" s="8"/>
      <c r="BK657" s="8"/>
      <c r="BL657" s="8"/>
      <c r="BM657" s="8"/>
      <c r="BN657" s="8"/>
      <c r="BO657" s="8"/>
      <c r="BP657" s="8"/>
      <c r="BQ657" s="8"/>
      <c r="BR657" s="8"/>
      <c r="BS657" s="8"/>
      <c r="BT657" s="8"/>
      <c r="BU657" s="8"/>
      <c r="BV657" s="8"/>
      <c r="BW657" s="8"/>
      <c r="BX657" s="8"/>
      <c r="BY657" s="8"/>
      <c r="BZ657" s="8"/>
      <c r="CA657" s="8"/>
      <c r="CB657" s="8"/>
      <c r="CC657" s="8"/>
      <c r="CD657" s="8"/>
      <c r="CE657" s="8"/>
      <c r="CF657" s="8"/>
      <c r="CG657" s="8"/>
      <c r="CH657" s="8"/>
    </row>
    <row r="658" spans="49:86" ht="12.75" x14ac:dyDescent="0.2">
      <c r="AW658" s="8"/>
      <c r="AX658" s="8"/>
      <c r="AY658" s="8"/>
      <c r="AZ658" s="8"/>
      <c r="BA658" s="8"/>
      <c r="BB658" s="8"/>
      <c r="BC658" s="8"/>
      <c r="BD658" s="8"/>
      <c r="BE658" s="8"/>
      <c r="BF658" s="8"/>
      <c r="BG658" s="8"/>
      <c r="BH658" s="8"/>
      <c r="BI658" s="8"/>
      <c r="BJ658" s="8"/>
      <c r="BK658" s="8"/>
      <c r="BL658" s="8"/>
      <c r="BM658" s="8"/>
      <c r="BN658" s="8"/>
      <c r="BO658" s="8"/>
      <c r="BP658" s="8"/>
      <c r="BQ658" s="8"/>
      <c r="BR658" s="8"/>
      <c r="BS658" s="8"/>
      <c r="BT658" s="8"/>
      <c r="BU658" s="8"/>
      <c r="BV658" s="8"/>
      <c r="BW658" s="8"/>
      <c r="BX658" s="8"/>
      <c r="BY658" s="8"/>
      <c r="BZ658" s="8"/>
      <c r="CA658" s="8"/>
      <c r="CB658" s="8"/>
      <c r="CC658" s="8"/>
      <c r="CD658" s="8"/>
      <c r="CE658" s="8"/>
      <c r="CF658" s="8"/>
      <c r="CG658" s="8"/>
      <c r="CH658" s="8"/>
    </row>
    <row r="659" spans="49:86" ht="12.75" x14ac:dyDescent="0.2">
      <c r="AW659" s="8"/>
      <c r="AX659" s="8"/>
      <c r="AY659" s="8"/>
      <c r="AZ659" s="8"/>
      <c r="BA659" s="8"/>
      <c r="BB659" s="8"/>
      <c r="BC659" s="8"/>
      <c r="BD659" s="8"/>
      <c r="BE659" s="8"/>
      <c r="BF659" s="8"/>
      <c r="BG659" s="8"/>
      <c r="BH659" s="8"/>
      <c r="BI659" s="8"/>
      <c r="BJ659" s="8"/>
      <c r="BK659" s="8"/>
      <c r="BL659" s="8"/>
      <c r="BM659" s="8"/>
      <c r="BN659" s="8"/>
      <c r="BO659" s="8"/>
      <c r="BP659" s="8"/>
      <c r="BQ659" s="8"/>
      <c r="BR659" s="8"/>
      <c r="BS659" s="8"/>
      <c r="BT659" s="8"/>
      <c r="BU659" s="8"/>
      <c r="BV659" s="8"/>
      <c r="BW659" s="8"/>
      <c r="BX659" s="8"/>
      <c r="BY659" s="8"/>
      <c r="BZ659" s="8"/>
      <c r="CA659" s="8"/>
      <c r="CB659" s="8"/>
      <c r="CC659" s="8"/>
      <c r="CD659" s="8"/>
      <c r="CE659" s="8"/>
      <c r="CF659" s="8"/>
      <c r="CG659" s="8"/>
      <c r="CH659" s="8"/>
    </row>
    <row r="660" spans="49:86" ht="12.75" x14ac:dyDescent="0.2"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  <c r="BI660" s="12"/>
      <c r="BJ660" s="12"/>
      <c r="BK660" s="12"/>
      <c r="BL660" s="12"/>
      <c r="BM660" s="12"/>
      <c r="BN660" s="12"/>
      <c r="BO660" s="12"/>
      <c r="BP660" s="12"/>
      <c r="BQ660" s="12"/>
      <c r="BR660" s="12"/>
      <c r="BS660" s="12"/>
      <c r="BT660" s="12"/>
      <c r="BU660" s="12"/>
      <c r="BV660" s="12"/>
      <c r="BW660" s="12"/>
      <c r="BX660" s="12"/>
      <c r="BY660" s="12"/>
      <c r="BZ660" s="12"/>
      <c r="CA660" s="12"/>
      <c r="CB660" s="12"/>
      <c r="CC660" s="12"/>
      <c r="CD660" s="12"/>
      <c r="CE660" s="12"/>
      <c r="CF660" s="12"/>
      <c r="CG660" s="12"/>
      <c r="CH660" s="12"/>
    </row>
    <row r="661" spans="49:86" ht="12.75" x14ac:dyDescent="0.2"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  <c r="BI661" s="12"/>
      <c r="BJ661" s="12"/>
      <c r="BK661" s="12"/>
      <c r="BL661" s="12"/>
      <c r="BM661" s="12"/>
      <c r="BN661" s="12"/>
      <c r="BO661" s="12"/>
      <c r="BP661" s="12"/>
      <c r="BQ661" s="12"/>
      <c r="BR661" s="12"/>
      <c r="BS661" s="12"/>
      <c r="BT661" s="12"/>
      <c r="BU661" s="12"/>
      <c r="BV661" s="12"/>
      <c r="BW661" s="12"/>
      <c r="BX661" s="12"/>
      <c r="BY661" s="12"/>
      <c r="BZ661" s="12"/>
      <c r="CA661" s="12"/>
      <c r="CB661" s="12"/>
      <c r="CC661" s="12"/>
      <c r="CD661" s="12"/>
      <c r="CE661" s="12"/>
      <c r="CF661" s="12"/>
      <c r="CG661" s="12"/>
      <c r="CH661" s="12"/>
    </row>
    <row r="662" spans="49:86" ht="12.75" x14ac:dyDescent="0.2"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  <c r="BI662" s="12"/>
      <c r="BJ662" s="12"/>
      <c r="BK662" s="12"/>
      <c r="BL662" s="12"/>
      <c r="BM662" s="12"/>
      <c r="BN662" s="12"/>
      <c r="BO662" s="12"/>
      <c r="BP662" s="12"/>
      <c r="BQ662" s="12"/>
      <c r="BR662" s="12"/>
      <c r="BS662" s="12"/>
      <c r="BT662" s="12"/>
      <c r="BU662" s="12"/>
      <c r="BV662" s="12"/>
      <c r="BW662" s="12"/>
      <c r="BX662" s="12"/>
      <c r="BY662" s="12"/>
      <c r="BZ662" s="12"/>
      <c r="CA662" s="12"/>
      <c r="CB662" s="12"/>
      <c r="CC662" s="12"/>
      <c r="CD662" s="12"/>
      <c r="CE662" s="12"/>
      <c r="CF662" s="12"/>
      <c r="CG662" s="12"/>
      <c r="CH662" s="12"/>
    </row>
    <row r="663" spans="49:86" ht="12.75" x14ac:dyDescent="0.2"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  <c r="BI663" s="12"/>
      <c r="BJ663" s="12"/>
      <c r="BK663" s="12"/>
      <c r="BL663" s="12"/>
      <c r="BM663" s="12"/>
      <c r="BN663" s="12"/>
      <c r="BO663" s="12"/>
      <c r="BP663" s="12"/>
      <c r="BQ663" s="12"/>
      <c r="BR663" s="12"/>
      <c r="BS663" s="12"/>
      <c r="BT663" s="12"/>
      <c r="BU663" s="12"/>
      <c r="BV663" s="12"/>
      <c r="BW663" s="12"/>
      <c r="BX663" s="12"/>
      <c r="BY663" s="12"/>
      <c r="BZ663" s="12"/>
      <c r="CA663" s="12"/>
      <c r="CB663" s="12"/>
      <c r="CC663" s="12"/>
      <c r="CD663" s="12"/>
      <c r="CE663" s="12"/>
      <c r="CF663" s="12"/>
      <c r="CG663" s="12"/>
      <c r="CH663" s="12"/>
    </row>
    <row r="664" spans="49:86" ht="12.75" x14ac:dyDescent="0.2"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  <c r="BI664" s="12"/>
      <c r="BJ664" s="12"/>
      <c r="BK664" s="12"/>
      <c r="BL664" s="12"/>
      <c r="BM664" s="12"/>
      <c r="BN664" s="12"/>
      <c r="BO664" s="12"/>
      <c r="BP664" s="12"/>
      <c r="BQ664" s="12"/>
      <c r="BR664" s="12"/>
      <c r="BS664" s="12"/>
      <c r="BT664" s="12"/>
      <c r="BU664" s="12"/>
      <c r="BV664" s="12"/>
      <c r="BW664" s="12"/>
      <c r="BX664" s="12"/>
      <c r="BY664" s="12"/>
      <c r="BZ664" s="12"/>
      <c r="CA664" s="12"/>
      <c r="CB664" s="12"/>
      <c r="CC664" s="12"/>
      <c r="CD664" s="12"/>
      <c r="CE664" s="12"/>
      <c r="CF664" s="12"/>
      <c r="CG664" s="12"/>
      <c r="CH664" s="12"/>
    </row>
    <row r="665" spans="49:86" ht="12.75" x14ac:dyDescent="0.2">
      <c r="AW665" s="10"/>
      <c r="AX665" s="10"/>
      <c r="AY665" s="10"/>
      <c r="AZ665" s="10"/>
      <c r="BA665" s="10"/>
      <c r="BB665" s="10"/>
      <c r="BC665" s="10"/>
      <c r="BD665" s="10"/>
      <c r="BE665" s="10"/>
      <c r="BF665" s="10"/>
      <c r="BG665" s="10"/>
      <c r="BH665" s="10"/>
      <c r="BI665" s="10"/>
      <c r="BJ665" s="10"/>
      <c r="BK665" s="10"/>
      <c r="BL665" s="10"/>
      <c r="BM665" s="10"/>
      <c r="BN665" s="10"/>
      <c r="BO665" s="10"/>
      <c r="BP665" s="10"/>
      <c r="BQ665" s="10"/>
      <c r="BR665" s="10"/>
      <c r="BS665" s="10"/>
      <c r="BT665" s="10"/>
      <c r="BU665" s="10"/>
      <c r="BV665" s="10"/>
      <c r="BW665" s="10"/>
      <c r="BX665" s="10"/>
      <c r="BY665" s="10"/>
      <c r="BZ665" s="10"/>
      <c r="CA665" s="10"/>
      <c r="CB665" s="10"/>
      <c r="CC665" s="10"/>
      <c r="CD665" s="10"/>
      <c r="CE665" s="10"/>
      <c r="CF665" s="10"/>
      <c r="CG665" s="10"/>
      <c r="CH665" s="10"/>
    </row>
    <row r="666" spans="49:86" ht="12.75" x14ac:dyDescent="0.2">
      <c r="AW666" s="8"/>
      <c r="AX666" s="8"/>
      <c r="AY666" s="8"/>
      <c r="AZ666" s="8"/>
      <c r="BA666" s="8"/>
      <c r="BB666" s="8"/>
      <c r="BC666" s="8"/>
      <c r="BD666" s="8"/>
      <c r="BE666" s="8"/>
      <c r="BF666" s="8"/>
      <c r="BG666" s="8"/>
      <c r="BH666" s="8"/>
      <c r="BI666" s="8"/>
      <c r="BJ666" s="8"/>
      <c r="BK666" s="8"/>
      <c r="BL666" s="8"/>
      <c r="BM666" s="8"/>
      <c r="BN666" s="8"/>
      <c r="BO666" s="8"/>
      <c r="BP666" s="8"/>
      <c r="BQ666" s="8"/>
      <c r="BR666" s="8"/>
      <c r="BS666" s="8"/>
      <c r="BT666" s="8"/>
      <c r="BU666" s="8"/>
      <c r="BV666" s="8"/>
      <c r="BW666" s="8"/>
      <c r="BX666" s="8"/>
      <c r="BY666" s="8"/>
      <c r="BZ666" s="8"/>
      <c r="CA666" s="8"/>
      <c r="CB666" s="8"/>
      <c r="CC666" s="8"/>
      <c r="CD666" s="8"/>
      <c r="CE666" s="8"/>
      <c r="CF666" s="8"/>
      <c r="CG666" s="8"/>
      <c r="CH666" s="8"/>
    </row>
    <row r="667" spans="49:86" ht="12.75" x14ac:dyDescent="0.2">
      <c r="AW667" s="8"/>
      <c r="AX667" s="8"/>
      <c r="AY667" s="8"/>
      <c r="AZ667" s="8"/>
      <c r="BA667" s="8"/>
      <c r="BB667" s="8"/>
      <c r="BC667" s="8"/>
      <c r="BD667" s="8"/>
      <c r="BE667" s="8"/>
      <c r="BF667" s="8"/>
      <c r="BG667" s="8"/>
      <c r="BH667" s="8"/>
      <c r="BI667" s="8"/>
      <c r="BJ667" s="8"/>
      <c r="BK667" s="8"/>
      <c r="BL667" s="8"/>
      <c r="BM667" s="8"/>
      <c r="BN667" s="8"/>
      <c r="BO667" s="8"/>
      <c r="BP667" s="8"/>
      <c r="BQ667" s="8"/>
      <c r="BR667" s="8"/>
      <c r="BS667" s="8"/>
      <c r="BT667" s="8"/>
      <c r="BU667" s="8"/>
      <c r="BV667" s="8"/>
      <c r="BW667" s="8"/>
      <c r="BX667" s="8"/>
      <c r="BY667" s="8"/>
      <c r="BZ667" s="8"/>
      <c r="CA667" s="8"/>
      <c r="CB667" s="8"/>
      <c r="CC667" s="8"/>
      <c r="CD667" s="8"/>
      <c r="CE667" s="8"/>
      <c r="CF667" s="8"/>
      <c r="CG667" s="8"/>
      <c r="CH667" s="8"/>
    </row>
    <row r="668" spans="49:86" ht="12.75" x14ac:dyDescent="0.2">
      <c r="AW668" s="8"/>
      <c r="AX668" s="8"/>
      <c r="AY668" s="8"/>
      <c r="AZ668" s="8"/>
      <c r="BA668" s="8"/>
      <c r="BB668" s="8"/>
      <c r="BC668" s="8"/>
      <c r="BD668" s="8"/>
      <c r="BE668" s="8"/>
      <c r="BF668" s="8"/>
      <c r="BG668" s="8"/>
      <c r="BH668" s="8"/>
      <c r="BI668" s="8"/>
      <c r="BJ668" s="8"/>
      <c r="BK668" s="8"/>
      <c r="BL668" s="8"/>
      <c r="BM668" s="8"/>
      <c r="BN668" s="8"/>
      <c r="BO668" s="8"/>
      <c r="BP668" s="8"/>
      <c r="BQ668" s="8"/>
      <c r="BR668" s="8"/>
      <c r="BS668" s="8"/>
      <c r="BT668" s="8"/>
      <c r="BU668" s="8"/>
      <c r="BV668" s="8"/>
      <c r="BW668" s="8"/>
      <c r="BX668" s="8"/>
      <c r="BY668" s="8"/>
      <c r="BZ668" s="8"/>
      <c r="CA668" s="8"/>
      <c r="CB668" s="8"/>
      <c r="CC668" s="8"/>
      <c r="CD668" s="8"/>
      <c r="CE668" s="8"/>
      <c r="CF668" s="8"/>
      <c r="CG668" s="8"/>
      <c r="CH668" s="8"/>
    </row>
    <row r="669" spans="49:86" ht="12.75" x14ac:dyDescent="0.2"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  <c r="BI669" s="12"/>
      <c r="BJ669" s="12"/>
      <c r="BK669" s="12"/>
      <c r="BL669" s="12"/>
      <c r="BM669" s="12"/>
      <c r="BN669" s="12"/>
      <c r="BO669" s="12"/>
      <c r="BP669" s="12"/>
      <c r="BQ669" s="12"/>
      <c r="BR669" s="12"/>
      <c r="BS669" s="12"/>
      <c r="BT669" s="12"/>
      <c r="BU669" s="12"/>
      <c r="BV669" s="12"/>
      <c r="BW669" s="12"/>
      <c r="BX669" s="12"/>
      <c r="BY669" s="12"/>
      <c r="BZ669" s="12"/>
      <c r="CA669" s="12"/>
      <c r="CB669" s="12"/>
      <c r="CC669" s="12"/>
      <c r="CD669" s="12"/>
      <c r="CE669" s="12"/>
      <c r="CF669" s="12"/>
      <c r="CG669" s="12"/>
      <c r="CH669" s="12"/>
    </row>
    <row r="670" spans="49:86" ht="12.75" x14ac:dyDescent="0.2"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  <c r="BI670" s="12"/>
      <c r="BJ670" s="12"/>
      <c r="BK670" s="12"/>
      <c r="BL670" s="12"/>
      <c r="BM670" s="12"/>
      <c r="BN670" s="12"/>
      <c r="BO670" s="12"/>
      <c r="BP670" s="12"/>
      <c r="BQ670" s="12"/>
      <c r="BR670" s="12"/>
      <c r="BS670" s="12"/>
      <c r="BT670" s="12"/>
      <c r="BU670" s="12"/>
      <c r="BV670" s="12"/>
      <c r="BW670" s="12"/>
      <c r="BX670" s="12"/>
      <c r="BY670" s="12"/>
      <c r="BZ670" s="12"/>
      <c r="CA670" s="12"/>
      <c r="CB670" s="12"/>
      <c r="CC670" s="12"/>
      <c r="CD670" s="12"/>
      <c r="CE670" s="12"/>
      <c r="CF670" s="12"/>
      <c r="CG670" s="12"/>
      <c r="CH670" s="12"/>
    </row>
    <row r="671" spans="49:86" ht="12.75" x14ac:dyDescent="0.2"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  <c r="BI671" s="12"/>
      <c r="BJ671" s="12"/>
      <c r="BK671" s="12"/>
      <c r="BL671" s="12"/>
      <c r="BM671" s="12"/>
      <c r="BN671" s="12"/>
      <c r="BO671" s="12"/>
      <c r="BP671" s="12"/>
      <c r="BQ671" s="12"/>
      <c r="BR671" s="12"/>
      <c r="BS671" s="12"/>
      <c r="BT671" s="12"/>
      <c r="BU671" s="12"/>
      <c r="BV671" s="12"/>
      <c r="BW671" s="12"/>
      <c r="BX671" s="12"/>
      <c r="BY671" s="12"/>
      <c r="BZ671" s="12"/>
      <c r="CA671" s="12"/>
      <c r="CB671" s="12"/>
      <c r="CC671" s="12"/>
      <c r="CD671" s="12"/>
      <c r="CE671" s="12"/>
      <c r="CF671" s="12"/>
      <c r="CG671" s="12"/>
      <c r="CH671" s="12"/>
    </row>
    <row r="672" spans="49:86" ht="12.75" x14ac:dyDescent="0.2"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  <c r="BI672" s="12"/>
      <c r="BJ672" s="12"/>
      <c r="BK672" s="12"/>
      <c r="BL672" s="12"/>
      <c r="BM672" s="12"/>
      <c r="BN672" s="12"/>
      <c r="BO672" s="12"/>
      <c r="BP672" s="12"/>
      <c r="BQ672" s="12"/>
      <c r="BR672" s="12"/>
      <c r="BS672" s="12"/>
      <c r="BT672" s="12"/>
      <c r="BU672" s="12"/>
      <c r="BV672" s="12"/>
      <c r="BW672" s="12"/>
      <c r="BX672" s="12"/>
      <c r="BY672" s="12"/>
      <c r="BZ672" s="12"/>
      <c r="CA672" s="12"/>
      <c r="CB672" s="12"/>
      <c r="CC672" s="12"/>
      <c r="CD672" s="12"/>
      <c r="CE672" s="12"/>
      <c r="CF672" s="12"/>
      <c r="CG672" s="12"/>
      <c r="CH672" s="12"/>
    </row>
    <row r="673" spans="49:86" ht="12.75" x14ac:dyDescent="0.2"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  <c r="BI673" s="12"/>
      <c r="BJ673" s="12"/>
      <c r="BK673" s="12"/>
      <c r="BL673" s="12"/>
      <c r="BM673" s="12"/>
      <c r="BN673" s="12"/>
      <c r="BO673" s="12"/>
      <c r="BP673" s="12"/>
      <c r="BQ673" s="12"/>
      <c r="BR673" s="12"/>
      <c r="BS673" s="12"/>
      <c r="BT673" s="12"/>
      <c r="BU673" s="12"/>
      <c r="BV673" s="12"/>
      <c r="BW673" s="12"/>
      <c r="BX673" s="12"/>
      <c r="BY673" s="12"/>
      <c r="BZ673" s="12"/>
      <c r="CA673" s="12"/>
      <c r="CB673" s="12"/>
      <c r="CC673" s="12"/>
      <c r="CD673" s="12"/>
      <c r="CE673" s="12"/>
      <c r="CF673" s="12"/>
      <c r="CG673" s="12"/>
      <c r="CH673" s="12"/>
    </row>
    <row r="674" spans="49:86" ht="12.75" x14ac:dyDescent="0.2">
      <c r="AW674" s="10"/>
      <c r="AX674" s="10"/>
      <c r="AY674" s="10"/>
      <c r="AZ674" s="10"/>
      <c r="BA674" s="10"/>
      <c r="BB674" s="10"/>
      <c r="BC674" s="10"/>
      <c r="BD674" s="10"/>
      <c r="BE674" s="10"/>
      <c r="BF674" s="10"/>
      <c r="BG674" s="10"/>
      <c r="BH674" s="10"/>
      <c r="BI674" s="10"/>
      <c r="BJ674" s="10"/>
      <c r="BK674" s="10"/>
      <c r="BL674" s="10"/>
      <c r="BM674" s="10"/>
      <c r="BN674" s="10"/>
      <c r="BO674" s="10"/>
      <c r="BP674" s="10"/>
      <c r="BQ674" s="10"/>
      <c r="BR674" s="10"/>
      <c r="BS674" s="10"/>
      <c r="BT674" s="10"/>
      <c r="BU674" s="10"/>
      <c r="BV674" s="10"/>
      <c r="BW674" s="10"/>
      <c r="BX674" s="10"/>
      <c r="BY674" s="10"/>
      <c r="BZ674" s="10"/>
      <c r="CA674" s="10"/>
      <c r="CB674" s="10"/>
      <c r="CC674" s="10"/>
      <c r="CD674" s="10"/>
      <c r="CE674" s="10"/>
      <c r="CF674" s="10"/>
      <c r="CG674" s="10"/>
      <c r="CH674" s="10"/>
    </row>
    <row r="675" spans="49:86" ht="12.75" x14ac:dyDescent="0.2">
      <c r="AW675" s="8"/>
      <c r="AX675" s="8"/>
      <c r="AY675" s="8"/>
      <c r="AZ675" s="8"/>
      <c r="BA675" s="8"/>
      <c r="BB675" s="8"/>
      <c r="BC675" s="8"/>
      <c r="BD675" s="8"/>
      <c r="BE675" s="8"/>
      <c r="BF675" s="8"/>
      <c r="BG675" s="8"/>
      <c r="BH675" s="8"/>
      <c r="BI675" s="8"/>
      <c r="BJ675" s="8"/>
      <c r="BK675" s="8"/>
      <c r="BL675" s="8"/>
      <c r="BM675" s="8"/>
      <c r="BN675" s="8"/>
      <c r="BO675" s="8"/>
      <c r="BP675" s="8"/>
      <c r="BQ675" s="8"/>
      <c r="BR675" s="8"/>
      <c r="BS675" s="8"/>
      <c r="BT675" s="8"/>
      <c r="BU675" s="8"/>
      <c r="BV675" s="8"/>
      <c r="BW675" s="8"/>
      <c r="BX675" s="8"/>
      <c r="BY675" s="8"/>
      <c r="BZ675" s="8"/>
      <c r="CA675" s="8"/>
      <c r="CB675" s="8"/>
      <c r="CC675" s="8"/>
      <c r="CD675" s="8"/>
      <c r="CE675" s="8"/>
      <c r="CF675" s="8"/>
      <c r="CG675" s="8"/>
      <c r="CH675" s="8"/>
    </row>
    <row r="676" spans="49:86" ht="12.75" x14ac:dyDescent="0.2">
      <c r="AW676" s="8"/>
      <c r="AX676" s="8"/>
      <c r="AY676" s="8"/>
      <c r="AZ676" s="8"/>
      <c r="BA676" s="8"/>
      <c r="BB676" s="8"/>
      <c r="BC676" s="8"/>
      <c r="BD676" s="8"/>
      <c r="BE676" s="8"/>
      <c r="BF676" s="8"/>
      <c r="BG676" s="8"/>
      <c r="BH676" s="8"/>
      <c r="BI676" s="8"/>
      <c r="BJ676" s="8"/>
      <c r="BK676" s="8"/>
      <c r="BL676" s="8"/>
      <c r="BM676" s="8"/>
      <c r="BN676" s="8"/>
      <c r="BO676" s="8"/>
      <c r="BP676" s="8"/>
      <c r="BQ676" s="8"/>
      <c r="BR676" s="8"/>
      <c r="BS676" s="8"/>
      <c r="BT676" s="8"/>
      <c r="BU676" s="8"/>
      <c r="BV676" s="8"/>
      <c r="BW676" s="8"/>
      <c r="BX676" s="8"/>
      <c r="BY676" s="8"/>
      <c r="BZ676" s="8"/>
      <c r="CA676" s="8"/>
      <c r="CB676" s="8"/>
      <c r="CC676" s="8"/>
      <c r="CD676" s="8"/>
      <c r="CE676" s="8"/>
      <c r="CF676" s="8"/>
      <c r="CG676" s="8"/>
      <c r="CH676" s="8"/>
    </row>
    <row r="677" spans="49:86" ht="12.75" x14ac:dyDescent="0.2">
      <c r="AW677" s="8"/>
      <c r="AX677" s="8"/>
      <c r="AY677" s="8"/>
      <c r="AZ677" s="8"/>
      <c r="BA677" s="8"/>
      <c r="BB677" s="8"/>
      <c r="BC677" s="8"/>
      <c r="BD677" s="8"/>
      <c r="BE677" s="8"/>
      <c r="BF677" s="8"/>
      <c r="BG677" s="8"/>
      <c r="BH677" s="8"/>
      <c r="BI677" s="8"/>
      <c r="BJ677" s="8"/>
      <c r="BK677" s="8"/>
      <c r="BL677" s="8"/>
      <c r="BM677" s="8"/>
      <c r="BN677" s="8"/>
      <c r="BO677" s="8"/>
      <c r="BP677" s="8"/>
      <c r="BQ677" s="8"/>
      <c r="BR677" s="8"/>
      <c r="BS677" s="8"/>
      <c r="BT677" s="8"/>
      <c r="BU677" s="8"/>
      <c r="BV677" s="8"/>
      <c r="BW677" s="8"/>
      <c r="BX677" s="8"/>
      <c r="BY677" s="8"/>
      <c r="BZ677" s="8"/>
      <c r="CA677" s="8"/>
      <c r="CB677" s="8"/>
      <c r="CC677" s="8"/>
      <c r="CD677" s="8"/>
      <c r="CE677" s="8"/>
      <c r="CF677" s="8"/>
      <c r="CG677" s="8"/>
      <c r="CH677" s="8"/>
    </row>
    <row r="678" spans="49:86" ht="12.75" x14ac:dyDescent="0.2"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  <c r="BI678" s="12"/>
      <c r="BJ678" s="12"/>
      <c r="BK678" s="12"/>
      <c r="BL678" s="12"/>
      <c r="BM678" s="12"/>
      <c r="BN678" s="12"/>
      <c r="BO678" s="12"/>
      <c r="BP678" s="12"/>
      <c r="BQ678" s="12"/>
      <c r="BR678" s="12"/>
      <c r="BS678" s="12"/>
      <c r="BT678" s="12"/>
      <c r="BU678" s="12"/>
      <c r="BV678" s="12"/>
      <c r="BW678" s="12"/>
      <c r="BX678" s="12"/>
      <c r="BY678" s="12"/>
      <c r="BZ678" s="12"/>
      <c r="CA678" s="12"/>
      <c r="CB678" s="12"/>
      <c r="CC678" s="12"/>
      <c r="CD678" s="12"/>
      <c r="CE678" s="12"/>
      <c r="CF678" s="12"/>
      <c r="CG678" s="12"/>
      <c r="CH678" s="12"/>
    </row>
    <row r="679" spans="49:86" ht="12.75" x14ac:dyDescent="0.2"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  <c r="BI679" s="12"/>
      <c r="BJ679" s="12"/>
      <c r="BK679" s="12"/>
      <c r="BL679" s="12"/>
      <c r="BM679" s="12"/>
      <c r="BN679" s="12"/>
      <c r="BO679" s="12"/>
      <c r="BP679" s="12"/>
      <c r="BQ679" s="12"/>
      <c r="BR679" s="12"/>
      <c r="BS679" s="12"/>
      <c r="BT679" s="12"/>
      <c r="BU679" s="12"/>
      <c r="BV679" s="12"/>
      <c r="BW679" s="12"/>
      <c r="BX679" s="12"/>
      <c r="BY679" s="12"/>
      <c r="BZ679" s="12"/>
      <c r="CA679" s="12"/>
      <c r="CB679" s="12"/>
      <c r="CC679" s="12"/>
      <c r="CD679" s="12"/>
      <c r="CE679" s="12"/>
      <c r="CF679" s="12"/>
      <c r="CG679" s="12"/>
      <c r="CH679" s="12"/>
    </row>
    <row r="680" spans="49:86" ht="12.75" x14ac:dyDescent="0.2"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  <c r="BI680" s="12"/>
      <c r="BJ680" s="12"/>
      <c r="BK680" s="12"/>
      <c r="BL680" s="12"/>
      <c r="BM680" s="12"/>
      <c r="BN680" s="12"/>
      <c r="BO680" s="12"/>
      <c r="BP680" s="12"/>
      <c r="BQ680" s="12"/>
      <c r="BR680" s="12"/>
      <c r="BS680" s="12"/>
      <c r="BT680" s="12"/>
      <c r="BU680" s="12"/>
      <c r="BV680" s="12"/>
      <c r="BW680" s="12"/>
      <c r="BX680" s="12"/>
      <c r="BY680" s="12"/>
      <c r="BZ680" s="12"/>
      <c r="CA680" s="12"/>
      <c r="CB680" s="12"/>
      <c r="CC680" s="12"/>
      <c r="CD680" s="12"/>
      <c r="CE680" s="12"/>
      <c r="CF680" s="12"/>
      <c r="CG680" s="12"/>
      <c r="CH680" s="12"/>
    </row>
    <row r="681" spans="49:86" ht="12.75" x14ac:dyDescent="0.2"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  <c r="BI681" s="12"/>
      <c r="BJ681" s="12"/>
      <c r="BK681" s="12"/>
      <c r="BL681" s="12"/>
      <c r="BM681" s="12"/>
      <c r="BN681" s="12"/>
      <c r="BO681" s="12"/>
      <c r="BP681" s="12"/>
      <c r="BQ681" s="12"/>
      <c r="BR681" s="12"/>
      <c r="BS681" s="12"/>
      <c r="BT681" s="12"/>
      <c r="BU681" s="12"/>
      <c r="BV681" s="12"/>
      <c r="BW681" s="12"/>
      <c r="BX681" s="12"/>
      <c r="BY681" s="12"/>
      <c r="BZ681" s="12"/>
      <c r="CA681" s="12"/>
      <c r="CB681" s="12"/>
      <c r="CC681" s="12"/>
      <c r="CD681" s="12"/>
      <c r="CE681" s="12"/>
      <c r="CF681" s="12"/>
      <c r="CG681" s="12"/>
      <c r="CH681" s="12"/>
    </row>
    <row r="682" spans="49:86" ht="12.75" x14ac:dyDescent="0.2"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  <c r="BI682" s="12"/>
      <c r="BJ682" s="12"/>
      <c r="BK682" s="12"/>
      <c r="BL682" s="12"/>
      <c r="BM682" s="12"/>
      <c r="BN682" s="12"/>
      <c r="BO682" s="12"/>
      <c r="BP682" s="12"/>
      <c r="BQ682" s="12"/>
      <c r="BR682" s="12"/>
      <c r="BS682" s="12"/>
      <c r="BT682" s="12"/>
      <c r="BU682" s="12"/>
      <c r="BV682" s="12"/>
      <c r="BW682" s="12"/>
      <c r="BX682" s="12"/>
      <c r="BY682" s="12"/>
      <c r="BZ682" s="12"/>
      <c r="CA682" s="12"/>
      <c r="CB682" s="12"/>
      <c r="CC682" s="12"/>
      <c r="CD682" s="12"/>
      <c r="CE682" s="12"/>
      <c r="CF682" s="12"/>
      <c r="CG682" s="12"/>
      <c r="CH682" s="12"/>
    </row>
    <row r="683" spans="49:86" ht="12.75" x14ac:dyDescent="0.2">
      <c r="AW683" s="10"/>
      <c r="AX683" s="10"/>
      <c r="AY683" s="10"/>
      <c r="AZ683" s="10"/>
      <c r="BA683" s="10"/>
      <c r="BB683" s="10"/>
      <c r="BC683" s="10"/>
      <c r="BD683" s="10"/>
      <c r="BE683" s="10"/>
      <c r="BF683" s="10"/>
      <c r="BG683" s="10"/>
      <c r="BH683" s="10"/>
      <c r="BI683" s="10"/>
      <c r="BJ683" s="10"/>
      <c r="BK683" s="10"/>
      <c r="BL683" s="10"/>
      <c r="BM683" s="10"/>
      <c r="BN683" s="10"/>
      <c r="BO683" s="10"/>
      <c r="BP683" s="10"/>
      <c r="BQ683" s="10"/>
      <c r="BR683" s="10"/>
      <c r="BS683" s="10"/>
      <c r="BT683" s="10"/>
      <c r="BU683" s="10"/>
      <c r="BV683" s="10"/>
      <c r="BW683" s="10"/>
      <c r="BX683" s="10"/>
      <c r="BY683" s="10"/>
      <c r="BZ683" s="10"/>
      <c r="CA683" s="10"/>
      <c r="CB683" s="10"/>
      <c r="CC683" s="10"/>
      <c r="CD683" s="10"/>
      <c r="CE683" s="10"/>
      <c r="CF683" s="10"/>
      <c r="CG683" s="10"/>
      <c r="CH683" s="10"/>
    </row>
    <row r="684" spans="49:86" ht="12.75" x14ac:dyDescent="0.2">
      <c r="AW684" s="8"/>
      <c r="AX684" s="8"/>
      <c r="AY684" s="8"/>
      <c r="AZ684" s="8"/>
      <c r="BA684" s="8"/>
      <c r="BB684" s="8"/>
      <c r="BC684" s="8"/>
      <c r="BD684" s="8"/>
      <c r="BE684" s="8"/>
      <c r="BF684" s="8"/>
      <c r="BG684" s="8"/>
      <c r="BH684" s="8"/>
      <c r="BI684" s="8"/>
      <c r="BJ684" s="8"/>
      <c r="BK684" s="8"/>
      <c r="BL684" s="8"/>
      <c r="BM684" s="8"/>
      <c r="BN684" s="8"/>
      <c r="BO684" s="8"/>
      <c r="BP684" s="8"/>
      <c r="BQ684" s="8"/>
      <c r="BR684" s="8"/>
      <c r="BS684" s="8"/>
      <c r="BT684" s="8"/>
      <c r="BU684" s="8"/>
      <c r="BV684" s="8"/>
      <c r="BW684" s="8"/>
      <c r="BX684" s="8"/>
      <c r="BY684" s="8"/>
      <c r="BZ684" s="8"/>
      <c r="CA684" s="8"/>
      <c r="CB684" s="8"/>
      <c r="CC684" s="8"/>
      <c r="CD684" s="8"/>
      <c r="CE684" s="8"/>
      <c r="CF684" s="8"/>
      <c r="CG684" s="8"/>
      <c r="CH684" s="8"/>
    </row>
    <row r="685" spans="49:86" ht="12.75" x14ac:dyDescent="0.2">
      <c r="AW685" s="8"/>
      <c r="AX685" s="8"/>
      <c r="AY685" s="8"/>
      <c r="AZ685" s="8"/>
      <c r="BA685" s="8"/>
      <c r="BB685" s="8"/>
      <c r="BC685" s="8"/>
      <c r="BD685" s="8"/>
      <c r="BE685" s="8"/>
      <c r="BF685" s="8"/>
      <c r="BG685" s="8"/>
      <c r="BH685" s="8"/>
      <c r="BI685" s="8"/>
      <c r="BJ685" s="8"/>
      <c r="BK685" s="8"/>
      <c r="BL685" s="8"/>
      <c r="BM685" s="8"/>
      <c r="BN685" s="8"/>
      <c r="BO685" s="8"/>
      <c r="BP685" s="8"/>
      <c r="BQ685" s="8"/>
      <c r="BR685" s="8"/>
      <c r="BS685" s="8"/>
      <c r="BT685" s="8"/>
      <c r="BU685" s="8"/>
      <c r="BV685" s="8"/>
      <c r="BW685" s="8"/>
      <c r="BX685" s="8"/>
      <c r="BY685" s="8"/>
      <c r="BZ685" s="8"/>
      <c r="CA685" s="8"/>
      <c r="CB685" s="8"/>
      <c r="CC685" s="8"/>
      <c r="CD685" s="8"/>
      <c r="CE685" s="8"/>
      <c r="CF685" s="8"/>
      <c r="CG685" s="8"/>
      <c r="CH685" s="8"/>
    </row>
    <row r="686" spans="49:86" ht="12.75" x14ac:dyDescent="0.2">
      <c r="AW686" s="8"/>
      <c r="AX686" s="8"/>
      <c r="AY686" s="8"/>
      <c r="AZ686" s="8"/>
      <c r="BA686" s="8"/>
      <c r="BB686" s="8"/>
      <c r="BC686" s="8"/>
      <c r="BD686" s="8"/>
      <c r="BE686" s="8"/>
      <c r="BF686" s="8"/>
      <c r="BG686" s="8"/>
      <c r="BH686" s="8"/>
      <c r="BI686" s="8"/>
      <c r="BJ686" s="8"/>
      <c r="BK686" s="8"/>
      <c r="BL686" s="8"/>
      <c r="BM686" s="8"/>
      <c r="BN686" s="8"/>
      <c r="BO686" s="8"/>
      <c r="BP686" s="8"/>
      <c r="BQ686" s="8"/>
      <c r="BR686" s="8"/>
      <c r="BS686" s="8"/>
      <c r="BT686" s="8"/>
      <c r="BU686" s="8"/>
      <c r="BV686" s="8"/>
      <c r="BW686" s="8"/>
      <c r="BX686" s="8"/>
      <c r="BY686" s="8"/>
      <c r="BZ686" s="8"/>
      <c r="CA686" s="8"/>
      <c r="CB686" s="8"/>
      <c r="CC686" s="8"/>
      <c r="CD686" s="8"/>
      <c r="CE686" s="8"/>
      <c r="CF686" s="8"/>
      <c r="CG686" s="8"/>
      <c r="CH686" s="8"/>
    </row>
    <row r="687" spans="49:86" ht="12.75" x14ac:dyDescent="0.2"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  <c r="BI687" s="12"/>
      <c r="BJ687" s="12"/>
      <c r="BK687" s="12"/>
      <c r="BL687" s="12"/>
      <c r="BM687" s="12"/>
      <c r="BN687" s="12"/>
      <c r="BO687" s="12"/>
      <c r="BP687" s="12"/>
      <c r="BQ687" s="12"/>
      <c r="BR687" s="12"/>
      <c r="BS687" s="12"/>
      <c r="BT687" s="12"/>
      <c r="BU687" s="12"/>
      <c r="BV687" s="12"/>
      <c r="BW687" s="12"/>
      <c r="BX687" s="12"/>
      <c r="BY687" s="12"/>
      <c r="BZ687" s="12"/>
      <c r="CA687" s="12"/>
      <c r="CB687" s="12"/>
      <c r="CC687" s="12"/>
      <c r="CD687" s="12"/>
      <c r="CE687" s="12"/>
      <c r="CF687" s="12"/>
      <c r="CG687" s="12"/>
      <c r="CH687" s="12"/>
    </row>
    <row r="688" spans="49:86" ht="12.75" x14ac:dyDescent="0.2"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  <c r="BI688" s="12"/>
      <c r="BJ688" s="12"/>
      <c r="BK688" s="12"/>
      <c r="BL688" s="12"/>
      <c r="BM688" s="12"/>
      <c r="BN688" s="12"/>
      <c r="BO688" s="12"/>
      <c r="BP688" s="12"/>
      <c r="BQ688" s="12"/>
      <c r="BR688" s="12"/>
      <c r="BS688" s="12"/>
      <c r="BT688" s="12"/>
      <c r="BU688" s="12"/>
      <c r="BV688" s="12"/>
      <c r="BW688" s="12"/>
      <c r="BX688" s="12"/>
      <c r="BY688" s="12"/>
      <c r="BZ688" s="12"/>
      <c r="CA688" s="12"/>
      <c r="CB688" s="12"/>
      <c r="CC688" s="12"/>
      <c r="CD688" s="12"/>
      <c r="CE688" s="12"/>
      <c r="CF688" s="12"/>
      <c r="CG688" s="12"/>
      <c r="CH688" s="12"/>
    </row>
    <row r="689" spans="49:86" ht="12.75" x14ac:dyDescent="0.2"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  <c r="BI689" s="12"/>
      <c r="BJ689" s="12"/>
      <c r="BK689" s="12"/>
      <c r="BL689" s="12"/>
      <c r="BM689" s="12"/>
      <c r="BN689" s="12"/>
      <c r="BO689" s="12"/>
      <c r="BP689" s="12"/>
      <c r="BQ689" s="12"/>
      <c r="BR689" s="12"/>
      <c r="BS689" s="12"/>
      <c r="BT689" s="12"/>
      <c r="BU689" s="12"/>
      <c r="BV689" s="12"/>
      <c r="BW689" s="12"/>
      <c r="BX689" s="12"/>
      <c r="BY689" s="12"/>
      <c r="BZ689" s="12"/>
      <c r="CA689" s="12"/>
      <c r="CB689" s="12"/>
      <c r="CC689" s="12"/>
      <c r="CD689" s="12"/>
      <c r="CE689" s="12"/>
      <c r="CF689" s="12"/>
      <c r="CG689" s="12"/>
      <c r="CH689" s="12"/>
    </row>
    <row r="690" spans="49:86" ht="12.75" x14ac:dyDescent="0.2"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  <c r="BI690" s="12"/>
      <c r="BJ690" s="12"/>
      <c r="BK690" s="12"/>
      <c r="BL690" s="12"/>
      <c r="BM690" s="12"/>
      <c r="BN690" s="12"/>
      <c r="BO690" s="12"/>
      <c r="BP690" s="12"/>
      <c r="BQ690" s="12"/>
      <c r="BR690" s="12"/>
      <c r="BS690" s="12"/>
      <c r="BT690" s="12"/>
      <c r="BU690" s="12"/>
      <c r="BV690" s="12"/>
      <c r="BW690" s="12"/>
      <c r="BX690" s="12"/>
      <c r="BY690" s="12"/>
      <c r="BZ690" s="12"/>
      <c r="CA690" s="12"/>
      <c r="CB690" s="12"/>
      <c r="CC690" s="12"/>
      <c r="CD690" s="12"/>
      <c r="CE690" s="12"/>
      <c r="CF690" s="12"/>
      <c r="CG690" s="12"/>
      <c r="CH690" s="12"/>
    </row>
    <row r="691" spans="49:86" ht="12.75" x14ac:dyDescent="0.2"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  <c r="BI691" s="12"/>
      <c r="BJ691" s="12"/>
      <c r="BK691" s="12"/>
      <c r="BL691" s="12"/>
      <c r="BM691" s="12"/>
      <c r="BN691" s="12"/>
      <c r="BO691" s="12"/>
      <c r="BP691" s="12"/>
      <c r="BQ691" s="12"/>
      <c r="BR691" s="12"/>
      <c r="BS691" s="12"/>
      <c r="BT691" s="12"/>
      <c r="BU691" s="12"/>
      <c r="BV691" s="12"/>
      <c r="BW691" s="12"/>
      <c r="BX691" s="12"/>
      <c r="BY691" s="12"/>
      <c r="BZ691" s="12"/>
      <c r="CA691" s="12"/>
      <c r="CB691" s="12"/>
      <c r="CC691" s="12"/>
      <c r="CD691" s="12"/>
      <c r="CE691" s="12"/>
      <c r="CF691" s="12"/>
      <c r="CG691" s="12"/>
      <c r="CH691" s="12"/>
    </row>
    <row r="692" spans="49:86" ht="12.75" x14ac:dyDescent="0.2">
      <c r="AW692" s="10"/>
      <c r="AX692" s="10"/>
      <c r="AY692" s="10"/>
      <c r="AZ692" s="10"/>
      <c r="BA692" s="10"/>
      <c r="BB692" s="10"/>
      <c r="BC692" s="10"/>
      <c r="BD692" s="10"/>
      <c r="BE692" s="10"/>
      <c r="BF692" s="10"/>
      <c r="BG692" s="10"/>
      <c r="BH692" s="10"/>
      <c r="BI692" s="10"/>
      <c r="BJ692" s="10"/>
      <c r="BK692" s="10"/>
      <c r="BL692" s="10"/>
      <c r="BM692" s="10"/>
      <c r="BN692" s="10"/>
      <c r="BO692" s="10"/>
      <c r="BP692" s="10"/>
      <c r="BQ692" s="10"/>
      <c r="BR692" s="10"/>
      <c r="BS692" s="10"/>
      <c r="BT692" s="10"/>
      <c r="BU692" s="10"/>
      <c r="BV692" s="10"/>
      <c r="BW692" s="10"/>
      <c r="BX692" s="10"/>
      <c r="BY692" s="10"/>
      <c r="BZ692" s="10"/>
      <c r="CA692" s="10"/>
      <c r="CB692" s="10"/>
      <c r="CC692" s="10"/>
      <c r="CD692" s="10"/>
      <c r="CE692" s="10"/>
      <c r="CF692" s="10"/>
      <c r="CG692" s="10"/>
      <c r="CH692" s="10"/>
    </row>
    <row r="693" spans="49:86" ht="12.75" x14ac:dyDescent="0.2">
      <c r="AW693" s="8"/>
      <c r="AX693" s="8"/>
      <c r="AY693" s="8"/>
      <c r="AZ693" s="8"/>
      <c r="BA693" s="8"/>
      <c r="BB693" s="8"/>
      <c r="BC693" s="8"/>
      <c r="BD693" s="8"/>
      <c r="BE693" s="8"/>
      <c r="BF693" s="8"/>
      <c r="BG693" s="8"/>
      <c r="BH693" s="8"/>
      <c r="BI693" s="8"/>
      <c r="BJ693" s="8"/>
      <c r="BK693" s="8"/>
      <c r="BL693" s="8"/>
      <c r="BM693" s="8"/>
      <c r="BN693" s="8"/>
      <c r="BO693" s="8"/>
      <c r="BP693" s="8"/>
      <c r="BQ693" s="8"/>
      <c r="BR693" s="8"/>
      <c r="BS693" s="8"/>
      <c r="BT693" s="8"/>
      <c r="BU693" s="8"/>
      <c r="BV693" s="8"/>
      <c r="BW693" s="8"/>
      <c r="BX693" s="8"/>
      <c r="BY693" s="8"/>
      <c r="BZ693" s="8"/>
      <c r="CA693" s="8"/>
      <c r="CB693" s="8"/>
      <c r="CC693" s="8"/>
      <c r="CD693" s="8"/>
      <c r="CE693" s="8"/>
      <c r="CF693" s="8"/>
      <c r="CG693" s="8"/>
      <c r="CH693" s="8"/>
    </row>
    <row r="694" spans="49:86" ht="12.75" x14ac:dyDescent="0.2">
      <c r="AW694" s="8"/>
      <c r="AX694" s="8"/>
      <c r="AY694" s="8"/>
      <c r="AZ694" s="8"/>
      <c r="BA694" s="8"/>
      <c r="BB694" s="8"/>
      <c r="BC694" s="8"/>
      <c r="BD694" s="8"/>
      <c r="BE694" s="8"/>
      <c r="BF694" s="8"/>
      <c r="BG694" s="8"/>
      <c r="BH694" s="8"/>
      <c r="BI694" s="8"/>
      <c r="BJ694" s="8"/>
      <c r="BK694" s="8"/>
      <c r="BL694" s="8"/>
      <c r="BM694" s="8"/>
      <c r="BN694" s="8"/>
      <c r="BO694" s="8"/>
      <c r="BP694" s="8"/>
      <c r="BQ694" s="8"/>
      <c r="BR694" s="8"/>
      <c r="BS694" s="8"/>
      <c r="BT694" s="8"/>
      <c r="BU694" s="8"/>
      <c r="BV694" s="8"/>
      <c r="BW694" s="8"/>
      <c r="BX694" s="8"/>
      <c r="BY694" s="8"/>
      <c r="BZ694" s="8"/>
      <c r="CA694" s="8"/>
      <c r="CB694" s="8"/>
      <c r="CC694" s="8"/>
      <c r="CD694" s="8"/>
      <c r="CE694" s="8"/>
      <c r="CF694" s="8"/>
      <c r="CG694" s="8"/>
      <c r="CH694" s="8"/>
    </row>
    <row r="695" spans="49:86" ht="12.75" x14ac:dyDescent="0.2">
      <c r="AW695" s="8"/>
      <c r="AX695" s="8"/>
      <c r="AY695" s="8"/>
      <c r="AZ695" s="8"/>
      <c r="BA695" s="8"/>
      <c r="BB695" s="8"/>
      <c r="BC695" s="8"/>
      <c r="BD695" s="8"/>
      <c r="BE695" s="8"/>
      <c r="BF695" s="8"/>
      <c r="BG695" s="8"/>
      <c r="BH695" s="8"/>
      <c r="BI695" s="8"/>
      <c r="BJ695" s="8"/>
      <c r="BK695" s="8"/>
      <c r="BL695" s="8"/>
      <c r="BM695" s="8"/>
      <c r="BN695" s="8"/>
      <c r="BO695" s="8"/>
      <c r="BP695" s="8"/>
      <c r="BQ695" s="8"/>
      <c r="BR695" s="8"/>
      <c r="BS695" s="8"/>
      <c r="BT695" s="8"/>
      <c r="BU695" s="8"/>
      <c r="BV695" s="8"/>
      <c r="BW695" s="8"/>
      <c r="BX695" s="8"/>
      <c r="BY695" s="8"/>
      <c r="BZ695" s="8"/>
      <c r="CA695" s="8"/>
      <c r="CB695" s="8"/>
      <c r="CC695" s="8"/>
      <c r="CD695" s="8"/>
      <c r="CE695" s="8"/>
      <c r="CF695" s="8"/>
      <c r="CG695" s="8"/>
      <c r="CH695" s="8"/>
    </row>
    <row r="696" spans="49:86" ht="12.75" x14ac:dyDescent="0.2"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  <c r="BI696" s="12"/>
      <c r="BJ696" s="12"/>
      <c r="BK696" s="12"/>
      <c r="BL696" s="12"/>
      <c r="BM696" s="12"/>
      <c r="BN696" s="12"/>
      <c r="BO696" s="12"/>
      <c r="BP696" s="12"/>
      <c r="BQ696" s="12"/>
      <c r="BR696" s="12"/>
      <c r="BS696" s="12"/>
      <c r="BT696" s="12"/>
      <c r="BU696" s="12"/>
      <c r="BV696" s="12"/>
      <c r="BW696" s="12"/>
      <c r="BX696" s="12"/>
      <c r="BY696" s="12"/>
      <c r="BZ696" s="12"/>
      <c r="CA696" s="12"/>
      <c r="CB696" s="12"/>
      <c r="CC696" s="12"/>
      <c r="CD696" s="12"/>
      <c r="CE696" s="12"/>
      <c r="CF696" s="12"/>
      <c r="CG696" s="12"/>
      <c r="CH696" s="12"/>
    </row>
    <row r="697" spans="49:86" ht="12.75" x14ac:dyDescent="0.2"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  <c r="BI697" s="12"/>
      <c r="BJ697" s="12"/>
      <c r="BK697" s="12"/>
      <c r="BL697" s="12"/>
      <c r="BM697" s="12"/>
      <c r="BN697" s="12"/>
      <c r="BO697" s="12"/>
      <c r="BP697" s="12"/>
      <c r="BQ697" s="12"/>
      <c r="BR697" s="12"/>
      <c r="BS697" s="12"/>
      <c r="BT697" s="12"/>
      <c r="BU697" s="12"/>
      <c r="BV697" s="12"/>
      <c r="BW697" s="12"/>
      <c r="BX697" s="12"/>
      <c r="BY697" s="12"/>
      <c r="BZ697" s="12"/>
      <c r="CA697" s="12"/>
      <c r="CB697" s="12"/>
      <c r="CC697" s="12"/>
      <c r="CD697" s="12"/>
      <c r="CE697" s="12"/>
      <c r="CF697" s="12"/>
      <c r="CG697" s="12"/>
      <c r="CH697" s="12"/>
    </row>
    <row r="698" spans="49:86" ht="12.75" x14ac:dyDescent="0.2"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  <c r="BI698" s="12"/>
      <c r="BJ698" s="12"/>
      <c r="BK698" s="12"/>
      <c r="BL698" s="12"/>
      <c r="BM698" s="12"/>
      <c r="BN698" s="12"/>
      <c r="BO698" s="12"/>
      <c r="BP698" s="12"/>
      <c r="BQ698" s="12"/>
      <c r="BR698" s="12"/>
      <c r="BS698" s="12"/>
      <c r="BT698" s="12"/>
      <c r="BU698" s="12"/>
      <c r="BV698" s="12"/>
      <c r="BW698" s="12"/>
      <c r="BX698" s="12"/>
      <c r="BY698" s="12"/>
      <c r="BZ698" s="12"/>
      <c r="CA698" s="12"/>
      <c r="CB698" s="12"/>
      <c r="CC698" s="12"/>
      <c r="CD698" s="12"/>
      <c r="CE698" s="12"/>
      <c r="CF698" s="12"/>
      <c r="CG698" s="12"/>
      <c r="CH698" s="12"/>
    </row>
    <row r="699" spans="49:86" ht="12.75" x14ac:dyDescent="0.2"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  <c r="BI699" s="12"/>
      <c r="BJ699" s="12"/>
      <c r="BK699" s="12"/>
      <c r="BL699" s="12"/>
      <c r="BM699" s="12"/>
      <c r="BN699" s="12"/>
      <c r="BO699" s="12"/>
      <c r="BP699" s="12"/>
      <c r="BQ699" s="12"/>
      <c r="BR699" s="12"/>
      <c r="BS699" s="12"/>
      <c r="BT699" s="12"/>
      <c r="BU699" s="12"/>
      <c r="BV699" s="12"/>
      <c r="BW699" s="12"/>
      <c r="BX699" s="12"/>
      <c r="BY699" s="12"/>
      <c r="BZ699" s="12"/>
      <c r="CA699" s="12"/>
      <c r="CB699" s="12"/>
      <c r="CC699" s="12"/>
      <c r="CD699" s="12"/>
      <c r="CE699" s="12"/>
      <c r="CF699" s="12"/>
      <c r="CG699" s="12"/>
      <c r="CH699" s="12"/>
    </row>
    <row r="700" spans="49:86" ht="12.75" x14ac:dyDescent="0.2"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  <c r="BI700" s="12"/>
      <c r="BJ700" s="12"/>
      <c r="BK700" s="12"/>
      <c r="BL700" s="12"/>
      <c r="BM700" s="12"/>
      <c r="BN700" s="12"/>
      <c r="BO700" s="12"/>
      <c r="BP700" s="12"/>
      <c r="BQ700" s="12"/>
      <c r="BR700" s="12"/>
      <c r="BS700" s="12"/>
      <c r="BT700" s="12"/>
      <c r="BU700" s="12"/>
      <c r="BV700" s="12"/>
      <c r="BW700" s="12"/>
      <c r="BX700" s="12"/>
      <c r="BY700" s="12"/>
      <c r="BZ700" s="12"/>
      <c r="CA700" s="12"/>
      <c r="CB700" s="12"/>
      <c r="CC700" s="12"/>
      <c r="CD700" s="12"/>
      <c r="CE700" s="12"/>
      <c r="CF700" s="12"/>
      <c r="CG700" s="12"/>
      <c r="CH700" s="12"/>
    </row>
    <row r="701" spans="49:86" ht="12.75" x14ac:dyDescent="0.2">
      <c r="AW701" s="10"/>
      <c r="AX701" s="10"/>
      <c r="AY701" s="10"/>
      <c r="AZ701" s="10"/>
      <c r="BA701" s="10"/>
      <c r="BB701" s="10"/>
      <c r="BC701" s="10"/>
      <c r="BD701" s="10"/>
      <c r="BE701" s="10"/>
      <c r="BF701" s="10"/>
      <c r="BG701" s="10"/>
      <c r="BH701" s="10"/>
      <c r="BI701" s="10"/>
      <c r="BJ701" s="10"/>
      <c r="BK701" s="10"/>
      <c r="BL701" s="10"/>
      <c r="BM701" s="10"/>
      <c r="BN701" s="10"/>
      <c r="BO701" s="10"/>
      <c r="BP701" s="10"/>
      <c r="BQ701" s="10"/>
      <c r="BR701" s="10"/>
      <c r="BS701" s="10"/>
      <c r="BT701" s="10"/>
      <c r="BU701" s="10"/>
      <c r="BV701" s="10"/>
      <c r="BW701" s="10"/>
      <c r="BX701" s="10"/>
      <c r="BY701" s="10"/>
      <c r="BZ701" s="10"/>
      <c r="CA701" s="10"/>
      <c r="CB701" s="10"/>
      <c r="CC701" s="10"/>
      <c r="CD701" s="10"/>
      <c r="CE701" s="10"/>
      <c r="CF701" s="10"/>
      <c r="CG701" s="10"/>
      <c r="CH701" s="10"/>
    </row>
    <row r="702" spans="49:86" ht="12.75" x14ac:dyDescent="0.2">
      <c r="AW702" s="8"/>
      <c r="AX702" s="8"/>
      <c r="AY702" s="8"/>
      <c r="AZ702" s="8"/>
      <c r="BA702" s="8"/>
      <c r="BB702" s="8"/>
      <c r="BC702" s="8"/>
      <c r="BD702" s="8"/>
      <c r="BE702" s="8"/>
      <c r="BF702" s="8"/>
      <c r="BG702" s="8"/>
      <c r="BH702" s="8"/>
      <c r="BI702" s="8"/>
      <c r="BJ702" s="8"/>
      <c r="BK702" s="8"/>
      <c r="BL702" s="8"/>
      <c r="BM702" s="8"/>
      <c r="BN702" s="8"/>
      <c r="BO702" s="8"/>
      <c r="BP702" s="8"/>
      <c r="BQ702" s="8"/>
      <c r="BR702" s="8"/>
      <c r="BS702" s="8"/>
      <c r="BT702" s="8"/>
      <c r="BU702" s="8"/>
      <c r="BV702" s="8"/>
      <c r="BW702" s="8"/>
      <c r="BX702" s="8"/>
      <c r="BY702" s="8"/>
      <c r="BZ702" s="8"/>
      <c r="CA702" s="8"/>
      <c r="CB702" s="8"/>
      <c r="CC702" s="8"/>
      <c r="CD702" s="8"/>
      <c r="CE702" s="8"/>
      <c r="CF702" s="8"/>
      <c r="CG702" s="8"/>
      <c r="CH702" s="8"/>
    </row>
    <row r="703" spans="49:86" ht="12.75" x14ac:dyDescent="0.2">
      <c r="AW703" s="8"/>
      <c r="AX703" s="8"/>
      <c r="AY703" s="8"/>
      <c r="AZ703" s="8"/>
      <c r="BA703" s="8"/>
      <c r="BB703" s="8"/>
      <c r="BC703" s="8"/>
      <c r="BD703" s="8"/>
      <c r="BE703" s="8"/>
      <c r="BF703" s="8"/>
      <c r="BG703" s="8"/>
      <c r="BH703" s="8"/>
      <c r="BI703" s="8"/>
      <c r="BJ703" s="8"/>
      <c r="BK703" s="8"/>
      <c r="BL703" s="8"/>
      <c r="BM703" s="8"/>
      <c r="BN703" s="8"/>
      <c r="BO703" s="8"/>
      <c r="BP703" s="8"/>
      <c r="BQ703" s="8"/>
      <c r="BR703" s="8"/>
      <c r="BS703" s="8"/>
      <c r="BT703" s="8"/>
      <c r="BU703" s="8"/>
      <c r="BV703" s="8"/>
      <c r="BW703" s="8"/>
      <c r="BX703" s="8"/>
      <c r="BY703" s="8"/>
      <c r="BZ703" s="8"/>
      <c r="CA703" s="8"/>
      <c r="CB703" s="8"/>
      <c r="CC703" s="8"/>
      <c r="CD703" s="8"/>
      <c r="CE703" s="8"/>
      <c r="CF703" s="8"/>
      <c r="CG703" s="8"/>
      <c r="CH703" s="8"/>
    </row>
    <row r="704" spans="49:86" ht="12.75" x14ac:dyDescent="0.2">
      <c r="AW704" s="8"/>
      <c r="AX704" s="8"/>
      <c r="AY704" s="8"/>
      <c r="AZ704" s="8"/>
      <c r="BA704" s="8"/>
      <c r="BB704" s="8"/>
      <c r="BC704" s="8"/>
      <c r="BD704" s="8"/>
      <c r="BE704" s="8"/>
      <c r="BF704" s="8"/>
      <c r="BG704" s="8"/>
      <c r="BH704" s="8"/>
      <c r="BI704" s="8"/>
      <c r="BJ704" s="8"/>
      <c r="BK704" s="8"/>
      <c r="BL704" s="8"/>
      <c r="BM704" s="8"/>
      <c r="BN704" s="8"/>
      <c r="BO704" s="8"/>
      <c r="BP704" s="8"/>
      <c r="BQ704" s="8"/>
      <c r="BR704" s="8"/>
      <c r="BS704" s="8"/>
      <c r="BT704" s="8"/>
      <c r="BU704" s="8"/>
      <c r="BV704" s="8"/>
      <c r="BW704" s="8"/>
      <c r="BX704" s="8"/>
      <c r="BY704" s="8"/>
      <c r="BZ704" s="8"/>
      <c r="CA704" s="8"/>
      <c r="CB704" s="8"/>
      <c r="CC704" s="8"/>
      <c r="CD704" s="8"/>
      <c r="CE704" s="8"/>
      <c r="CF704" s="8"/>
      <c r="CG704" s="8"/>
      <c r="CH704" s="8"/>
    </row>
    <row r="705" spans="49:86" ht="12.75" x14ac:dyDescent="0.2"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  <c r="BN705" s="3"/>
      <c r="BO705" s="3"/>
      <c r="BP705" s="3"/>
      <c r="BQ705" s="3"/>
      <c r="BR705" s="3"/>
      <c r="BS705" s="3"/>
      <c r="BT705" s="3"/>
      <c r="BU705" s="3"/>
      <c r="BV705" s="3"/>
      <c r="BW705" s="3"/>
      <c r="BX705" s="3"/>
      <c r="BY705" s="3"/>
      <c r="BZ705" s="3"/>
      <c r="CA705" s="3"/>
      <c r="CB705" s="3"/>
      <c r="CC705" s="3"/>
      <c r="CD705" s="3"/>
      <c r="CE705" s="3"/>
      <c r="CF705" s="3"/>
      <c r="CG705" s="3"/>
      <c r="CH705" s="3"/>
    </row>
    <row r="706" spans="49:86" ht="12.75" x14ac:dyDescent="0.2"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  <c r="BI706" s="12"/>
      <c r="BJ706" s="12"/>
      <c r="BK706" s="12"/>
      <c r="BL706" s="12"/>
      <c r="BM706" s="12"/>
      <c r="BN706" s="12"/>
      <c r="BO706" s="12"/>
      <c r="BP706" s="12"/>
      <c r="BQ706" s="12"/>
      <c r="BR706" s="12"/>
      <c r="BS706" s="12"/>
      <c r="BT706" s="12"/>
      <c r="BU706" s="12"/>
      <c r="BV706" s="12"/>
      <c r="BW706" s="12"/>
      <c r="BX706" s="12"/>
      <c r="BY706" s="12"/>
      <c r="BZ706" s="12"/>
      <c r="CA706" s="12"/>
      <c r="CB706" s="12"/>
      <c r="CC706" s="12"/>
      <c r="CD706" s="12"/>
      <c r="CE706" s="12"/>
      <c r="CF706" s="12"/>
      <c r="CG706" s="12"/>
      <c r="CH706" s="12"/>
    </row>
    <row r="707" spans="49:86" ht="12.75" x14ac:dyDescent="0.2"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  <c r="BI707" s="12"/>
      <c r="BJ707" s="12"/>
      <c r="BK707" s="12"/>
      <c r="BL707" s="12"/>
      <c r="BM707" s="12"/>
      <c r="BN707" s="12"/>
      <c r="BO707" s="12"/>
      <c r="BP707" s="12"/>
      <c r="BQ707" s="12"/>
      <c r="BR707" s="12"/>
      <c r="BS707" s="12"/>
      <c r="BT707" s="12"/>
      <c r="BU707" s="12"/>
      <c r="BV707" s="12"/>
      <c r="BW707" s="12"/>
      <c r="BX707" s="12"/>
      <c r="BY707" s="12"/>
      <c r="BZ707" s="12"/>
      <c r="CA707" s="12"/>
      <c r="CB707" s="12"/>
      <c r="CC707" s="12"/>
      <c r="CD707" s="12"/>
      <c r="CE707" s="12"/>
      <c r="CF707" s="12"/>
      <c r="CG707" s="12"/>
      <c r="CH707" s="12"/>
    </row>
    <row r="708" spans="49:86" ht="12.75" x14ac:dyDescent="0.2"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  <c r="BI708" s="12"/>
      <c r="BJ708" s="12"/>
      <c r="BK708" s="12"/>
      <c r="BL708" s="12"/>
      <c r="BM708" s="12"/>
      <c r="BN708" s="12"/>
      <c r="BO708" s="12"/>
      <c r="BP708" s="12"/>
      <c r="BQ708" s="12"/>
      <c r="BR708" s="12"/>
      <c r="BS708" s="12"/>
      <c r="BT708" s="12"/>
      <c r="BU708" s="12"/>
      <c r="BV708" s="12"/>
      <c r="BW708" s="12"/>
      <c r="BX708" s="12"/>
      <c r="BY708" s="12"/>
      <c r="BZ708" s="12"/>
      <c r="CA708" s="12"/>
      <c r="CB708" s="12"/>
      <c r="CC708" s="12"/>
      <c r="CD708" s="12"/>
      <c r="CE708" s="12"/>
      <c r="CF708" s="12"/>
      <c r="CG708" s="12"/>
      <c r="CH708" s="12"/>
    </row>
    <row r="709" spans="49:86" ht="12.75" x14ac:dyDescent="0.2"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  <c r="BI709" s="12"/>
      <c r="BJ709" s="12"/>
      <c r="BK709" s="12"/>
      <c r="BL709" s="12"/>
      <c r="BM709" s="12"/>
      <c r="BN709" s="12"/>
      <c r="BO709" s="12"/>
      <c r="BP709" s="12"/>
      <c r="BQ709" s="12"/>
      <c r="BR709" s="12"/>
      <c r="BS709" s="12"/>
      <c r="BT709" s="12"/>
      <c r="BU709" s="12"/>
      <c r="BV709" s="12"/>
      <c r="BW709" s="12"/>
      <c r="BX709" s="12"/>
      <c r="BY709" s="12"/>
      <c r="BZ709" s="12"/>
      <c r="CA709" s="12"/>
      <c r="CB709" s="12"/>
      <c r="CC709" s="12"/>
      <c r="CD709" s="12"/>
      <c r="CE709" s="12"/>
      <c r="CF709" s="12"/>
      <c r="CG709" s="12"/>
      <c r="CH709" s="12"/>
    </row>
    <row r="710" spans="49:86" ht="12.75" x14ac:dyDescent="0.2">
      <c r="AW710" s="30"/>
      <c r="AX710" s="30"/>
      <c r="AY710" s="30"/>
      <c r="AZ710" s="30"/>
      <c r="BA710" s="30"/>
      <c r="BB710" s="38"/>
      <c r="BC710" s="38"/>
      <c r="BD710" s="38"/>
      <c r="BE710" s="38"/>
      <c r="BF710" s="38"/>
      <c r="BG710" s="38"/>
      <c r="BH710" s="38"/>
      <c r="BI710" s="38"/>
      <c r="BJ710" s="38"/>
      <c r="BK710" s="38"/>
      <c r="BL710" s="38"/>
      <c r="BM710" s="38"/>
      <c r="BN710" s="38"/>
      <c r="BO710" s="38"/>
      <c r="BP710" s="38"/>
      <c r="BQ710" s="38"/>
      <c r="BR710" s="38"/>
      <c r="BS710" s="38"/>
      <c r="BT710" s="38"/>
      <c r="BU710" s="38"/>
      <c r="BV710" s="38"/>
      <c r="BW710" s="38"/>
      <c r="BX710" s="38"/>
      <c r="BY710" s="38"/>
      <c r="BZ710" s="38"/>
      <c r="CA710" s="38"/>
      <c r="CB710" s="38"/>
      <c r="CC710" s="38"/>
      <c r="CD710" s="38"/>
      <c r="CE710" s="38"/>
      <c r="CF710" s="38"/>
      <c r="CG710" s="38"/>
      <c r="CH710" s="38"/>
    </row>
    <row r="711" spans="49:86" ht="12.75" x14ac:dyDescent="0.2">
      <c r="AW711" s="8"/>
      <c r="AX711" s="8"/>
      <c r="AY711" s="8"/>
      <c r="AZ711" s="8"/>
      <c r="BA711" s="8"/>
      <c r="BB711" s="8"/>
      <c r="BC711" s="8"/>
      <c r="BD711" s="8"/>
      <c r="BE711" s="8"/>
      <c r="BF711" s="8"/>
      <c r="BG711" s="8"/>
      <c r="BH711" s="8"/>
      <c r="BI711" s="8"/>
      <c r="BJ711" s="8"/>
      <c r="BK711" s="8"/>
      <c r="BL711" s="8"/>
      <c r="BM711" s="8"/>
      <c r="BN711" s="8"/>
      <c r="BO711" s="8"/>
      <c r="BP711" s="8"/>
      <c r="BQ711" s="8"/>
      <c r="BR711" s="8"/>
      <c r="BS711" s="8"/>
      <c r="BT711" s="8"/>
      <c r="BU711" s="8"/>
      <c r="BV711" s="8"/>
      <c r="BW711" s="8"/>
      <c r="BX711" s="8"/>
      <c r="BY711" s="8"/>
      <c r="BZ711" s="8"/>
      <c r="CA711" s="8"/>
      <c r="CB711" s="8"/>
      <c r="CC711" s="8"/>
      <c r="CD711" s="8"/>
      <c r="CE711" s="8"/>
      <c r="CF711" s="8"/>
      <c r="CG711" s="8"/>
      <c r="CH711" s="8"/>
    </row>
    <row r="712" spans="49:86" ht="12.75" x14ac:dyDescent="0.2">
      <c r="AW712" s="8"/>
      <c r="AX712" s="8"/>
      <c r="AY712" s="8"/>
      <c r="AZ712" s="8"/>
      <c r="BA712" s="8"/>
      <c r="BB712" s="8"/>
      <c r="BC712" s="8"/>
      <c r="BD712" s="8"/>
      <c r="BE712" s="8"/>
      <c r="BF712" s="8"/>
      <c r="BG712" s="8"/>
      <c r="BH712" s="8"/>
      <c r="BI712" s="8"/>
      <c r="BJ712" s="8"/>
      <c r="BK712" s="8"/>
      <c r="BL712" s="8"/>
      <c r="BM712" s="8"/>
      <c r="BN712" s="8"/>
      <c r="BO712" s="8"/>
      <c r="BP712" s="8"/>
      <c r="BQ712" s="8"/>
      <c r="BR712" s="8"/>
      <c r="BS712" s="8"/>
      <c r="BT712" s="8"/>
      <c r="BU712" s="8"/>
      <c r="BV712" s="8"/>
      <c r="BW712" s="8"/>
      <c r="BX712" s="8"/>
      <c r="BY712" s="8"/>
      <c r="BZ712" s="8"/>
      <c r="CA712" s="8"/>
      <c r="CB712" s="8"/>
      <c r="CC712" s="8"/>
      <c r="CD712" s="8"/>
      <c r="CE712" s="8"/>
      <c r="CF712" s="8"/>
      <c r="CG712" s="8"/>
      <c r="CH712" s="8"/>
    </row>
    <row r="713" spans="49:86" ht="12.75" x14ac:dyDescent="0.2">
      <c r="AW713" s="8"/>
      <c r="AX713" s="8"/>
      <c r="AY713" s="8"/>
      <c r="AZ713" s="8"/>
      <c r="BA713" s="8"/>
      <c r="BB713" s="8"/>
      <c r="BC713" s="8"/>
      <c r="BD713" s="8"/>
      <c r="BE713" s="8"/>
      <c r="BF713" s="8"/>
      <c r="BG713" s="8"/>
      <c r="BH713" s="8"/>
      <c r="BI713" s="8"/>
      <c r="BJ713" s="8"/>
      <c r="BK713" s="8"/>
      <c r="BL713" s="8"/>
      <c r="BM713" s="8"/>
      <c r="BN713" s="8"/>
      <c r="BO713" s="8"/>
      <c r="BP713" s="8"/>
      <c r="BQ713" s="8"/>
      <c r="BR713" s="8"/>
      <c r="BS713" s="8"/>
      <c r="BT713" s="8"/>
      <c r="BU713" s="8"/>
      <c r="BV713" s="8"/>
      <c r="BW713" s="8"/>
      <c r="BX713" s="8"/>
      <c r="BY713" s="8"/>
      <c r="BZ713" s="8"/>
      <c r="CA713" s="8"/>
      <c r="CB713" s="8"/>
      <c r="CC713" s="8"/>
      <c r="CD713" s="8"/>
      <c r="CE713" s="8"/>
      <c r="CF713" s="8"/>
      <c r="CG713" s="8"/>
      <c r="CH713" s="8"/>
    </row>
    <row r="714" spans="49:86" ht="12.75" x14ac:dyDescent="0.2">
      <c r="AW714" s="34"/>
      <c r="AX714" s="34"/>
      <c r="AY714" s="34"/>
      <c r="AZ714" s="34"/>
      <c r="BA714" s="34"/>
    </row>
    <row r="715" spans="49:86" ht="12.75" x14ac:dyDescent="0.2"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  <c r="BI715" s="12"/>
      <c r="BJ715" s="12"/>
      <c r="BK715" s="12"/>
      <c r="BL715" s="12"/>
      <c r="BM715" s="12"/>
      <c r="BN715" s="12"/>
      <c r="BO715" s="12"/>
      <c r="BP715" s="12"/>
      <c r="BQ715" s="12"/>
      <c r="BR715" s="12"/>
      <c r="BS715" s="12"/>
      <c r="BT715" s="12"/>
      <c r="BU715" s="12"/>
      <c r="BV715" s="12"/>
      <c r="BW715" s="12"/>
      <c r="BX715" s="12"/>
      <c r="BY715" s="12"/>
      <c r="BZ715" s="12"/>
      <c r="CA715" s="12"/>
      <c r="CB715" s="12"/>
      <c r="CC715" s="12"/>
      <c r="CD715" s="12"/>
      <c r="CE715" s="12"/>
      <c r="CF715" s="12"/>
      <c r="CG715" s="12"/>
      <c r="CH715" s="12"/>
    </row>
    <row r="716" spans="49:86" ht="12.75" x14ac:dyDescent="0.2">
      <c r="AW716" s="47"/>
      <c r="AX716" s="47"/>
      <c r="AY716" s="47"/>
      <c r="AZ716" s="47"/>
      <c r="BA716" s="47"/>
      <c r="BB716" s="48"/>
      <c r="BC716" s="48"/>
      <c r="BD716" s="48"/>
      <c r="BE716" s="48"/>
      <c r="BF716" s="48"/>
      <c r="BG716" s="48"/>
      <c r="BH716" s="48"/>
      <c r="BI716" s="48"/>
      <c r="BJ716" s="48"/>
      <c r="BK716" s="48"/>
      <c r="BL716" s="48"/>
      <c r="BM716" s="48"/>
      <c r="BN716" s="48"/>
      <c r="BO716" s="48"/>
      <c r="BP716" s="48"/>
      <c r="BQ716" s="48"/>
      <c r="BR716" s="48"/>
      <c r="BS716" s="48"/>
      <c r="BT716" s="48"/>
      <c r="BU716" s="48"/>
      <c r="BV716" s="48"/>
      <c r="BW716" s="48"/>
      <c r="BX716" s="48"/>
      <c r="BY716" s="48"/>
      <c r="BZ716" s="48"/>
      <c r="CA716" s="48"/>
      <c r="CB716" s="48"/>
      <c r="CC716" s="48"/>
      <c r="CD716" s="48"/>
      <c r="CE716" s="48"/>
      <c r="CF716" s="48"/>
      <c r="CG716" s="48"/>
      <c r="CH716" s="48"/>
    </row>
    <row r="717" spans="49:86" ht="12.75" x14ac:dyDescent="0.2"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  <c r="BI717" s="12"/>
      <c r="BJ717" s="12"/>
      <c r="BK717" s="12"/>
      <c r="BL717" s="12"/>
      <c r="BM717" s="12"/>
      <c r="BN717" s="12"/>
      <c r="BO717" s="12"/>
      <c r="BP717" s="12"/>
      <c r="BQ717" s="12"/>
      <c r="BR717" s="12"/>
      <c r="BS717" s="12"/>
      <c r="BT717" s="12"/>
      <c r="BU717" s="12"/>
      <c r="BV717" s="12"/>
      <c r="BW717" s="12"/>
      <c r="BX717" s="12"/>
      <c r="BY717" s="12"/>
      <c r="BZ717" s="12"/>
      <c r="CA717" s="12"/>
      <c r="CB717" s="12"/>
      <c r="CC717" s="12"/>
      <c r="CD717" s="12"/>
      <c r="CE717" s="12"/>
      <c r="CF717" s="12"/>
      <c r="CG717" s="12"/>
      <c r="CH717" s="12"/>
    </row>
    <row r="718" spans="49:86" ht="12.75" x14ac:dyDescent="0.2"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  <c r="BI718" s="12"/>
      <c r="BJ718" s="12"/>
      <c r="BK718" s="12"/>
      <c r="BL718" s="12"/>
      <c r="BM718" s="12"/>
      <c r="BN718" s="12"/>
      <c r="BO718" s="12"/>
      <c r="BP718" s="12"/>
      <c r="BQ718" s="12"/>
      <c r="BR718" s="12"/>
      <c r="BS718" s="12"/>
      <c r="BT718" s="12"/>
      <c r="BU718" s="12"/>
      <c r="BV718" s="12"/>
      <c r="BW718" s="12"/>
      <c r="BX718" s="12"/>
      <c r="BY718" s="12"/>
      <c r="BZ718" s="12"/>
      <c r="CA718" s="12"/>
      <c r="CB718" s="12"/>
      <c r="CC718" s="12"/>
      <c r="CD718" s="12"/>
      <c r="CE718" s="12"/>
      <c r="CF718" s="12"/>
      <c r="CG718" s="12"/>
      <c r="CH718" s="12"/>
    </row>
    <row r="719" spans="49:86" ht="12.75" x14ac:dyDescent="0.2">
      <c r="AW719" s="10"/>
      <c r="AX719" s="10"/>
      <c r="AY719" s="10"/>
      <c r="AZ719" s="10"/>
      <c r="BA719" s="10"/>
      <c r="BB719" s="10"/>
      <c r="BC719" s="10"/>
      <c r="BD719" s="10"/>
      <c r="BE719" s="10"/>
      <c r="BF719" s="10"/>
      <c r="BG719" s="10"/>
      <c r="BH719" s="10"/>
      <c r="BI719" s="10"/>
      <c r="BJ719" s="10"/>
      <c r="BK719" s="10"/>
      <c r="BL719" s="10"/>
      <c r="BM719" s="10"/>
      <c r="BN719" s="10"/>
      <c r="BO719" s="10"/>
      <c r="BP719" s="10"/>
      <c r="BQ719" s="10"/>
      <c r="BR719" s="10"/>
      <c r="BS719" s="10"/>
      <c r="BT719" s="10"/>
      <c r="BU719" s="10"/>
      <c r="BV719" s="10"/>
      <c r="BW719" s="10"/>
      <c r="BX719" s="10"/>
      <c r="BY719" s="10"/>
      <c r="BZ719" s="10"/>
      <c r="CA719" s="10"/>
      <c r="CB719" s="10"/>
      <c r="CC719" s="10"/>
      <c r="CD719" s="10"/>
      <c r="CE719" s="10"/>
      <c r="CF719" s="10"/>
      <c r="CG719" s="10"/>
      <c r="CH719" s="10"/>
    </row>
    <row r="720" spans="49:86" ht="12.75" x14ac:dyDescent="0.2">
      <c r="AW720" s="8"/>
      <c r="AX720" s="8"/>
      <c r="AY720" s="8"/>
      <c r="AZ720" s="8"/>
      <c r="BA720" s="8"/>
      <c r="BB720" s="8"/>
      <c r="BC720" s="8"/>
      <c r="BD720" s="8"/>
      <c r="BE720" s="8"/>
      <c r="BF720" s="8"/>
      <c r="BG720" s="8"/>
      <c r="BH720" s="8"/>
      <c r="BI720" s="8"/>
      <c r="BJ720" s="8"/>
      <c r="BK720" s="8"/>
      <c r="BL720" s="8"/>
      <c r="BM720" s="8"/>
      <c r="BN720" s="8"/>
      <c r="BO720" s="8"/>
      <c r="BP720" s="8"/>
      <c r="BQ720" s="8"/>
      <c r="BR720" s="8"/>
      <c r="BS720" s="8"/>
      <c r="BT720" s="8"/>
      <c r="BU720" s="8"/>
      <c r="BV720" s="8"/>
      <c r="BW720" s="8"/>
      <c r="BX720" s="8"/>
      <c r="BY720" s="8"/>
      <c r="BZ720" s="8"/>
      <c r="CA720" s="8"/>
      <c r="CB720" s="8"/>
      <c r="CC720" s="8"/>
      <c r="CD720" s="8"/>
      <c r="CE720" s="8"/>
      <c r="CF720" s="8"/>
      <c r="CG720" s="8"/>
      <c r="CH720" s="8"/>
    </row>
    <row r="721" spans="49:86" ht="12.75" x14ac:dyDescent="0.2">
      <c r="AW721" s="8"/>
      <c r="AX721" s="8"/>
      <c r="AY721" s="8"/>
      <c r="AZ721" s="8"/>
      <c r="BA721" s="8"/>
      <c r="BB721" s="8"/>
      <c r="BC721" s="8"/>
      <c r="BD721" s="8"/>
      <c r="BE721" s="8"/>
      <c r="BF721" s="8"/>
      <c r="BG721" s="8"/>
      <c r="BH721" s="8"/>
      <c r="BI721" s="8"/>
      <c r="BJ721" s="8"/>
      <c r="BK721" s="8"/>
      <c r="BL721" s="8"/>
      <c r="BM721" s="8"/>
      <c r="BN721" s="8"/>
      <c r="BO721" s="8"/>
      <c r="BP721" s="8"/>
      <c r="BQ721" s="8"/>
      <c r="BR721" s="8"/>
      <c r="BS721" s="8"/>
      <c r="BT721" s="8"/>
      <c r="BU721" s="8"/>
      <c r="BV721" s="8"/>
      <c r="BW721" s="8"/>
      <c r="BX721" s="8"/>
      <c r="BY721" s="8"/>
      <c r="BZ721" s="8"/>
      <c r="CA721" s="8"/>
      <c r="CB721" s="8"/>
      <c r="CC721" s="8"/>
      <c r="CD721" s="8"/>
      <c r="CE721" s="8"/>
      <c r="CF721" s="8"/>
      <c r="CG721" s="8"/>
      <c r="CH721" s="8"/>
    </row>
    <row r="722" spans="49:86" ht="12.75" x14ac:dyDescent="0.2">
      <c r="AW722" s="8"/>
      <c r="AX722" s="8"/>
      <c r="AY722" s="8"/>
      <c r="AZ722" s="8"/>
      <c r="BA722" s="8"/>
      <c r="BB722" s="8"/>
      <c r="BC722" s="8"/>
      <c r="BD722" s="8"/>
      <c r="BE722" s="8"/>
      <c r="BF722" s="8"/>
      <c r="BG722" s="8"/>
      <c r="BH722" s="8"/>
      <c r="BI722" s="8"/>
      <c r="BJ722" s="8"/>
      <c r="BK722" s="8"/>
      <c r="BL722" s="8"/>
      <c r="BM722" s="8"/>
      <c r="BN722" s="8"/>
      <c r="BO722" s="8"/>
      <c r="BP722" s="8"/>
      <c r="BQ722" s="8"/>
      <c r="BR722" s="8"/>
      <c r="BS722" s="8"/>
      <c r="BT722" s="8"/>
      <c r="BU722" s="8"/>
      <c r="BV722" s="8"/>
      <c r="BW722" s="8"/>
      <c r="BX722" s="8"/>
      <c r="BY722" s="8"/>
      <c r="BZ722" s="8"/>
      <c r="CA722" s="8"/>
      <c r="CB722" s="8"/>
      <c r="CC722" s="8"/>
      <c r="CD722" s="8"/>
      <c r="CE722" s="8"/>
      <c r="CF722" s="8"/>
      <c r="CG722" s="8"/>
      <c r="CH722" s="8"/>
    </row>
    <row r="723" spans="49:86" ht="12.75" x14ac:dyDescent="0.2"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  <c r="BI723" s="12"/>
      <c r="BJ723" s="12"/>
      <c r="BK723" s="12"/>
      <c r="BL723" s="12"/>
      <c r="BM723" s="12"/>
      <c r="BN723" s="12"/>
      <c r="BO723" s="12"/>
      <c r="BP723" s="12"/>
      <c r="BQ723" s="12"/>
      <c r="BR723" s="12"/>
      <c r="BS723" s="12"/>
      <c r="BT723" s="12"/>
      <c r="BU723" s="12"/>
      <c r="BV723" s="12"/>
      <c r="BW723" s="12"/>
      <c r="BX723" s="12"/>
      <c r="BY723" s="12"/>
      <c r="BZ723" s="12"/>
      <c r="CA723" s="12"/>
      <c r="CB723" s="12"/>
      <c r="CC723" s="12"/>
      <c r="CD723" s="12"/>
      <c r="CE723" s="12"/>
      <c r="CF723" s="12"/>
      <c r="CG723" s="12"/>
      <c r="CH723" s="12"/>
    </row>
    <row r="724" spans="49:86" ht="12.75" x14ac:dyDescent="0.2"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  <c r="BI724" s="12"/>
      <c r="BJ724" s="12"/>
      <c r="BK724" s="12"/>
      <c r="BL724" s="12"/>
      <c r="BM724" s="12"/>
      <c r="BN724" s="12"/>
      <c r="BO724" s="12"/>
      <c r="BP724" s="12"/>
      <c r="BQ724" s="12"/>
      <c r="BR724" s="12"/>
      <c r="BS724" s="12"/>
      <c r="BT724" s="12"/>
      <c r="BU724" s="12"/>
      <c r="BV724" s="12"/>
      <c r="BW724" s="12"/>
      <c r="BX724" s="12"/>
      <c r="BY724" s="12"/>
      <c r="BZ724" s="12"/>
      <c r="CA724" s="12"/>
      <c r="CB724" s="12"/>
      <c r="CC724" s="12"/>
      <c r="CD724" s="12"/>
      <c r="CE724" s="12"/>
      <c r="CF724" s="12"/>
      <c r="CG724" s="12"/>
      <c r="CH724" s="12"/>
    </row>
    <row r="725" spans="49:86" ht="12.75" x14ac:dyDescent="0.2"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  <c r="BI725" s="12"/>
      <c r="BJ725" s="12"/>
      <c r="BK725" s="12"/>
      <c r="BL725" s="12"/>
      <c r="BM725" s="12"/>
      <c r="BN725" s="12"/>
      <c r="BO725" s="12"/>
      <c r="BP725" s="12"/>
      <c r="BQ725" s="12"/>
      <c r="BR725" s="12"/>
      <c r="BS725" s="12"/>
      <c r="BT725" s="12"/>
      <c r="BU725" s="12"/>
      <c r="BV725" s="12"/>
      <c r="BW725" s="12"/>
      <c r="BX725" s="12"/>
      <c r="BY725" s="12"/>
      <c r="BZ725" s="12"/>
      <c r="CA725" s="12"/>
      <c r="CB725" s="12"/>
      <c r="CC725" s="12"/>
      <c r="CD725" s="12"/>
      <c r="CE725" s="12"/>
      <c r="CF725" s="12"/>
      <c r="CG725" s="12"/>
      <c r="CH725" s="12"/>
    </row>
    <row r="726" spans="49:86" ht="12.75" x14ac:dyDescent="0.2"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  <c r="BI726" s="12"/>
      <c r="BJ726" s="12"/>
      <c r="BK726" s="12"/>
      <c r="BL726" s="12"/>
      <c r="BM726" s="12"/>
      <c r="BN726" s="12"/>
      <c r="BO726" s="12"/>
      <c r="BP726" s="12"/>
      <c r="BQ726" s="12"/>
      <c r="BR726" s="12"/>
      <c r="BS726" s="12"/>
      <c r="BT726" s="12"/>
      <c r="BU726" s="12"/>
      <c r="BV726" s="12"/>
      <c r="BW726" s="12"/>
      <c r="BX726" s="12"/>
      <c r="BY726" s="12"/>
      <c r="BZ726" s="12"/>
      <c r="CA726" s="12"/>
      <c r="CB726" s="12"/>
      <c r="CC726" s="12"/>
      <c r="CD726" s="12"/>
      <c r="CE726" s="12"/>
      <c r="CF726" s="12"/>
      <c r="CG726" s="12"/>
      <c r="CH726" s="12"/>
    </row>
    <row r="727" spans="49:86" ht="12.75" x14ac:dyDescent="0.2"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  <c r="BI727" s="12"/>
      <c r="BJ727" s="12"/>
      <c r="BK727" s="12"/>
      <c r="BL727" s="12"/>
      <c r="BM727" s="12"/>
      <c r="BN727" s="12"/>
      <c r="BO727" s="12"/>
      <c r="BP727" s="12"/>
      <c r="BQ727" s="12"/>
      <c r="BR727" s="12"/>
      <c r="BS727" s="12"/>
      <c r="BT727" s="12"/>
      <c r="BU727" s="12"/>
      <c r="BV727" s="12"/>
      <c r="BW727" s="12"/>
      <c r="BX727" s="12"/>
      <c r="BY727" s="12"/>
      <c r="BZ727" s="12"/>
      <c r="CA727" s="12"/>
      <c r="CB727" s="12"/>
      <c r="CC727" s="12"/>
      <c r="CD727" s="12"/>
      <c r="CE727" s="12"/>
      <c r="CF727" s="12"/>
      <c r="CG727" s="12"/>
      <c r="CH727" s="12"/>
    </row>
    <row r="728" spans="49:86" ht="12.75" x14ac:dyDescent="0.2">
      <c r="AW728" s="10"/>
      <c r="AX728" s="10"/>
      <c r="AY728" s="10"/>
      <c r="AZ728" s="10"/>
      <c r="BA728" s="10"/>
      <c r="BB728" s="10"/>
      <c r="BC728" s="10"/>
      <c r="BD728" s="10"/>
      <c r="BE728" s="10"/>
      <c r="BF728" s="10"/>
      <c r="BG728" s="10"/>
      <c r="BH728" s="10"/>
      <c r="BI728" s="10"/>
      <c r="BJ728" s="10"/>
      <c r="BK728" s="10"/>
      <c r="BL728" s="10"/>
      <c r="BM728" s="10"/>
      <c r="BN728" s="10"/>
      <c r="BO728" s="10"/>
      <c r="BP728" s="10"/>
      <c r="BQ728" s="10"/>
      <c r="BR728" s="10"/>
      <c r="BS728" s="10"/>
      <c r="BT728" s="10"/>
      <c r="BU728" s="10"/>
      <c r="BV728" s="10"/>
      <c r="BW728" s="10"/>
      <c r="BX728" s="10"/>
      <c r="BY728" s="10"/>
      <c r="BZ728" s="10"/>
      <c r="CA728" s="10"/>
      <c r="CB728" s="10"/>
      <c r="CC728" s="10"/>
      <c r="CD728" s="10"/>
      <c r="CE728" s="10"/>
      <c r="CF728" s="10"/>
      <c r="CG728" s="10"/>
      <c r="CH728" s="10"/>
    </row>
    <row r="729" spans="49:86" ht="12.75" x14ac:dyDescent="0.2">
      <c r="AW729" s="8"/>
      <c r="AX729" s="8"/>
      <c r="AY729" s="8"/>
      <c r="AZ729" s="8"/>
      <c r="BA729" s="8"/>
      <c r="BB729" s="8"/>
      <c r="BC729" s="8"/>
      <c r="BD729" s="8"/>
      <c r="BE729" s="8"/>
      <c r="BF729" s="8"/>
      <c r="BG729" s="8"/>
      <c r="BH729" s="8"/>
      <c r="BI729" s="8"/>
      <c r="BJ729" s="8"/>
      <c r="BK729" s="8"/>
      <c r="BL729" s="8"/>
      <c r="BM729" s="8"/>
      <c r="BN729" s="8"/>
      <c r="BO729" s="8"/>
      <c r="BP729" s="8"/>
      <c r="BQ729" s="8"/>
      <c r="BR729" s="8"/>
      <c r="BS729" s="8"/>
      <c r="BT729" s="8"/>
      <c r="BU729" s="8"/>
      <c r="BV729" s="8"/>
      <c r="BW729" s="8"/>
      <c r="BX729" s="8"/>
      <c r="BY729" s="8"/>
      <c r="BZ729" s="8"/>
      <c r="CA729" s="8"/>
      <c r="CB729" s="8"/>
      <c r="CC729" s="8"/>
      <c r="CD729" s="8"/>
      <c r="CE729" s="8"/>
      <c r="CF729" s="8"/>
      <c r="CG729" s="8"/>
      <c r="CH729" s="8"/>
    </row>
    <row r="730" spans="49:86" ht="12.75" x14ac:dyDescent="0.2">
      <c r="AW730" s="8"/>
      <c r="AX730" s="8"/>
      <c r="AY730" s="8"/>
      <c r="AZ730" s="8"/>
      <c r="BA730" s="8"/>
      <c r="BB730" s="8"/>
      <c r="BC730" s="8"/>
      <c r="BD730" s="8"/>
      <c r="BE730" s="8"/>
      <c r="BF730" s="8"/>
      <c r="BG730" s="8"/>
      <c r="BH730" s="8"/>
      <c r="BI730" s="8"/>
      <c r="BJ730" s="8"/>
      <c r="BK730" s="8"/>
      <c r="BL730" s="8"/>
      <c r="BM730" s="8"/>
      <c r="BN730" s="8"/>
      <c r="BO730" s="8"/>
      <c r="BP730" s="8"/>
      <c r="BQ730" s="8"/>
      <c r="BR730" s="8"/>
      <c r="BS730" s="8"/>
      <c r="BT730" s="8"/>
      <c r="BU730" s="8"/>
      <c r="BV730" s="8"/>
      <c r="BW730" s="8"/>
      <c r="BX730" s="8"/>
      <c r="BY730" s="8"/>
      <c r="BZ730" s="8"/>
      <c r="CA730" s="8"/>
      <c r="CB730" s="8"/>
      <c r="CC730" s="8"/>
      <c r="CD730" s="8"/>
      <c r="CE730" s="8"/>
      <c r="CF730" s="8"/>
      <c r="CG730" s="8"/>
      <c r="CH730" s="8"/>
    </row>
    <row r="731" spans="49:86" ht="12.75" x14ac:dyDescent="0.2">
      <c r="AW731" s="8"/>
      <c r="AX731" s="8"/>
      <c r="AY731" s="8"/>
      <c r="AZ731" s="8"/>
      <c r="BA731" s="8"/>
      <c r="BB731" s="8"/>
      <c r="BC731" s="8"/>
      <c r="BD731" s="8"/>
      <c r="BE731" s="8"/>
      <c r="BF731" s="8"/>
      <c r="BG731" s="8"/>
      <c r="BH731" s="8"/>
      <c r="BI731" s="8"/>
      <c r="BJ731" s="8"/>
      <c r="BK731" s="8"/>
      <c r="BL731" s="8"/>
      <c r="BM731" s="8"/>
      <c r="BN731" s="8"/>
      <c r="BO731" s="8"/>
      <c r="BP731" s="8"/>
      <c r="BQ731" s="8"/>
      <c r="BR731" s="8"/>
      <c r="BS731" s="8"/>
      <c r="BT731" s="8"/>
      <c r="BU731" s="8"/>
      <c r="BV731" s="8"/>
      <c r="BW731" s="8"/>
      <c r="BX731" s="8"/>
      <c r="BY731" s="8"/>
      <c r="BZ731" s="8"/>
      <c r="CA731" s="8"/>
      <c r="CB731" s="8"/>
      <c r="CC731" s="8"/>
      <c r="CD731" s="8"/>
      <c r="CE731" s="8"/>
      <c r="CF731" s="8"/>
      <c r="CG731" s="8"/>
      <c r="CH731" s="8"/>
    </row>
    <row r="732" spans="49:86" ht="12.75" x14ac:dyDescent="0.2"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  <c r="BI732" s="12"/>
      <c r="BJ732" s="12"/>
      <c r="BK732" s="12"/>
      <c r="BL732" s="12"/>
      <c r="BM732" s="12"/>
      <c r="BN732" s="12"/>
      <c r="BO732" s="12"/>
      <c r="BP732" s="12"/>
      <c r="BQ732" s="12"/>
      <c r="BR732" s="12"/>
      <c r="BS732" s="12"/>
      <c r="BT732" s="12"/>
      <c r="BU732" s="12"/>
      <c r="BV732" s="12"/>
      <c r="BW732" s="12"/>
      <c r="BX732" s="12"/>
      <c r="BY732" s="12"/>
      <c r="BZ732" s="12"/>
      <c r="CA732" s="12"/>
      <c r="CB732" s="12"/>
      <c r="CC732" s="12"/>
      <c r="CD732" s="12"/>
      <c r="CE732" s="12"/>
      <c r="CF732" s="12"/>
      <c r="CG732" s="12"/>
      <c r="CH732" s="12"/>
    </row>
    <row r="733" spans="49:86" ht="12.75" x14ac:dyDescent="0.2"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  <c r="BI733" s="12"/>
      <c r="BJ733" s="12"/>
      <c r="BK733" s="12"/>
      <c r="BL733" s="12"/>
      <c r="BM733" s="12"/>
      <c r="BN733" s="12"/>
      <c r="BO733" s="12"/>
      <c r="BP733" s="12"/>
      <c r="BQ733" s="12"/>
      <c r="BR733" s="12"/>
      <c r="BS733" s="12"/>
      <c r="BT733" s="12"/>
      <c r="BU733" s="12"/>
      <c r="BV733" s="12"/>
      <c r="BW733" s="12"/>
      <c r="BX733" s="12"/>
      <c r="BY733" s="12"/>
      <c r="BZ733" s="12"/>
      <c r="CA733" s="12"/>
      <c r="CB733" s="12"/>
      <c r="CC733" s="12"/>
      <c r="CD733" s="12"/>
      <c r="CE733" s="12"/>
      <c r="CF733" s="12"/>
      <c r="CG733" s="12"/>
      <c r="CH733" s="12"/>
    </row>
    <row r="734" spans="49:86" ht="12.75" x14ac:dyDescent="0.2"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  <c r="BI734" s="12"/>
      <c r="BJ734" s="12"/>
      <c r="BK734" s="12"/>
      <c r="BL734" s="12"/>
      <c r="BM734" s="12"/>
      <c r="BN734" s="12"/>
      <c r="BO734" s="12"/>
      <c r="BP734" s="12"/>
      <c r="BQ734" s="12"/>
      <c r="BR734" s="12"/>
      <c r="BS734" s="12"/>
      <c r="BT734" s="12"/>
      <c r="BU734" s="12"/>
      <c r="BV734" s="12"/>
      <c r="BW734" s="12"/>
      <c r="BX734" s="12"/>
      <c r="BY734" s="12"/>
      <c r="BZ734" s="12"/>
      <c r="CA734" s="12"/>
      <c r="CB734" s="12"/>
      <c r="CC734" s="12"/>
      <c r="CD734" s="12"/>
      <c r="CE734" s="12"/>
      <c r="CF734" s="12"/>
      <c r="CG734" s="12"/>
      <c r="CH734" s="12"/>
    </row>
    <row r="735" spans="49:86" ht="12.75" x14ac:dyDescent="0.2"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  <c r="BI735" s="12"/>
      <c r="BJ735" s="12"/>
      <c r="BK735" s="12"/>
      <c r="BL735" s="12"/>
      <c r="BM735" s="12"/>
      <c r="BN735" s="12"/>
      <c r="BO735" s="12"/>
      <c r="BP735" s="12"/>
      <c r="BQ735" s="12"/>
      <c r="BR735" s="12"/>
      <c r="BS735" s="12"/>
      <c r="BT735" s="12"/>
      <c r="BU735" s="12"/>
      <c r="BV735" s="12"/>
      <c r="BW735" s="12"/>
      <c r="BX735" s="12"/>
      <c r="BY735" s="12"/>
      <c r="BZ735" s="12"/>
      <c r="CA735" s="12"/>
      <c r="CB735" s="12"/>
      <c r="CC735" s="12"/>
      <c r="CD735" s="12"/>
      <c r="CE735" s="12"/>
      <c r="CF735" s="12"/>
      <c r="CG735" s="12"/>
      <c r="CH735" s="12"/>
    </row>
    <row r="736" spans="49:86" ht="12.75" x14ac:dyDescent="0.2"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  <c r="BI736" s="12"/>
      <c r="BJ736" s="12"/>
      <c r="BK736" s="12"/>
      <c r="BL736" s="12"/>
      <c r="BM736" s="12"/>
      <c r="BN736" s="12"/>
      <c r="BO736" s="12"/>
      <c r="BP736" s="12"/>
      <c r="BQ736" s="12"/>
      <c r="BR736" s="12"/>
      <c r="BS736" s="12"/>
      <c r="BT736" s="12"/>
      <c r="BU736" s="12"/>
      <c r="BV736" s="12"/>
      <c r="BW736" s="12"/>
      <c r="BX736" s="12"/>
      <c r="BY736" s="12"/>
      <c r="BZ736" s="12"/>
      <c r="CA736" s="12"/>
      <c r="CB736" s="12"/>
      <c r="CC736" s="12"/>
      <c r="CD736" s="12"/>
      <c r="CE736" s="12"/>
      <c r="CF736" s="12"/>
      <c r="CG736" s="12"/>
      <c r="CH736" s="12"/>
    </row>
    <row r="737" spans="49:86" ht="12.75" x14ac:dyDescent="0.2">
      <c r="AW737" s="10"/>
      <c r="AX737" s="10"/>
      <c r="AY737" s="10"/>
      <c r="AZ737" s="10"/>
      <c r="BA737" s="10"/>
      <c r="BB737" s="10"/>
      <c r="BC737" s="10"/>
      <c r="BD737" s="10"/>
      <c r="BE737" s="10"/>
      <c r="BF737" s="10"/>
      <c r="BG737" s="10"/>
      <c r="BH737" s="10"/>
      <c r="BI737" s="10"/>
      <c r="BJ737" s="10"/>
      <c r="BK737" s="10"/>
      <c r="BL737" s="10"/>
      <c r="BM737" s="10"/>
      <c r="BN737" s="10"/>
      <c r="BO737" s="10"/>
      <c r="BP737" s="10"/>
      <c r="BQ737" s="10"/>
      <c r="BR737" s="10"/>
      <c r="BS737" s="10"/>
      <c r="BT737" s="10"/>
      <c r="BU737" s="10"/>
      <c r="BV737" s="10"/>
      <c r="BW737" s="10"/>
      <c r="BX737" s="10"/>
      <c r="BY737" s="10"/>
      <c r="BZ737" s="10"/>
      <c r="CA737" s="10"/>
      <c r="CB737" s="10"/>
      <c r="CC737" s="10"/>
      <c r="CD737" s="10"/>
      <c r="CE737" s="10"/>
      <c r="CF737" s="10"/>
      <c r="CG737" s="10"/>
      <c r="CH737" s="10"/>
    </row>
    <row r="738" spans="49:86" ht="12.75" x14ac:dyDescent="0.2">
      <c r="AW738" s="8"/>
      <c r="AX738" s="8"/>
      <c r="AY738" s="8"/>
      <c r="AZ738" s="8"/>
      <c r="BA738" s="8"/>
      <c r="BB738" s="8"/>
      <c r="BC738" s="8"/>
      <c r="BD738" s="8"/>
      <c r="BE738" s="8"/>
      <c r="BF738" s="8"/>
      <c r="BG738" s="8"/>
      <c r="BH738" s="8"/>
      <c r="BI738" s="8"/>
      <c r="BJ738" s="8"/>
      <c r="BK738" s="8"/>
      <c r="BL738" s="8"/>
      <c r="BM738" s="8"/>
      <c r="BN738" s="8"/>
      <c r="BO738" s="8"/>
      <c r="BP738" s="8"/>
      <c r="BQ738" s="8"/>
      <c r="BR738" s="8"/>
      <c r="BS738" s="8"/>
      <c r="BT738" s="8"/>
      <c r="BU738" s="8"/>
      <c r="BV738" s="8"/>
      <c r="BW738" s="8"/>
      <c r="BX738" s="8"/>
      <c r="BY738" s="8"/>
      <c r="BZ738" s="8"/>
      <c r="CA738" s="8"/>
      <c r="CB738" s="8"/>
      <c r="CC738" s="8"/>
      <c r="CD738" s="8"/>
      <c r="CE738" s="8"/>
      <c r="CF738" s="8"/>
      <c r="CG738" s="8"/>
      <c r="CH738" s="8"/>
    </row>
    <row r="739" spans="49:86" ht="12.75" x14ac:dyDescent="0.2">
      <c r="AW739" s="8"/>
      <c r="AX739" s="8"/>
      <c r="AY739" s="8"/>
      <c r="AZ739" s="8"/>
      <c r="BA739" s="8"/>
      <c r="BB739" s="8"/>
      <c r="BC739" s="8"/>
      <c r="BD739" s="8"/>
      <c r="BE739" s="8"/>
      <c r="BF739" s="8"/>
      <c r="BG739" s="8"/>
      <c r="BH739" s="8"/>
      <c r="BI739" s="8"/>
      <c r="BJ739" s="8"/>
      <c r="BK739" s="8"/>
      <c r="BL739" s="8"/>
      <c r="BM739" s="8"/>
      <c r="BN739" s="8"/>
      <c r="BO739" s="8"/>
      <c r="BP739" s="8"/>
      <c r="BQ739" s="8"/>
      <c r="BR739" s="8"/>
      <c r="BS739" s="8"/>
      <c r="BT739" s="8"/>
      <c r="BU739" s="8"/>
      <c r="BV739" s="8"/>
      <c r="BW739" s="8"/>
      <c r="BX739" s="8"/>
      <c r="BY739" s="8"/>
      <c r="BZ739" s="8"/>
      <c r="CA739" s="8"/>
      <c r="CB739" s="8"/>
      <c r="CC739" s="8"/>
      <c r="CD739" s="8"/>
      <c r="CE739" s="8"/>
      <c r="CF739" s="8"/>
      <c r="CG739" s="8"/>
      <c r="CH739" s="8"/>
    </row>
    <row r="740" spans="49:86" ht="12.75" x14ac:dyDescent="0.2">
      <c r="AW740" s="8"/>
      <c r="AX740" s="8"/>
      <c r="AY740" s="8"/>
      <c r="AZ740" s="8"/>
      <c r="BA740" s="8"/>
      <c r="BB740" s="8"/>
      <c r="BC740" s="8"/>
      <c r="BD740" s="8"/>
      <c r="BE740" s="8"/>
      <c r="BF740" s="8"/>
      <c r="BG740" s="8"/>
      <c r="BH740" s="8"/>
      <c r="BI740" s="8"/>
      <c r="BJ740" s="8"/>
      <c r="BK740" s="8"/>
      <c r="BL740" s="8"/>
      <c r="BM740" s="8"/>
      <c r="BN740" s="8"/>
      <c r="BO740" s="8"/>
      <c r="BP740" s="8"/>
      <c r="BQ740" s="8"/>
      <c r="BR740" s="8"/>
      <c r="BS740" s="8"/>
      <c r="BT740" s="8"/>
      <c r="BU740" s="8"/>
      <c r="BV740" s="8"/>
      <c r="BW740" s="8"/>
      <c r="BX740" s="8"/>
      <c r="BY740" s="8"/>
      <c r="BZ740" s="8"/>
      <c r="CA740" s="8"/>
      <c r="CB740" s="8"/>
      <c r="CC740" s="8"/>
      <c r="CD740" s="8"/>
      <c r="CE740" s="8"/>
      <c r="CF740" s="8"/>
      <c r="CG740" s="8"/>
      <c r="CH740" s="8"/>
    </row>
    <row r="741" spans="49:86" ht="12.75" x14ac:dyDescent="0.2"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  <c r="BI741" s="12"/>
      <c r="BJ741" s="12"/>
      <c r="BK741" s="12"/>
      <c r="BL741" s="12"/>
      <c r="BM741" s="12"/>
      <c r="BN741" s="12"/>
      <c r="BO741" s="12"/>
      <c r="BP741" s="12"/>
      <c r="BQ741" s="12"/>
      <c r="BR741" s="12"/>
      <c r="BS741" s="12"/>
      <c r="BT741" s="12"/>
      <c r="BU741" s="12"/>
      <c r="BV741" s="12"/>
      <c r="BW741" s="12"/>
      <c r="BX741" s="12"/>
      <c r="BY741" s="12"/>
      <c r="BZ741" s="12"/>
      <c r="CA741" s="12"/>
      <c r="CB741" s="12"/>
      <c r="CC741" s="12"/>
      <c r="CD741" s="12"/>
      <c r="CE741" s="12"/>
      <c r="CF741" s="12"/>
      <c r="CG741" s="12"/>
      <c r="CH741" s="12"/>
    </row>
    <row r="742" spans="49:86" ht="12.75" x14ac:dyDescent="0.2"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  <c r="BI742" s="12"/>
      <c r="BJ742" s="12"/>
      <c r="BK742" s="12"/>
      <c r="BL742" s="12"/>
      <c r="BM742" s="12"/>
      <c r="BN742" s="12"/>
      <c r="BO742" s="12"/>
      <c r="BP742" s="12"/>
      <c r="BQ742" s="12"/>
      <c r="BR742" s="12"/>
      <c r="BS742" s="12"/>
      <c r="BT742" s="12"/>
      <c r="BU742" s="12"/>
      <c r="BV742" s="12"/>
      <c r="BW742" s="12"/>
      <c r="BX742" s="12"/>
      <c r="BY742" s="12"/>
      <c r="BZ742" s="12"/>
      <c r="CA742" s="12"/>
      <c r="CB742" s="12"/>
      <c r="CC742" s="12"/>
      <c r="CD742" s="12"/>
      <c r="CE742" s="12"/>
      <c r="CF742" s="12"/>
      <c r="CG742" s="12"/>
      <c r="CH742" s="12"/>
    </row>
    <row r="743" spans="49:86" ht="12.75" x14ac:dyDescent="0.2"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  <c r="BI743" s="12"/>
      <c r="BJ743" s="12"/>
      <c r="BK743" s="12"/>
      <c r="BL743" s="12"/>
      <c r="BM743" s="12"/>
      <c r="BN743" s="12"/>
      <c r="BO743" s="12"/>
      <c r="BP743" s="12"/>
      <c r="BQ743" s="12"/>
      <c r="BR743" s="12"/>
      <c r="BS743" s="12"/>
      <c r="BT743" s="12"/>
      <c r="BU743" s="12"/>
      <c r="BV743" s="12"/>
      <c r="BW743" s="12"/>
      <c r="BX743" s="12"/>
      <c r="BY743" s="12"/>
      <c r="BZ743" s="12"/>
      <c r="CA743" s="12"/>
      <c r="CB743" s="12"/>
      <c r="CC743" s="12"/>
      <c r="CD743" s="12"/>
      <c r="CE743" s="12"/>
      <c r="CF743" s="12"/>
      <c r="CG743" s="12"/>
      <c r="CH743" s="12"/>
    </row>
    <row r="744" spans="49:86" ht="12.75" x14ac:dyDescent="0.2"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  <c r="BI744" s="12"/>
      <c r="BJ744" s="12"/>
      <c r="BK744" s="12"/>
      <c r="BL744" s="12"/>
      <c r="BM744" s="12"/>
      <c r="BN744" s="12"/>
      <c r="BO744" s="12"/>
      <c r="BP744" s="12"/>
      <c r="BQ744" s="12"/>
      <c r="BR744" s="12"/>
      <c r="BS744" s="12"/>
      <c r="BT744" s="12"/>
      <c r="BU744" s="12"/>
      <c r="BV744" s="12"/>
      <c r="BW744" s="12"/>
      <c r="BX744" s="12"/>
      <c r="BY744" s="12"/>
      <c r="BZ744" s="12"/>
      <c r="CA744" s="12"/>
      <c r="CB744" s="12"/>
      <c r="CC744" s="12"/>
      <c r="CD744" s="12"/>
      <c r="CE744" s="12"/>
      <c r="CF744" s="12"/>
      <c r="CG744" s="12"/>
      <c r="CH744" s="12"/>
    </row>
    <row r="745" spans="49:86" ht="12.75" x14ac:dyDescent="0.2"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  <c r="BI745" s="12"/>
      <c r="BJ745" s="12"/>
      <c r="BK745" s="12"/>
      <c r="BL745" s="12"/>
      <c r="BM745" s="12"/>
      <c r="BN745" s="12"/>
      <c r="BO745" s="12"/>
      <c r="BP745" s="12"/>
      <c r="BQ745" s="12"/>
      <c r="BR745" s="12"/>
      <c r="BS745" s="12"/>
      <c r="BT745" s="12"/>
      <c r="BU745" s="12"/>
      <c r="BV745" s="12"/>
      <c r="BW745" s="12"/>
      <c r="BX745" s="12"/>
      <c r="BY745" s="12"/>
      <c r="BZ745" s="12"/>
      <c r="CA745" s="12"/>
      <c r="CB745" s="12"/>
      <c r="CC745" s="12"/>
      <c r="CD745" s="12"/>
      <c r="CE745" s="12"/>
      <c r="CF745" s="12"/>
      <c r="CG745" s="12"/>
      <c r="CH745" s="12"/>
    </row>
    <row r="746" spans="49:86" ht="12.75" x14ac:dyDescent="0.2">
      <c r="AW746" s="10"/>
      <c r="AX746" s="10"/>
      <c r="AY746" s="10"/>
      <c r="AZ746" s="10"/>
      <c r="BA746" s="10"/>
      <c r="BB746" s="10"/>
      <c r="BC746" s="10"/>
      <c r="BD746" s="10"/>
      <c r="BE746" s="10"/>
      <c r="BF746" s="10"/>
      <c r="BG746" s="10"/>
      <c r="BH746" s="10"/>
      <c r="BI746" s="10"/>
      <c r="BJ746" s="10"/>
      <c r="BK746" s="10"/>
      <c r="BL746" s="10"/>
      <c r="BM746" s="10"/>
      <c r="BN746" s="10"/>
      <c r="BO746" s="10"/>
      <c r="BP746" s="10"/>
      <c r="BQ746" s="10"/>
      <c r="BR746" s="10"/>
      <c r="BS746" s="10"/>
      <c r="BT746" s="10"/>
      <c r="BU746" s="10"/>
      <c r="BV746" s="10"/>
      <c r="BW746" s="10"/>
      <c r="BX746" s="10"/>
      <c r="BY746" s="10"/>
      <c r="BZ746" s="10"/>
      <c r="CA746" s="10"/>
      <c r="CB746" s="10"/>
      <c r="CC746" s="10"/>
      <c r="CD746" s="10"/>
      <c r="CE746" s="10"/>
      <c r="CF746" s="10"/>
      <c r="CG746" s="10"/>
      <c r="CH746" s="10"/>
    </row>
    <row r="747" spans="49:86" ht="12.75" x14ac:dyDescent="0.2">
      <c r="AW747" s="8"/>
      <c r="AX747" s="8"/>
      <c r="AY747" s="8"/>
      <c r="AZ747" s="8"/>
      <c r="BA747" s="8"/>
      <c r="BB747" s="8"/>
      <c r="BC747" s="8"/>
      <c r="BD747" s="8"/>
      <c r="BE747" s="8"/>
      <c r="BF747" s="8"/>
      <c r="BG747" s="8"/>
      <c r="BH747" s="8"/>
      <c r="BI747" s="8"/>
      <c r="BJ747" s="8"/>
      <c r="BK747" s="8"/>
      <c r="BL747" s="8"/>
      <c r="BM747" s="8"/>
      <c r="BN747" s="8"/>
      <c r="BO747" s="8"/>
      <c r="BP747" s="8"/>
      <c r="BQ747" s="8"/>
      <c r="BR747" s="8"/>
      <c r="BS747" s="8"/>
      <c r="BT747" s="8"/>
      <c r="BU747" s="8"/>
      <c r="BV747" s="8"/>
      <c r="BW747" s="8"/>
      <c r="BX747" s="8"/>
      <c r="BY747" s="8"/>
      <c r="BZ747" s="8"/>
      <c r="CA747" s="8"/>
      <c r="CB747" s="8"/>
      <c r="CC747" s="8"/>
      <c r="CD747" s="8"/>
      <c r="CE747" s="8"/>
      <c r="CF747" s="8"/>
      <c r="CG747" s="8"/>
      <c r="CH747" s="8"/>
    </row>
    <row r="748" spans="49:86" ht="12.75" x14ac:dyDescent="0.2">
      <c r="AW748" s="8"/>
      <c r="AX748" s="8"/>
      <c r="AY748" s="8"/>
      <c r="AZ748" s="8"/>
      <c r="BA748" s="8"/>
      <c r="BB748" s="8"/>
      <c r="BC748" s="8"/>
      <c r="BD748" s="8"/>
      <c r="BE748" s="8"/>
      <c r="BF748" s="8"/>
      <c r="BG748" s="8"/>
      <c r="BH748" s="8"/>
      <c r="BI748" s="8"/>
      <c r="BJ748" s="8"/>
      <c r="BK748" s="8"/>
      <c r="BL748" s="8"/>
      <c r="BM748" s="8"/>
      <c r="BN748" s="8"/>
      <c r="BO748" s="8"/>
      <c r="BP748" s="8"/>
      <c r="BQ748" s="8"/>
      <c r="BR748" s="8"/>
      <c r="BS748" s="8"/>
      <c r="BT748" s="8"/>
      <c r="BU748" s="8"/>
      <c r="BV748" s="8"/>
      <c r="BW748" s="8"/>
      <c r="BX748" s="8"/>
      <c r="BY748" s="8"/>
      <c r="BZ748" s="8"/>
      <c r="CA748" s="8"/>
      <c r="CB748" s="8"/>
      <c r="CC748" s="8"/>
      <c r="CD748" s="8"/>
      <c r="CE748" s="8"/>
      <c r="CF748" s="8"/>
      <c r="CG748" s="8"/>
      <c r="CH748" s="8"/>
    </row>
    <row r="749" spans="49:86" ht="12.75" x14ac:dyDescent="0.2">
      <c r="AW749" s="8"/>
      <c r="AX749" s="8"/>
      <c r="AY749" s="8"/>
      <c r="AZ749" s="8"/>
      <c r="BA749" s="8"/>
      <c r="BB749" s="8"/>
      <c r="BC749" s="8"/>
      <c r="BD749" s="8"/>
      <c r="BE749" s="8"/>
      <c r="BF749" s="8"/>
      <c r="BG749" s="8"/>
      <c r="BH749" s="8"/>
      <c r="BI749" s="8"/>
      <c r="BJ749" s="8"/>
      <c r="BK749" s="8"/>
      <c r="BL749" s="8"/>
      <c r="BM749" s="8"/>
      <c r="BN749" s="8"/>
      <c r="BO749" s="8"/>
      <c r="BP749" s="8"/>
      <c r="BQ749" s="8"/>
      <c r="BR749" s="8"/>
      <c r="BS749" s="8"/>
      <c r="BT749" s="8"/>
      <c r="BU749" s="8"/>
      <c r="BV749" s="8"/>
      <c r="BW749" s="8"/>
      <c r="BX749" s="8"/>
      <c r="BY749" s="8"/>
      <c r="BZ749" s="8"/>
      <c r="CA749" s="8"/>
      <c r="CB749" s="8"/>
      <c r="CC749" s="8"/>
      <c r="CD749" s="8"/>
      <c r="CE749" s="8"/>
      <c r="CF749" s="8"/>
      <c r="CG749" s="8"/>
      <c r="CH749" s="8"/>
    </row>
    <row r="750" spans="49:86" ht="12.75" x14ac:dyDescent="0.2"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  <c r="BI750" s="12"/>
      <c r="BJ750" s="12"/>
      <c r="BK750" s="12"/>
      <c r="BL750" s="12"/>
      <c r="BM750" s="12"/>
      <c r="BN750" s="12"/>
      <c r="BO750" s="12"/>
      <c r="BP750" s="12"/>
      <c r="BQ750" s="12"/>
      <c r="BR750" s="12"/>
      <c r="BS750" s="12"/>
      <c r="BT750" s="12"/>
      <c r="BU750" s="12"/>
      <c r="BV750" s="12"/>
      <c r="BW750" s="12"/>
      <c r="BX750" s="12"/>
      <c r="BY750" s="12"/>
      <c r="BZ750" s="12"/>
      <c r="CA750" s="12"/>
      <c r="CB750" s="12"/>
      <c r="CC750" s="12"/>
      <c r="CD750" s="12"/>
      <c r="CE750" s="12"/>
      <c r="CF750" s="12"/>
      <c r="CG750" s="12"/>
      <c r="CH750" s="12"/>
    </row>
    <row r="751" spans="49:86" ht="12.75" x14ac:dyDescent="0.2"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  <c r="BI751" s="12"/>
      <c r="BJ751" s="12"/>
      <c r="BK751" s="12"/>
      <c r="BL751" s="12"/>
      <c r="BM751" s="12"/>
      <c r="BN751" s="12"/>
      <c r="BO751" s="12"/>
      <c r="BP751" s="12"/>
      <c r="BQ751" s="12"/>
      <c r="BR751" s="12"/>
      <c r="BS751" s="12"/>
      <c r="BT751" s="12"/>
      <c r="BU751" s="12"/>
      <c r="BV751" s="12"/>
      <c r="BW751" s="12"/>
      <c r="BX751" s="12"/>
      <c r="BY751" s="12"/>
      <c r="BZ751" s="12"/>
      <c r="CA751" s="12"/>
      <c r="CB751" s="12"/>
      <c r="CC751" s="12"/>
      <c r="CD751" s="12"/>
      <c r="CE751" s="12"/>
      <c r="CF751" s="12"/>
      <c r="CG751" s="12"/>
      <c r="CH751" s="12"/>
    </row>
    <row r="752" spans="49:86" ht="12.75" x14ac:dyDescent="0.2"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  <c r="BI752" s="12"/>
      <c r="BJ752" s="12"/>
      <c r="BK752" s="12"/>
      <c r="BL752" s="12"/>
      <c r="BM752" s="12"/>
      <c r="BN752" s="12"/>
      <c r="BO752" s="12"/>
      <c r="BP752" s="12"/>
      <c r="BQ752" s="12"/>
      <c r="BR752" s="12"/>
      <c r="BS752" s="12"/>
      <c r="BT752" s="12"/>
      <c r="BU752" s="12"/>
      <c r="BV752" s="12"/>
      <c r="BW752" s="12"/>
      <c r="BX752" s="12"/>
      <c r="BY752" s="12"/>
      <c r="BZ752" s="12"/>
      <c r="CA752" s="12"/>
      <c r="CB752" s="12"/>
      <c r="CC752" s="12"/>
      <c r="CD752" s="12"/>
      <c r="CE752" s="12"/>
      <c r="CF752" s="12"/>
      <c r="CG752" s="12"/>
      <c r="CH752" s="12"/>
    </row>
    <row r="753" spans="49:86" ht="12.75" x14ac:dyDescent="0.2"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  <c r="BI753" s="12"/>
      <c r="BJ753" s="12"/>
      <c r="BK753" s="12"/>
      <c r="BL753" s="12"/>
      <c r="BM753" s="12"/>
      <c r="BN753" s="12"/>
      <c r="BO753" s="12"/>
      <c r="BP753" s="12"/>
      <c r="BQ753" s="12"/>
      <c r="BR753" s="12"/>
      <c r="BS753" s="12"/>
      <c r="BT753" s="12"/>
      <c r="BU753" s="12"/>
      <c r="BV753" s="12"/>
      <c r="BW753" s="12"/>
      <c r="BX753" s="12"/>
      <c r="BY753" s="12"/>
      <c r="BZ753" s="12"/>
      <c r="CA753" s="12"/>
      <c r="CB753" s="12"/>
      <c r="CC753" s="12"/>
      <c r="CD753" s="12"/>
      <c r="CE753" s="12"/>
      <c r="CF753" s="12"/>
      <c r="CG753" s="12"/>
      <c r="CH753" s="12"/>
    </row>
    <row r="754" spans="49:86" ht="12.75" x14ac:dyDescent="0.2"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  <c r="BI754" s="12"/>
      <c r="BJ754" s="12"/>
      <c r="BK754" s="12"/>
      <c r="BL754" s="12"/>
      <c r="BM754" s="12"/>
      <c r="BN754" s="12"/>
      <c r="BO754" s="12"/>
      <c r="BP754" s="12"/>
      <c r="BQ754" s="12"/>
      <c r="BR754" s="12"/>
      <c r="BS754" s="12"/>
      <c r="BT754" s="12"/>
      <c r="BU754" s="12"/>
      <c r="BV754" s="12"/>
      <c r="BW754" s="12"/>
      <c r="BX754" s="12"/>
      <c r="BY754" s="12"/>
      <c r="BZ754" s="12"/>
      <c r="CA754" s="12"/>
      <c r="CB754" s="12"/>
      <c r="CC754" s="12"/>
      <c r="CD754" s="12"/>
      <c r="CE754" s="12"/>
      <c r="CF754" s="12"/>
      <c r="CG754" s="12"/>
      <c r="CH754" s="12"/>
    </row>
    <row r="755" spans="49:86" ht="12.75" x14ac:dyDescent="0.2">
      <c r="AW755" s="10"/>
      <c r="AX755" s="10"/>
      <c r="AY755" s="10"/>
      <c r="AZ755" s="10"/>
      <c r="BA755" s="10"/>
      <c r="BB755" s="10"/>
      <c r="BC755" s="10"/>
      <c r="BD755" s="10"/>
      <c r="BE755" s="10"/>
      <c r="BF755" s="10"/>
      <c r="BG755" s="10"/>
      <c r="BH755" s="10"/>
      <c r="BI755" s="10"/>
      <c r="BJ755" s="10"/>
      <c r="BK755" s="10"/>
      <c r="BL755" s="10"/>
      <c r="BM755" s="10"/>
      <c r="BN755" s="10"/>
      <c r="BO755" s="10"/>
      <c r="BP755" s="10"/>
      <c r="BQ755" s="10"/>
      <c r="BR755" s="10"/>
      <c r="BS755" s="10"/>
      <c r="BT755" s="10"/>
      <c r="BU755" s="10"/>
      <c r="BV755" s="10"/>
      <c r="BW755" s="10"/>
      <c r="BX755" s="10"/>
      <c r="BY755" s="10"/>
      <c r="BZ755" s="10"/>
      <c r="CA755" s="10"/>
      <c r="CB755" s="10"/>
      <c r="CC755" s="10"/>
      <c r="CD755" s="10"/>
      <c r="CE755" s="10"/>
      <c r="CF755" s="10"/>
      <c r="CG755" s="10"/>
      <c r="CH755" s="10"/>
    </row>
    <row r="756" spans="49:86" ht="12.75" x14ac:dyDescent="0.2">
      <c r="AW756" s="8"/>
      <c r="AX756" s="8"/>
      <c r="AY756" s="8"/>
      <c r="AZ756" s="8"/>
      <c r="BA756" s="8"/>
      <c r="BB756" s="8"/>
      <c r="BC756" s="8"/>
      <c r="BD756" s="8"/>
      <c r="BE756" s="8"/>
      <c r="BF756" s="8"/>
      <c r="BG756" s="8"/>
      <c r="BH756" s="8"/>
      <c r="BI756" s="8"/>
      <c r="BJ756" s="8"/>
      <c r="BK756" s="8"/>
      <c r="BL756" s="8"/>
      <c r="BM756" s="8"/>
      <c r="BN756" s="8"/>
      <c r="BO756" s="8"/>
      <c r="BP756" s="8"/>
      <c r="BQ756" s="8"/>
      <c r="BR756" s="8"/>
      <c r="BS756" s="8"/>
      <c r="BT756" s="8"/>
      <c r="BU756" s="8"/>
      <c r="BV756" s="8"/>
      <c r="BW756" s="8"/>
      <c r="BX756" s="8"/>
      <c r="BY756" s="8"/>
      <c r="BZ756" s="8"/>
      <c r="CA756" s="8"/>
      <c r="CB756" s="8"/>
      <c r="CC756" s="8"/>
      <c r="CD756" s="8"/>
      <c r="CE756" s="8"/>
      <c r="CF756" s="8"/>
      <c r="CG756" s="8"/>
      <c r="CH756" s="8"/>
    </row>
    <row r="757" spans="49:86" ht="12.75" x14ac:dyDescent="0.2">
      <c r="AW757" s="8"/>
      <c r="AX757" s="8"/>
      <c r="AY757" s="8"/>
      <c r="AZ757" s="8"/>
      <c r="BA757" s="8"/>
      <c r="BB757" s="8"/>
      <c r="BC757" s="8"/>
      <c r="BD757" s="8"/>
      <c r="BE757" s="8"/>
      <c r="BF757" s="8"/>
      <c r="BG757" s="8"/>
      <c r="BH757" s="8"/>
      <c r="BI757" s="8"/>
      <c r="BJ757" s="8"/>
      <c r="BK757" s="8"/>
      <c r="BL757" s="8"/>
      <c r="BM757" s="8"/>
      <c r="BN757" s="8"/>
      <c r="BO757" s="8"/>
      <c r="BP757" s="8"/>
      <c r="BQ757" s="8"/>
      <c r="BR757" s="8"/>
      <c r="BS757" s="8"/>
      <c r="BT757" s="8"/>
      <c r="BU757" s="8"/>
      <c r="BV757" s="8"/>
      <c r="BW757" s="8"/>
      <c r="BX757" s="8"/>
      <c r="BY757" s="8"/>
      <c r="BZ757" s="8"/>
      <c r="CA757" s="8"/>
      <c r="CB757" s="8"/>
      <c r="CC757" s="8"/>
      <c r="CD757" s="8"/>
      <c r="CE757" s="8"/>
      <c r="CF757" s="8"/>
      <c r="CG757" s="8"/>
      <c r="CH757" s="8"/>
    </row>
    <row r="758" spans="49:86" ht="12.75" x14ac:dyDescent="0.2">
      <c r="AW758" s="8"/>
      <c r="AX758" s="8"/>
      <c r="AY758" s="8"/>
      <c r="AZ758" s="8"/>
      <c r="BA758" s="8"/>
      <c r="BB758" s="8"/>
      <c r="BC758" s="8"/>
      <c r="BD758" s="8"/>
      <c r="BE758" s="8"/>
      <c r="BF758" s="8"/>
      <c r="BG758" s="8"/>
      <c r="BH758" s="8"/>
      <c r="BI758" s="8"/>
      <c r="BJ758" s="8"/>
      <c r="BK758" s="8"/>
      <c r="BL758" s="8"/>
      <c r="BM758" s="8"/>
      <c r="BN758" s="8"/>
      <c r="BO758" s="8"/>
      <c r="BP758" s="8"/>
      <c r="BQ758" s="8"/>
      <c r="BR758" s="8"/>
      <c r="BS758" s="8"/>
      <c r="BT758" s="8"/>
      <c r="BU758" s="8"/>
      <c r="BV758" s="8"/>
      <c r="BW758" s="8"/>
      <c r="BX758" s="8"/>
      <c r="BY758" s="8"/>
      <c r="BZ758" s="8"/>
      <c r="CA758" s="8"/>
      <c r="CB758" s="8"/>
      <c r="CC758" s="8"/>
      <c r="CD758" s="8"/>
      <c r="CE758" s="8"/>
      <c r="CF758" s="8"/>
      <c r="CG758" s="8"/>
      <c r="CH758" s="8"/>
    </row>
    <row r="759" spans="49:86" ht="12.75" x14ac:dyDescent="0.2"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  <c r="BN759" s="3"/>
      <c r="BO759" s="3"/>
      <c r="BP759" s="3"/>
      <c r="BQ759" s="3"/>
      <c r="BR759" s="3"/>
      <c r="BS759" s="3"/>
      <c r="BT759" s="3"/>
      <c r="BU759" s="3"/>
      <c r="BV759" s="3"/>
      <c r="BW759" s="3"/>
      <c r="BX759" s="3"/>
      <c r="BY759" s="3"/>
      <c r="BZ759" s="3"/>
      <c r="CA759" s="3"/>
      <c r="CB759" s="3"/>
      <c r="CC759" s="3"/>
      <c r="CD759" s="3"/>
      <c r="CE759" s="3"/>
      <c r="CF759" s="3"/>
      <c r="CG759" s="3"/>
      <c r="CH759" s="3"/>
    </row>
    <row r="760" spans="49:86" ht="12.75" x14ac:dyDescent="0.2"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3"/>
      <c r="BO760" s="3"/>
      <c r="BP760" s="3"/>
      <c r="BQ760" s="3"/>
      <c r="BR760" s="3"/>
      <c r="BS760" s="3"/>
      <c r="BT760" s="3"/>
      <c r="BU760" s="3"/>
      <c r="BV760" s="3"/>
      <c r="BW760" s="3"/>
      <c r="BX760" s="3"/>
      <c r="BY760" s="3"/>
      <c r="BZ760" s="3"/>
      <c r="CA760" s="3"/>
      <c r="CB760" s="3"/>
      <c r="CC760" s="3"/>
      <c r="CD760" s="3"/>
      <c r="CE760" s="3"/>
      <c r="CF760" s="3"/>
      <c r="CG760" s="3"/>
      <c r="CH760" s="3"/>
    </row>
    <row r="761" spans="49:86" ht="12.75" x14ac:dyDescent="0.2"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  <c r="BI761" s="12"/>
      <c r="BJ761" s="12"/>
      <c r="BK761" s="12"/>
      <c r="BL761" s="12"/>
      <c r="BM761" s="12"/>
      <c r="BN761" s="12"/>
      <c r="BO761" s="12"/>
      <c r="BP761" s="12"/>
      <c r="BQ761" s="12"/>
      <c r="BR761" s="12"/>
      <c r="BS761" s="12"/>
      <c r="BT761" s="12"/>
      <c r="BU761" s="12"/>
      <c r="BV761" s="12"/>
      <c r="BW761" s="12"/>
      <c r="BX761" s="12"/>
      <c r="BY761" s="12"/>
      <c r="BZ761" s="12"/>
      <c r="CA761" s="12"/>
      <c r="CB761" s="12"/>
      <c r="CC761" s="12"/>
      <c r="CD761" s="12"/>
      <c r="CE761" s="12"/>
      <c r="CF761" s="12"/>
      <c r="CG761" s="12"/>
      <c r="CH761" s="12"/>
    </row>
    <row r="762" spans="49:86" ht="12.75" x14ac:dyDescent="0.2"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  <c r="BN762" s="3"/>
      <c r="BO762" s="3"/>
      <c r="BP762" s="3"/>
      <c r="BQ762" s="3"/>
      <c r="BR762" s="3"/>
      <c r="BS762" s="3"/>
      <c r="BT762" s="3"/>
      <c r="BU762" s="3"/>
      <c r="BV762" s="3"/>
      <c r="BW762" s="3"/>
      <c r="BX762" s="3"/>
      <c r="BY762" s="3"/>
      <c r="BZ762" s="3"/>
      <c r="CA762" s="3"/>
      <c r="CB762" s="3"/>
      <c r="CC762" s="3"/>
      <c r="CD762" s="3"/>
      <c r="CE762" s="3"/>
      <c r="CF762" s="3"/>
      <c r="CG762" s="3"/>
      <c r="CH762" s="3"/>
    </row>
    <row r="763" spans="49:86" ht="12.75" x14ac:dyDescent="0.2"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  <c r="BT763" s="3"/>
      <c r="BU763" s="3"/>
      <c r="BV763" s="3"/>
      <c r="BW763" s="3"/>
      <c r="BX763" s="3"/>
      <c r="BY763" s="3"/>
      <c r="BZ763" s="3"/>
      <c r="CA763" s="3"/>
      <c r="CB763" s="3"/>
      <c r="CC763" s="3"/>
      <c r="CD763" s="3"/>
      <c r="CE763" s="3"/>
      <c r="CF763" s="3"/>
      <c r="CG763" s="3"/>
      <c r="CH763" s="3"/>
    </row>
    <row r="764" spans="49:86" ht="12.75" x14ac:dyDescent="0.2">
      <c r="AW764" s="10"/>
      <c r="AX764" s="10"/>
      <c r="AY764" s="10"/>
      <c r="AZ764" s="10"/>
      <c r="BA764" s="10"/>
      <c r="BB764" s="10"/>
      <c r="BC764" s="10"/>
      <c r="BD764" s="10"/>
      <c r="BE764" s="10"/>
      <c r="BF764" s="10"/>
      <c r="BG764" s="10"/>
      <c r="BH764" s="10"/>
      <c r="BI764" s="10"/>
      <c r="BJ764" s="10"/>
      <c r="BK764" s="10"/>
      <c r="BL764" s="10"/>
      <c r="BM764" s="10"/>
      <c r="BN764" s="10"/>
      <c r="BO764" s="10"/>
      <c r="BP764" s="10"/>
      <c r="BQ764" s="10"/>
      <c r="BR764" s="10"/>
      <c r="BS764" s="10"/>
      <c r="BT764" s="10"/>
      <c r="BU764" s="10"/>
      <c r="BV764" s="10"/>
      <c r="BW764" s="10"/>
      <c r="BX764" s="10"/>
      <c r="BY764" s="10"/>
      <c r="BZ764" s="10"/>
      <c r="CA764" s="10"/>
      <c r="CB764" s="10"/>
      <c r="CC764" s="10"/>
      <c r="CD764" s="10"/>
      <c r="CE764" s="10"/>
      <c r="CF764" s="10"/>
      <c r="CG764" s="10"/>
      <c r="CH764" s="10"/>
    </row>
    <row r="765" spans="49:86" ht="12.75" x14ac:dyDescent="0.2">
      <c r="AW765" s="8"/>
      <c r="AX765" s="8"/>
      <c r="AY765" s="8"/>
      <c r="AZ765" s="8"/>
      <c r="BA765" s="8"/>
      <c r="BB765" s="8"/>
      <c r="BC765" s="8"/>
      <c r="BD765" s="8"/>
      <c r="BE765" s="8"/>
      <c r="BF765" s="8"/>
      <c r="BG765" s="8"/>
      <c r="BH765" s="8"/>
      <c r="BI765" s="8"/>
      <c r="BJ765" s="8"/>
      <c r="BK765" s="8"/>
      <c r="BL765" s="8"/>
      <c r="BM765" s="8"/>
      <c r="BN765" s="8"/>
      <c r="BO765" s="8"/>
      <c r="BP765" s="8"/>
      <c r="BQ765" s="8"/>
      <c r="BR765" s="8"/>
      <c r="BS765" s="8"/>
      <c r="BT765" s="8"/>
      <c r="BU765" s="8"/>
      <c r="BV765" s="8"/>
      <c r="BW765" s="8"/>
      <c r="BX765" s="8"/>
      <c r="BY765" s="8"/>
      <c r="BZ765" s="8"/>
      <c r="CA765" s="8"/>
      <c r="CB765" s="8"/>
      <c r="CC765" s="8"/>
      <c r="CD765" s="8"/>
      <c r="CE765" s="8"/>
      <c r="CF765" s="8"/>
      <c r="CG765" s="8"/>
      <c r="CH765" s="8"/>
    </row>
    <row r="766" spans="49:86" ht="12.75" x14ac:dyDescent="0.2">
      <c r="AW766" s="8"/>
      <c r="AX766" s="8"/>
      <c r="AY766" s="8"/>
      <c r="AZ766" s="8"/>
      <c r="BA766" s="8"/>
      <c r="BB766" s="8"/>
      <c r="BC766" s="8"/>
      <c r="BD766" s="8"/>
      <c r="BE766" s="8"/>
      <c r="BF766" s="8"/>
      <c r="BG766" s="8"/>
      <c r="BH766" s="8"/>
      <c r="BI766" s="8"/>
      <c r="BJ766" s="8"/>
      <c r="BK766" s="8"/>
      <c r="BL766" s="8"/>
      <c r="BM766" s="8"/>
      <c r="BN766" s="8"/>
      <c r="BO766" s="8"/>
      <c r="BP766" s="8"/>
      <c r="BQ766" s="8"/>
      <c r="BR766" s="8"/>
      <c r="BS766" s="8"/>
      <c r="BT766" s="8"/>
      <c r="BU766" s="8"/>
      <c r="BV766" s="8"/>
      <c r="BW766" s="8"/>
      <c r="BX766" s="8"/>
      <c r="BY766" s="8"/>
      <c r="BZ766" s="8"/>
      <c r="CA766" s="8"/>
      <c r="CB766" s="8"/>
      <c r="CC766" s="8"/>
      <c r="CD766" s="8"/>
      <c r="CE766" s="8"/>
      <c r="CF766" s="8"/>
      <c r="CG766" s="8"/>
      <c r="CH766" s="8"/>
    </row>
    <row r="767" spans="49:86" ht="12.75" x14ac:dyDescent="0.2">
      <c r="AW767" s="8"/>
      <c r="AX767" s="8"/>
      <c r="AY767" s="8"/>
      <c r="AZ767" s="8"/>
      <c r="BA767" s="8"/>
      <c r="BB767" s="8"/>
      <c r="BC767" s="8"/>
      <c r="BD767" s="8"/>
      <c r="BE767" s="8"/>
      <c r="BF767" s="8"/>
      <c r="BG767" s="8"/>
      <c r="BH767" s="8"/>
      <c r="BI767" s="8"/>
      <c r="BJ767" s="8"/>
      <c r="BK767" s="8"/>
      <c r="BL767" s="8"/>
      <c r="BM767" s="8"/>
      <c r="BN767" s="8"/>
      <c r="BO767" s="8"/>
      <c r="BP767" s="8"/>
      <c r="BQ767" s="8"/>
      <c r="BR767" s="8"/>
      <c r="BS767" s="8"/>
      <c r="BT767" s="8"/>
      <c r="BU767" s="8"/>
      <c r="BV767" s="8"/>
      <c r="BW767" s="8"/>
      <c r="BX767" s="8"/>
      <c r="BY767" s="8"/>
      <c r="BZ767" s="8"/>
      <c r="CA767" s="8"/>
      <c r="CB767" s="8"/>
      <c r="CC767" s="8"/>
      <c r="CD767" s="8"/>
      <c r="CE767" s="8"/>
      <c r="CF767" s="8"/>
      <c r="CG767" s="8"/>
      <c r="CH767" s="8"/>
    </row>
    <row r="768" spans="49:86" ht="12.75" x14ac:dyDescent="0.2"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  <c r="BI768" s="12"/>
      <c r="BJ768" s="12"/>
      <c r="BK768" s="12"/>
      <c r="BL768" s="12"/>
      <c r="BM768" s="12"/>
      <c r="BN768" s="12"/>
      <c r="BO768" s="12"/>
      <c r="BP768" s="12"/>
      <c r="BQ768" s="12"/>
      <c r="BR768" s="12"/>
      <c r="BS768" s="12"/>
      <c r="BT768" s="12"/>
      <c r="BU768" s="12"/>
      <c r="BV768" s="12"/>
      <c r="BW768" s="12"/>
      <c r="BX768" s="12"/>
      <c r="BY768" s="12"/>
      <c r="BZ768" s="12"/>
      <c r="CA768" s="12"/>
      <c r="CB768" s="12"/>
      <c r="CC768" s="12"/>
      <c r="CD768" s="12"/>
      <c r="CE768" s="12"/>
      <c r="CF768" s="12"/>
      <c r="CG768" s="12"/>
      <c r="CH768" s="12"/>
    </row>
    <row r="769" spans="49:86" ht="12.75" x14ac:dyDescent="0.2"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  <c r="BI769" s="12"/>
      <c r="BJ769" s="12"/>
      <c r="BK769" s="12"/>
      <c r="BL769" s="12"/>
      <c r="BM769" s="12"/>
      <c r="BN769" s="12"/>
      <c r="BO769" s="12"/>
      <c r="BP769" s="12"/>
      <c r="BQ769" s="12"/>
      <c r="BR769" s="12"/>
      <c r="BS769" s="12"/>
      <c r="BT769" s="12"/>
      <c r="BU769" s="12"/>
      <c r="BV769" s="12"/>
      <c r="BW769" s="12"/>
      <c r="BX769" s="12"/>
      <c r="BY769" s="12"/>
      <c r="BZ769" s="12"/>
      <c r="CA769" s="12"/>
      <c r="CB769" s="12"/>
      <c r="CC769" s="12"/>
      <c r="CD769" s="12"/>
      <c r="CE769" s="12"/>
      <c r="CF769" s="12"/>
      <c r="CG769" s="12"/>
      <c r="CH769" s="12"/>
    </row>
    <row r="770" spans="49:86" ht="12.75" x14ac:dyDescent="0.2"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  <c r="BI770" s="12"/>
      <c r="BJ770" s="12"/>
      <c r="BK770" s="12"/>
      <c r="BL770" s="12"/>
      <c r="BM770" s="12"/>
      <c r="BN770" s="12"/>
      <c r="BO770" s="12"/>
      <c r="BP770" s="12"/>
      <c r="BQ770" s="12"/>
      <c r="BR770" s="12"/>
      <c r="BS770" s="12"/>
      <c r="BT770" s="12"/>
      <c r="BU770" s="12"/>
      <c r="BV770" s="12"/>
      <c r="BW770" s="12"/>
      <c r="BX770" s="12"/>
      <c r="BY770" s="12"/>
      <c r="BZ770" s="12"/>
      <c r="CA770" s="12"/>
      <c r="CB770" s="12"/>
      <c r="CC770" s="12"/>
      <c r="CD770" s="12"/>
      <c r="CE770" s="12"/>
      <c r="CF770" s="12"/>
      <c r="CG770" s="12"/>
      <c r="CH770" s="12"/>
    </row>
    <row r="771" spans="49:86" ht="12.75" x14ac:dyDescent="0.2"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  <c r="BI771" s="12"/>
      <c r="BJ771" s="12"/>
      <c r="BK771" s="12"/>
      <c r="BL771" s="12"/>
      <c r="BM771" s="12"/>
      <c r="BN771" s="12"/>
      <c r="BO771" s="12"/>
      <c r="BP771" s="12"/>
      <c r="BQ771" s="12"/>
      <c r="BR771" s="12"/>
      <c r="BS771" s="12"/>
      <c r="BT771" s="12"/>
      <c r="BU771" s="12"/>
      <c r="BV771" s="12"/>
      <c r="BW771" s="12"/>
      <c r="BX771" s="12"/>
      <c r="BY771" s="12"/>
      <c r="BZ771" s="12"/>
      <c r="CA771" s="12"/>
      <c r="CB771" s="12"/>
      <c r="CC771" s="12"/>
      <c r="CD771" s="12"/>
      <c r="CE771" s="12"/>
      <c r="CF771" s="12"/>
      <c r="CG771" s="12"/>
      <c r="CH771" s="12"/>
    </row>
    <row r="772" spans="49:86" ht="12.75" x14ac:dyDescent="0.2"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  <c r="BI772" s="12"/>
      <c r="BJ772" s="12"/>
      <c r="BK772" s="12"/>
      <c r="BL772" s="12"/>
      <c r="BM772" s="12"/>
      <c r="BN772" s="12"/>
      <c r="BO772" s="12"/>
      <c r="BP772" s="12"/>
      <c r="BQ772" s="12"/>
      <c r="BR772" s="12"/>
      <c r="BS772" s="12"/>
      <c r="BT772" s="12"/>
      <c r="BU772" s="12"/>
      <c r="BV772" s="12"/>
      <c r="BW772" s="12"/>
      <c r="BX772" s="12"/>
      <c r="BY772" s="12"/>
      <c r="BZ772" s="12"/>
      <c r="CA772" s="12"/>
      <c r="CB772" s="12"/>
      <c r="CC772" s="12"/>
      <c r="CD772" s="12"/>
      <c r="CE772" s="12"/>
      <c r="CF772" s="12"/>
      <c r="CG772" s="12"/>
      <c r="CH772" s="12"/>
    </row>
    <row r="773" spans="49:86" ht="12.75" x14ac:dyDescent="0.2">
      <c r="AW773" s="10"/>
      <c r="AX773" s="10"/>
      <c r="AY773" s="10"/>
      <c r="AZ773" s="10"/>
      <c r="BA773" s="10"/>
      <c r="BB773" s="10"/>
      <c r="BC773" s="10"/>
      <c r="BD773" s="10"/>
      <c r="BE773" s="10"/>
      <c r="BF773" s="10"/>
      <c r="BG773" s="10"/>
      <c r="BH773" s="10"/>
      <c r="BI773" s="10"/>
      <c r="BJ773" s="10"/>
      <c r="BK773" s="10"/>
      <c r="BL773" s="10"/>
      <c r="BM773" s="10"/>
      <c r="BN773" s="10"/>
      <c r="BO773" s="10"/>
      <c r="BP773" s="10"/>
      <c r="BQ773" s="10"/>
      <c r="BR773" s="10"/>
      <c r="BS773" s="10"/>
      <c r="BT773" s="10"/>
      <c r="BU773" s="10"/>
      <c r="BV773" s="10"/>
      <c r="BW773" s="10"/>
      <c r="BX773" s="10"/>
      <c r="BY773" s="10"/>
      <c r="BZ773" s="10"/>
      <c r="CA773" s="10"/>
      <c r="CB773" s="10"/>
      <c r="CC773" s="10"/>
      <c r="CD773" s="10"/>
      <c r="CE773" s="10"/>
      <c r="CF773" s="10"/>
      <c r="CG773" s="10"/>
      <c r="CH773" s="10"/>
    </row>
    <row r="774" spans="49:86" ht="12.75" x14ac:dyDescent="0.2">
      <c r="AW774" s="8"/>
      <c r="AX774" s="8"/>
      <c r="AY774" s="8"/>
      <c r="AZ774" s="8"/>
      <c r="BA774" s="8"/>
      <c r="BB774" s="8"/>
      <c r="BC774" s="8"/>
      <c r="BD774" s="8"/>
      <c r="BE774" s="8"/>
      <c r="BF774" s="8"/>
      <c r="BG774" s="8"/>
      <c r="BH774" s="8"/>
      <c r="BI774" s="8"/>
      <c r="BJ774" s="8"/>
      <c r="BK774" s="8"/>
      <c r="BL774" s="8"/>
      <c r="BM774" s="8"/>
      <c r="BN774" s="8"/>
      <c r="BO774" s="8"/>
      <c r="BP774" s="8"/>
      <c r="BQ774" s="8"/>
      <c r="BR774" s="8"/>
      <c r="BS774" s="8"/>
      <c r="BT774" s="8"/>
      <c r="BU774" s="8"/>
      <c r="BV774" s="8"/>
      <c r="BW774" s="8"/>
      <c r="BX774" s="8"/>
      <c r="BY774" s="8"/>
      <c r="BZ774" s="8"/>
      <c r="CA774" s="8"/>
      <c r="CB774" s="8"/>
      <c r="CC774" s="8"/>
      <c r="CD774" s="8"/>
      <c r="CE774" s="8"/>
      <c r="CF774" s="8"/>
      <c r="CG774" s="8"/>
      <c r="CH774" s="8"/>
    </row>
    <row r="775" spans="49:86" ht="12.75" x14ac:dyDescent="0.2">
      <c r="AW775" s="8"/>
      <c r="AX775" s="8"/>
      <c r="AY775" s="8"/>
      <c r="AZ775" s="8"/>
      <c r="BA775" s="8"/>
      <c r="BB775" s="8"/>
      <c r="BC775" s="8"/>
      <c r="BD775" s="8"/>
      <c r="BE775" s="8"/>
      <c r="BF775" s="8"/>
      <c r="BG775" s="8"/>
      <c r="BH775" s="8"/>
      <c r="BI775" s="8"/>
      <c r="BJ775" s="8"/>
      <c r="BK775" s="8"/>
      <c r="BL775" s="8"/>
      <c r="BM775" s="8"/>
      <c r="BN775" s="8"/>
      <c r="BO775" s="8"/>
      <c r="BP775" s="8"/>
      <c r="BQ775" s="8"/>
      <c r="BR775" s="8"/>
      <c r="BS775" s="8"/>
      <c r="BT775" s="8"/>
      <c r="BU775" s="8"/>
      <c r="BV775" s="8"/>
      <c r="BW775" s="8"/>
      <c r="BX775" s="8"/>
      <c r="BY775" s="8"/>
      <c r="BZ775" s="8"/>
      <c r="CA775" s="8"/>
      <c r="CB775" s="8"/>
      <c r="CC775" s="8"/>
      <c r="CD775" s="8"/>
      <c r="CE775" s="8"/>
      <c r="CF775" s="8"/>
      <c r="CG775" s="8"/>
      <c r="CH775" s="8"/>
    </row>
    <row r="776" spans="49:86" ht="12.75" x14ac:dyDescent="0.2">
      <c r="AW776" s="8"/>
      <c r="AX776" s="8"/>
      <c r="AY776" s="8"/>
      <c r="AZ776" s="8"/>
      <c r="BA776" s="8"/>
      <c r="BB776" s="8"/>
      <c r="BC776" s="8"/>
      <c r="BD776" s="8"/>
      <c r="BE776" s="8"/>
      <c r="BF776" s="8"/>
      <c r="BG776" s="8"/>
      <c r="BH776" s="8"/>
      <c r="BI776" s="8"/>
      <c r="BJ776" s="8"/>
      <c r="BK776" s="8"/>
      <c r="BL776" s="8"/>
      <c r="BM776" s="8"/>
      <c r="BN776" s="8"/>
      <c r="BO776" s="8"/>
      <c r="BP776" s="8"/>
      <c r="BQ776" s="8"/>
      <c r="BR776" s="8"/>
      <c r="BS776" s="8"/>
      <c r="BT776" s="8"/>
      <c r="BU776" s="8"/>
      <c r="BV776" s="8"/>
      <c r="BW776" s="8"/>
      <c r="BX776" s="8"/>
      <c r="BY776" s="8"/>
      <c r="BZ776" s="8"/>
      <c r="CA776" s="8"/>
      <c r="CB776" s="8"/>
      <c r="CC776" s="8"/>
      <c r="CD776" s="8"/>
      <c r="CE776" s="8"/>
      <c r="CF776" s="8"/>
      <c r="CG776" s="8"/>
      <c r="CH776" s="8"/>
    </row>
    <row r="777" spans="49:86" ht="12.75" x14ac:dyDescent="0.2"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  <c r="BI777" s="12"/>
      <c r="BJ777" s="12"/>
      <c r="BK777" s="12"/>
      <c r="BL777" s="12"/>
      <c r="BM777" s="12"/>
      <c r="BN777" s="12"/>
      <c r="BO777" s="12"/>
      <c r="BP777" s="12"/>
      <c r="BQ777" s="12"/>
      <c r="BR777" s="12"/>
      <c r="BS777" s="12"/>
      <c r="BT777" s="12"/>
      <c r="BU777" s="12"/>
      <c r="BV777" s="12"/>
      <c r="BW777" s="12"/>
      <c r="BX777" s="12"/>
      <c r="BY777" s="12"/>
      <c r="BZ777" s="12"/>
      <c r="CA777" s="12"/>
      <c r="CB777" s="12"/>
      <c r="CC777" s="12"/>
      <c r="CD777" s="12"/>
      <c r="CE777" s="12"/>
      <c r="CF777" s="12"/>
      <c r="CG777" s="12"/>
      <c r="CH777" s="12"/>
    </row>
    <row r="778" spans="49:86" ht="12.75" x14ac:dyDescent="0.2"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  <c r="BI778" s="12"/>
      <c r="BJ778" s="12"/>
      <c r="BK778" s="12"/>
      <c r="BL778" s="12"/>
      <c r="BM778" s="12"/>
      <c r="BN778" s="12"/>
      <c r="BO778" s="12"/>
      <c r="BP778" s="12"/>
      <c r="BQ778" s="12"/>
      <c r="BR778" s="12"/>
      <c r="BS778" s="12"/>
      <c r="BT778" s="12"/>
      <c r="BU778" s="12"/>
      <c r="BV778" s="12"/>
      <c r="BW778" s="12"/>
      <c r="BX778" s="12"/>
      <c r="BY778" s="12"/>
      <c r="BZ778" s="12"/>
      <c r="CA778" s="12"/>
      <c r="CB778" s="12"/>
      <c r="CC778" s="12"/>
      <c r="CD778" s="12"/>
      <c r="CE778" s="12"/>
      <c r="CF778" s="12"/>
      <c r="CG778" s="12"/>
      <c r="CH778" s="12"/>
    </row>
    <row r="779" spans="49:86" ht="12.75" x14ac:dyDescent="0.2"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  <c r="BI779" s="12"/>
      <c r="BJ779" s="12"/>
      <c r="BK779" s="12"/>
      <c r="BL779" s="12"/>
      <c r="BM779" s="12"/>
      <c r="BN779" s="12"/>
      <c r="BO779" s="12"/>
      <c r="BP779" s="12"/>
      <c r="BQ779" s="12"/>
      <c r="BR779" s="12"/>
      <c r="BS779" s="12"/>
      <c r="BT779" s="12"/>
      <c r="BU779" s="12"/>
      <c r="BV779" s="12"/>
      <c r="BW779" s="12"/>
      <c r="BX779" s="12"/>
      <c r="BY779" s="12"/>
      <c r="BZ779" s="12"/>
      <c r="CA779" s="12"/>
      <c r="CB779" s="12"/>
      <c r="CC779" s="12"/>
      <c r="CD779" s="12"/>
      <c r="CE779" s="12"/>
      <c r="CF779" s="12"/>
      <c r="CG779" s="12"/>
      <c r="CH779" s="12"/>
    </row>
    <row r="780" spans="49:86" ht="12.75" x14ac:dyDescent="0.2"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  <c r="BI780" s="12"/>
      <c r="BJ780" s="12"/>
      <c r="BK780" s="12"/>
      <c r="BL780" s="12"/>
      <c r="BM780" s="12"/>
      <c r="BN780" s="12"/>
      <c r="BO780" s="12"/>
      <c r="BP780" s="12"/>
      <c r="BQ780" s="12"/>
      <c r="BR780" s="12"/>
      <c r="BS780" s="12"/>
      <c r="BT780" s="12"/>
      <c r="BU780" s="12"/>
      <c r="BV780" s="12"/>
      <c r="BW780" s="12"/>
      <c r="BX780" s="12"/>
      <c r="BY780" s="12"/>
      <c r="BZ780" s="12"/>
      <c r="CA780" s="12"/>
      <c r="CB780" s="12"/>
      <c r="CC780" s="12"/>
      <c r="CD780" s="12"/>
      <c r="CE780" s="12"/>
      <c r="CF780" s="12"/>
      <c r="CG780" s="12"/>
      <c r="CH780" s="12"/>
    </row>
    <row r="781" spans="49:86" ht="12.75" x14ac:dyDescent="0.2"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  <c r="BI781" s="12"/>
      <c r="BJ781" s="12"/>
      <c r="BK781" s="12"/>
      <c r="BL781" s="12"/>
      <c r="BM781" s="12"/>
      <c r="BN781" s="12"/>
      <c r="BO781" s="12"/>
      <c r="BP781" s="12"/>
      <c r="BQ781" s="12"/>
      <c r="BR781" s="12"/>
      <c r="BS781" s="12"/>
      <c r="BT781" s="12"/>
      <c r="BU781" s="12"/>
      <c r="BV781" s="12"/>
      <c r="BW781" s="12"/>
      <c r="BX781" s="12"/>
      <c r="BY781" s="12"/>
      <c r="BZ781" s="12"/>
      <c r="CA781" s="12"/>
      <c r="CB781" s="12"/>
      <c r="CC781" s="12"/>
      <c r="CD781" s="12"/>
      <c r="CE781" s="12"/>
      <c r="CF781" s="12"/>
      <c r="CG781" s="12"/>
      <c r="CH781" s="12"/>
    </row>
    <row r="782" spans="49:86" ht="12.75" x14ac:dyDescent="0.2">
      <c r="AW782" s="10"/>
      <c r="AX782" s="10"/>
      <c r="AY782" s="10"/>
      <c r="AZ782" s="10"/>
      <c r="BA782" s="10"/>
      <c r="BB782" s="10"/>
      <c r="BC782" s="10"/>
      <c r="BD782" s="10"/>
      <c r="BE782" s="10"/>
      <c r="BF782" s="10"/>
      <c r="BG782" s="10"/>
      <c r="BH782" s="10"/>
      <c r="BI782" s="10"/>
      <c r="BJ782" s="10"/>
      <c r="BK782" s="10"/>
      <c r="BL782" s="10"/>
      <c r="BM782" s="10"/>
      <c r="BN782" s="10"/>
      <c r="BO782" s="10"/>
      <c r="BP782" s="10"/>
      <c r="BQ782" s="10"/>
      <c r="BR782" s="10"/>
      <c r="BS782" s="10"/>
      <c r="BT782" s="10"/>
      <c r="BU782" s="10"/>
      <c r="BV782" s="10"/>
      <c r="BW782" s="10"/>
      <c r="BX782" s="10"/>
      <c r="BY782" s="10"/>
      <c r="BZ782" s="10"/>
      <c r="CA782" s="10"/>
      <c r="CB782" s="10"/>
      <c r="CC782" s="10"/>
      <c r="CD782" s="10"/>
      <c r="CE782" s="10"/>
      <c r="CF782" s="10"/>
      <c r="CG782" s="10"/>
      <c r="CH782" s="10"/>
    </row>
    <row r="783" spans="49:86" ht="12.75" x14ac:dyDescent="0.2">
      <c r="AW783" s="8"/>
      <c r="AX783" s="8"/>
      <c r="AY783" s="8"/>
      <c r="AZ783" s="8"/>
      <c r="BA783" s="8"/>
      <c r="BB783" s="8"/>
      <c r="BC783" s="8"/>
      <c r="BD783" s="8"/>
      <c r="BE783" s="8"/>
      <c r="BF783" s="8"/>
      <c r="BG783" s="8"/>
      <c r="BH783" s="8"/>
      <c r="BI783" s="8"/>
      <c r="BJ783" s="8"/>
      <c r="BK783" s="8"/>
      <c r="BL783" s="8"/>
      <c r="BM783" s="8"/>
      <c r="BN783" s="8"/>
      <c r="BO783" s="8"/>
      <c r="BP783" s="8"/>
      <c r="BQ783" s="8"/>
      <c r="BR783" s="8"/>
      <c r="BS783" s="8"/>
      <c r="BT783" s="8"/>
      <c r="BU783" s="8"/>
      <c r="BV783" s="8"/>
      <c r="BW783" s="8"/>
      <c r="BX783" s="8"/>
      <c r="BY783" s="8"/>
      <c r="BZ783" s="8"/>
      <c r="CA783" s="8"/>
      <c r="CB783" s="8"/>
      <c r="CC783" s="8"/>
      <c r="CD783" s="8"/>
      <c r="CE783" s="8"/>
      <c r="CF783" s="8"/>
      <c r="CG783" s="8"/>
      <c r="CH783" s="8"/>
    </row>
    <row r="784" spans="49:86" ht="12.75" x14ac:dyDescent="0.2">
      <c r="AW784" s="8"/>
      <c r="AX784" s="8"/>
      <c r="AY784" s="8"/>
      <c r="AZ784" s="8"/>
      <c r="BA784" s="8"/>
      <c r="BB784" s="8"/>
      <c r="BC784" s="8"/>
      <c r="BD784" s="8"/>
      <c r="BE784" s="8"/>
      <c r="BF784" s="8"/>
      <c r="BG784" s="8"/>
      <c r="BH784" s="8"/>
      <c r="BI784" s="8"/>
      <c r="BJ784" s="8"/>
      <c r="BK784" s="8"/>
      <c r="BL784" s="8"/>
      <c r="BM784" s="8"/>
      <c r="BN784" s="8"/>
      <c r="BO784" s="8"/>
      <c r="BP784" s="8"/>
      <c r="BQ784" s="8"/>
      <c r="BR784" s="8"/>
      <c r="BS784" s="8"/>
      <c r="BT784" s="8"/>
      <c r="BU784" s="8"/>
      <c r="BV784" s="8"/>
      <c r="BW784" s="8"/>
      <c r="BX784" s="8"/>
      <c r="BY784" s="8"/>
      <c r="BZ784" s="8"/>
      <c r="CA784" s="8"/>
      <c r="CB784" s="8"/>
      <c r="CC784" s="8"/>
      <c r="CD784" s="8"/>
      <c r="CE784" s="8"/>
      <c r="CF784" s="8"/>
      <c r="CG784" s="8"/>
      <c r="CH784" s="8"/>
    </row>
    <row r="785" spans="49:86" ht="12.75" x14ac:dyDescent="0.2">
      <c r="AW785" s="8"/>
      <c r="AX785" s="8"/>
      <c r="AY785" s="8"/>
      <c r="AZ785" s="8"/>
      <c r="BA785" s="8"/>
      <c r="BB785" s="8"/>
      <c r="BC785" s="8"/>
      <c r="BD785" s="8"/>
      <c r="BE785" s="8"/>
      <c r="BF785" s="8"/>
      <c r="BG785" s="8"/>
      <c r="BH785" s="8"/>
      <c r="BI785" s="8"/>
      <c r="BJ785" s="8"/>
      <c r="BK785" s="8"/>
      <c r="BL785" s="8"/>
      <c r="BM785" s="8"/>
      <c r="BN785" s="8"/>
      <c r="BO785" s="8"/>
      <c r="BP785" s="8"/>
      <c r="BQ785" s="8"/>
      <c r="BR785" s="8"/>
      <c r="BS785" s="8"/>
      <c r="BT785" s="8"/>
      <c r="BU785" s="8"/>
      <c r="BV785" s="8"/>
      <c r="BW785" s="8"/>
      <c r="BX785" s="8"/>
      <c r="BY785" s="8"/>
      <c r="BZ785" s="8"/>
      <c r="CA785" s="8"/>
      <c r="CB785" s="8"/>
      <c r="CC785" s="8"/>
      <c r="CD785" s="8"/>
      <c r="CE785" s="8"/>
      <c r="CF785" s="8"/>
      <c r="CG785" s="8"/>
      <c r="CH785" s="8"/>
    </row>
    <row r="786" spans="49:86" ht="12.75" x14ac:dyDescent="0.2"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  <c r="BI786" s="12"/>
      <c r="BJ786" s="12"/>
      <c r="BK786" s="12"/>
      <c r="BL786" s="12"/>
      <c r="BM786" s="12"/>
      <c r="BN786" s="12"/>
      <c r="BO786" s="12"/>
      <c r="BP786" s="12"/>
      <c r="BQ786" s="12"/>
      <c r="BR786" s="12"/>
      <c r="BS786" s="12"/>
      <c r="BT786" s="12"/>
      <c r="BU786" s="12"/>
      <c r="BV786" s="12"/>
      <c r="BW786" s="12"/>
      <c r="BX786" s="12"/>
      <c r="BY786" s="12"/>
      <c r="BZ786" s="12"/>
      <c r="CA786" s="12"/>
      <c r="CB786" s="12"/>
      <c r="CC786" s="12"/>
      <c r="CD786" s="12"/>
      <c r="CE786" s="12"/>
      <c r="CF786" s="12"/>
      <c r="CG786" s="12"/>
      <c r="CH786" s="12"/>
    </row>
    <row r="787" spans="49:86" ht="12.75" x14ac:dyDescent="0.2"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  <c r="BI787" s="12"/>
      <c r="BJ787" s="12"/>
      <c r="BK787" s="12"/>
      <c r="BL787" s="12"/>
      <c r="BM787" s="12"/>
      <c r="BN787" s="12"/>
      <c r="BO787" s="12"/>
      <c r="BP787" s="12"/>
      <c r="BQ787" s="12"/>
      <c r="BR787" s="12"/>
      <c r="BS787" s="12"/>
      <c r="BT787" s="12"/>
      <c r="BU787" s="12"/>
      <c r="BV787" s="12"/>
      <c r="BW787" s="12"/>
      <c r="BX787" s="12"/>
      <c r="BY787" s="12"/>
      <c r="BZ787" s="12"/>
      <c r="CA787" s="12"/>
      <c r="CB787" s="12"/>
      <c r="CC787" s="12"/>
      <c r="CD787" s="12"/>
      <c r="CE787" s="12"/>
      <c r="CF787" s="12"/>
      <c r="CG787" s="12"/>
      <c r="CH787" s="12"/>
    </row>
    <row r="788" spans="49:86" ht="12.75" x14ac:dyDescent="0.2"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  <c r="BI788" s="12"/>
      <c r="BJ788" s="12"/>
      <c r="BK788" s="12"/>
      <c r="BL788" s="12"/>
      <c r="BM788" s="12"/>
      <c r="BN788" s="12"/>
      <c r="BO788" s="12"/>
      <c r="BP788" s="12"/>
      <c r="BQ788" s="12"/>
      <c r="BR788" s="12"/>
      <c r="BS788" s="12"/>
      <c r="BT788" s="12"/>
      <c r="BU788" s="12"/>
      <c r="BV788" s="12"/>
      <c r="BW788" s="12"/>
      <c r="BX788" s="12"/>
      <c r="BY788" s="12"/>
      <c r="BZ788" s="12"/>
      <c r="CA788" s="12"/>
      <c r="CB788" s="12"/>
      <c r="CC788" s="12"/>
      <c r="CD788" s="12"/>
      <c r="CE788" s="12"/>
      <c r="CF788" s="12"/>
      <c r="CG788" s="12"/>
      <c r="CH788" s="12"/>
    </row>
    <row r="789" spans="49:86" ht="12.75" x14ac:dyDescent="0.2"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  <c r="BI789" s="12"/>
      <c r="BJ789" s="12"/>
      <c r="BK789" s="12"/>
      <c r="BL789" s="12"/>
      <c r="BM789" s="12"/>
      <c r="BN789" s="12"/>
      <c r="BO789" s="12"/>
      <c r="BP789" s="12"/>
      <c r="BQ789" s="12"/>
      <c r="BR789" s="12"/>
      <c r="BS789" s="12"/>
      <c r="BT789" s="12"/>
      <c r="BU789" s="12"/>
      <c r="BV789" s="12"/>
      <c r="BW789" s="12"/>
      <c r="BX789" s="12"/>
      <c r="BY789" s="12"/>
      <c r="BZ789" s="12"/>
      <c r="CA789" s="12"/>
      <c r="CB789" s="12"/>
      <c r="CC789" s="12"/>
      <c r="CD789" s="12"/>
      <c r="CE789" s="12"/>
      <c r="CF789" s="12"/>
      <c r="CG789" s="12"/>
      <c r="CH789" s="12"/>
    </row>
    <row r="790" spans="49:86" ht="12.75" x14ac:dyDescent="0.2"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  <c r="BI790" s="12"/>
      <c r="BJ790" s="12"/>
      <c r="BK790" s="12"/>
      <c r="BL790" s="12"/>
      <c r="BM790" s="12"/>
      <c r="BN790" s="12"/>
      <c r="BO790" s="12"/>
      <c r="BP790" s="12"/>
      <c r="BQ790" s="12"/>
      <c r="BR790" s="12"/>
      <c r="BS790" s="12"/>
      <c r="BT790" s="12"/>
      <c r="BU790" s="12"/>
      <c r="BV790" s="12"/>
      <c r="BW790" s="12"/>
      <c r="BX790" s="12"/>
      <c r="BY790" s="12"/>
      <c r="BZ790" s="12"/>
      <c r="CA790" s="12"/>
      <c r="CB790" s="12"/>
      <c r="CC790" s="12"/>
      <c r="CD790" s="12"/>
      <c r="CE790" s="12"/>
      <c r="CF790" s="12"/>
      <c r="CG790" s="12"/>
      <c r="CH790" s="12"/>
    </row>
    <row r="791" spans="49:86" ht="12.75" x14ac:dyDescent="0.2">
      <c r="AW791" s="10"/>
      <c r="AX791" s="10"/>
      <c r="AY791" s="10"/>
      <c r="AZ791" s="10"/>
      <c r="BA791" s="10"/>
      <c r="BB791" s="10"/>
      <c r="BC791" s="10"/>
      <c r="BD791" s="10"/>
      <c r="BE791" s="10"/>
      <c r="BF791" s="10"/>
      <c r="BG791" s="10"/>
      <c r="BH791" s="10"/>
      <c r="BI791" s="10"/>
      <c r="BJ791" s="10"/>
      <c r="BK791" s="10"/>
      <c r="BL791" s="10"/>
      <c r="BM791" s="10"/>
      <c r="BN791" s="10"/>
      <c r="BO791" s="10"/>
      <c r="BP791" s="10"/>
      <c r="BQ791" s="10"/>
      <c r="BR791" s="10"/>
      <c r="BS791" s="10"/>
      <c r="BT791" s="10"/>
      <c r="BU791" s="10"/>
      <c r="BV791" s="10"/>
      <c r="BW791" s="10"/>
      <c r="BX791" s="10"/>
      <c r="BY791" s="10"/>
      <c r="BZ791" s="10"/>
      <c r="CA791" s="10"/>
      <c r="CB791" s="10"/>
      <c r="CC791" s="10"/>
      <c r="CD791" s="10"/>
      <c r="CE791" s="10"/>
      <c r="CF791" s="10"/>
      <c r="CG791" s="10"/>
      <c r="CH791" s="10"/>
    </row>
    <row r="792" spans="49:86" ht="12.75" x14ac:dyDescent="0.2">
      <c r="AW792" s="8"/>
      <c r="AX792" s="8"/>
      <c r="AY792" s="8"/>
      <c r="AZ792" s="8"/>
      <c r="BA792" s="8"/>
      <c r="BB792" s="8"/>
      <c r="BC792" s="8"/>
      <c r="BD792" s="8"/>
      <c r="BE792" s="8"/>
      <c r="BF792" s="8"/>
      <c r="BG792" s="8"/>
      <c r="BH792" s="8"/>
      <c r="BI792" s="8"/>
      <c r="BJ792" s="8"/>
      <c r="BK792" s="8"/>
      <c r="BL792" s="8"/>
      <c r="BM792" s="8"/>
      <c r="BN792" s="8"/>
      <c r="BO792" s="8"/>
      <c r="BP792" s="8"/>
      <c r="BQ792" s="8"/>
      <c r="BR792" s="8"/>
      <c r="BS792" s="8"/>
      <c r="BT792" s="8"/>
      <c r="BU792" s="8"/>
      <c r="BV792" s="8"/>
      <c r="BW792" s="8"/>
      <c r="BX792" s="8"/>
      <c r="BY792" s="8"/>
      <c r="BZ792" s="8"/>
      <c r="CA792" s="8"/>
      <c r="CB792" s="8"/>
      <c r="CC792" s="8"/>
      <c r="CD792" s="8"/>
      <c r="CE792" s="8"/>
      <c r="CF792" s="8"/>
      <c r="CG792" s="8"/>
      <c r="CH792" s="8"/>
    </row>
    <row r="793" spans="49:86" ht="12.75" x14ac:dyDescent="0.2">
      <c r="AW793" s="8"/>
      <c r="AX793" s="8"/>
      <c r="AY793" s="8"/>
      <c r="AZ793" s="8"/>
      <c r="BA793" s="8"/>
      <c r="BB793" s="8"/>
      <c r="BC793" s="8"/>
      <c r="BD793" s="8"/>
      <c r="BE793" s="8"/>
      <c r="BF793" s="8"/>
      <c r="BG793" s="8"/>
      <c r="BH793" s="8"/>
      <c r="BI793" s="8"/>
      <c r="BJ793" s="8"/>
      <c r="BK793" s="8"/>
      <c r="BL793" s="8"/>
      <c r="BM793" s="8"/>
      <c r="BN793" s="8"/>
      <c r="BO793" s="8"/>
      <c r="BP793" s="8"/>
      <c r="BQ793" s="8"/>
      <c r="BR793" s="8"/>
      <c r="BS793" s="8"/>
      <c r="BT793" s="8"/>
      <c r="BU793" s="8"/>
      <c r="BV793" s="8"/>
      <c r="BW793" s="8"/>
      <c r="BX793" s="8"/>
      <c r="BY793" s="8"/>
      <c r="BZ793" s="8"/>
      <c r="CA793" s="8"/>
      <c r="CB793" s="8"/>
      <c r="CC793" s="8"/>
      <c r="CD793" s="8"/>
      <c r="CE793" s="8"/>
      <c r="CF793" s="8"/>
      <c r="CG793" s="8"/>
      <c r="CH793" s="8"/>
    </row>
    <row r="794" spans="49:86" ht="12.75" x14ac:dyDescent="0.2">
      <c r="AW794" s="8"/>
      <c r="AX794" s="8"/>
      <c r="AY794" s="8"/>
      <c r="AZ794" s="8"/>
      <c r="BA794" s="8"/>
      <c r="BB794" s="8"/>
      <c r="BC794" s="8"/>
      <c r="BD794" s="8"/>
      <c r="BE794" s="8"/>
      <c r="BF794" s="8"/>
      <c r="BG794" s="8"/>
      <c r="BH794" s="8"/>
      <c r="BI794" s="8"/>
      <c r="BJ794" s="8"/>
      <c r="BK794" s="8"/>
      <c r="BL794" s="8"/>
      <c r="BM794" s="8"/>
      <c r="BN794" s="8"/>
      <c r="BO794" s="8"/>
      <c r="BP794" s="8"/>
      <c r="BQ794" s="8"/>
      <c r="BR794" s="8"/>
      <c r="BS794" s="8"/>
      <c r="BT794" s="8"/>
      <c r="BU794" s="8"/>
      <c r="BV794" s="8"/>
      <c r="BW794" s="8"/>
      <c r="BX794" s="8"/>
      <c r="BY794" s="8"/>
      <c r="BZ794" s="8"/>
      <c r="CA794" s="8"/>
      <c r="CB794" s="8"/>
      <c r="CC794" s="8"/>
      <c r="CD794" s="8"/>
      <c r="CE794" s="8"/>
      <c r="CF794" s="8"/>
      <c r="CG794" s="8"/>
      <c r="CH794" s="8"/>
    </row>
    <row r="795" spans="49:86" ht="12.75" x14ac:dyDescent="0.2"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  <c r="BN795" s="3"/>
      <c r="BO795" s="3"/>
      <c r="BP795" s="3"/>
      <c r="BQ795" s="3"/>
      <c r="BR795" s="3"/>
      <c r="BS795" s="3"/>
      <c r="BT795" s="3"/>
      <c r="BU795" s="3"/>
      <c r="BV795" s="3"/>
      <c r="BW795" s="3"/>
      <c r="BX795" s="3"/>
      <c r="BY795" s="3"/>
      <c r="BZ795" s="3"/>
      <c r="CA795" s="3"/>
      <c r="CB795" s="3"/>
      <c r="CC795" s="3"/>
      <c r="CD795" s="3"/>
      <c r="CE795" s="3"/>
      <c r="CF795" s="3"/>
      <c r="CG795" s="3"/>
      <c r="CH795" s="3"/>
    </row>
    <row r="796" spans="49:86" ht="12.75" x14ac:dyDescent="0.2"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  <c r="BI796" s="12"/>
      <c r="BJ796" s="12"/>
      <c r="BK796" s="12"/>
      <c r="BL796" s="12"/>
      <c r="BM796" s="12"/>
      <c r="BN796" s="12"/>
      <c r="BO796" s="12"/>
      <c r="BP796" s="12"/>
      <c r="BQ796" s="12"/>
      <c r="BR796" s="12"/>
      <c r="BS796" s="12"/>
      <c r="BT796" s="12"/>
      <c r="BU796" s="12"/>
      <c r="BV796" s="12"/>
      <c r="BW796" s="12"/>
      <c r="BX796" s="12"/>
      <c r="BY796" s="12"/>
      <c r="BZ796" s="12"/>
      <c r="CA796" s="12"/>
      <c r="CB796" s="12"/>
      <c r="CC796" s="12"/>
      <c r="CD796" s="12"/>
      <c r="CE796" s="12"/>
      <c r="CF796" s="12"/>
      <c r="CG796" s="12"/>
      <c r="CH796" s="12"/>
    </row>
    <row r="797" spans="49:86" ht="12.75" x14ac:dyDescent="0.2"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  <c r="BQ797" s="3"/>
      <c r="BR797" s="3"/>
      <c r="BS797" s="3"/>
      <c r="BT797" s="3"/>
      <c r="BU797" s="3"/>
      <c r="BV797" s="3"/>
      <c r="BW797" s="3"/>
      <c r="BX797" s="3"/>
      <c r="BY797" s="3"/>
      <c r="BZ797" s="3"/>
      <c r="CA797" s="3"/>
      <c r="CB797" s="3"/>
      <c r="CC797" s="3"/>
      <c r="CD797" s="3"/>
      <c r="CE797" s="3"/>
      <c r="CF797" s="3"/>
      <c r="CG797" s="3"/>
      <c r="CH797" s="3"/>
    </row>
    <row r="798" spans="49:86" ht="12.75" x14ac:dyDescent="0.2"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  <c r="BN798" s="3"/>
      <c r="BO798" s="3"/>
      <c r="BP798" s="3"/>
      <c r="BQ798" s="3"/>
      <c r="BR798" s="3"/>
      <c r="BS798" s="3"/>
      <c r="BT798" s="3"/>
      <c r="BU798" s="3"/>
      <c r="BV798" s="3"/>
      <c r="BW798" s="3"/>
      <c r="BX798" s="3"/>
      <c r="BY798" s="3"/>
      <c r="BZ798" s="3"/>
      <c r="CA798" s="3"/>
      <c r="CB798" s="3"/>
      <c r="CC798" s="3"/>
      <c r="CD798" s="3"/>
      <c r="CE798" s="3"/>
      <c r="CF798" s="3"/>
      <c r="CG798" s="3"/>
      <c r="CH798" s="3"/>
    </row>
    <row r="799" spans="49:86" ht="12.75" x14ac:dyDescent="0.2"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  <c r="BN799" s="3"/>
      <c r="BO799" s="3"/>
      <c r="BP799" s="3"/>
      <c r="BQ799" s="3"/>
      <c r="BR799" s="3"/>
      <c r="BS799" s="3"/>
      <c r="BT799" s="3"/>
      <c r="BU799" s="3"/>
      <c r="BV799" s="3"/>
      <c r="BW799" s="3"/>
      <c r="BX799" s="3"/>
      <c r="BY799" s="3"/>
      <c r="BZ799" s="3"/>
      <c r="CA799" s="3"/>
      <c r="CB799" s="3"/>
      <c r="CC799" s="3"/>
      <c r="CD799" s="3"/>
      <c r="CE799" s="3"/>
      <c r="CF799" s="3"/>
      <c r="CG799" s="3"/>
      <c r="CH799" s="3"/>
    </row>
    <row r="800" spans="49:86" ht="12.75" x14ac:dyDescent="0.2">
      <c r="AW800" s="10"/>
      <c r="AX800" s="10"/>
      <c r="AY800" s="10"/>
      <c r="AZ800" s="10"/>
      <c r="BA800" s="10"/>
      <c r="BB800" s="10"/>
      <c r="BC800" s="10"/>
      <c r="BD800" s="10"/>
      <c r="BE800" s="10"/>
      <c r="BF800" s="10"/>
      <c r="BG800" s="10"/>
      <c r="BH800" s="10"/>
      <c r="BI800" s="10"/>
      <c r="BJ800" s="10"/>
      <c r="BK800" s="10"/>
      <c r="BL800" s="10"/>
      <c r="BM800" s="10"/>
      <c r="BN800" s="10"/>
      <c r="BO800" s="10"/>
      <c r="BP800" s="10"/>
      <c r="BQ800" s="10"/>
      <c r="BR800" s="10"/>
      <c r="BS800" s="10"/>
      <c r="BT800" s="10"/>
      <c r="BU800" s="10"/>
      <c r="BV800" s="10"/>
      <c r="BW800" s="10"/>
      <c r="BX800" s="10"/>
      <c r="BY800" s="10"/>
      <c r="BZ800" s="10"/>
      <c r="CA800" s="10"/>
      <c r="CB800" s="10"/>
      <c r="CC800" s="10"/>
      <c r="CD800" s="10"/>
      <c r="CE800" s="10"/>
      <c r="CF800" s="10"/>
      <c r="CG800" s="10"/>
      <c r="CH800" s="10"/>
    </row>
    <row r="801" spans="49:86" ht="12.75" x14ac:dyDescent="0.2">
      <c r="AW801" s="8"/>
      <c r="AX801" s="8"/>
      <c r="AY801" s="8"/>
      <c r="AZ801" s="8"/>
      <c r="BA801" s="8"/>
      <c r="BB801" s="8"/>
      <c r="BC801" s="8"/>
      <c r="BD801" s="8"/>
      <c r="BE801" s="8"/>
      <c r="BF801" s="8"/>
      <c r="BG801" s="8"/>
      <c r="BH801" s="8"/>
      <c r="BI801" s="8"/>
      <c r="BJ801" s="8"/>
      <c r="BK801" s="8"/>
      <c r="BL801" s="8"/>
      <c r="BM801" s="8"/>
      <c r="BN801" s="8"/>
      <c r="BO801" s="8"/>
      <c r="BP801" s="8"/>
      <c r="BQ801" s="8"/>
      <c r="BR801" s="8"/>
      <c r="BS801" s="8"/>
      <c r="BT801" s="8"/>
      <c r="BU801" s="8"/>
      <c r="BV801" s="8"/>
      <c r="BW801" s="8"/>
      <c r="BX801" s="8"/>
      <c r="BY801" s="8"/>
      <c r="BZ801" s="8"/>
      <c r="CA801" s="8"/>
      <c r="CB801" s="8"/>
      <c r="CC801" s="8"/>
      <c r="CD801" s="8"/>
      <c r="CE801" s="8"/>
      <c r="CF801" s="8"/>
      <c r="CG801" s="8"/>
      <c r="CH801" s="8"/>
    </row>
    <row r="802" spans="49:86" ht="12.75" x14ac:dyDescent="0.2">
      <c r="AW802" s="8"/>
      <c r="AX802" s="8"/>
      <c r="AY802" s="8"/>
      <c r="AZ802" s="8"/>
      <c r="BA802" s="8"/>
      <c r="BB802" s="8"/>
      <c r="BC802" s="8"/>
      <c r="BD802" s="8"/>
      <c r="BE802" s="8"/>
      <c r="BF802" s="8"/>
      <c r="BG802" s="8"/>
      <c r="BH802" s="8"/>
      <c r="BI802" s="8"/>
      <c r="BJ802" s="8"/>
      <c r="BK802" s="8"/>
      <c r="BL802" s="8"/>
      <c r="BM802" s="8"/>
      <c r="BN802" s="8"/>
      <c r="BO802" s="8"/>
      <c r="BP802" s="8"/>
      <c r="BQ802" s="8"/>
      <c r="BR802" s="8"/>
      <c r="BS802" s="8"/>
      <c r="BT802" s="8"/>
      <c r="BU802" s="8"/>
      <c r="BV802" s="8"/>
      <c r="BW802" s="8"/>
      <c r="BX802" s="8"/>
      <c r="BY802" s="8"/>
      <c r="BZ802" s="8"/>
      <c r="CA802" s="8"/>
      <c r="CB802" s="8"/>
      <c r="CC802" s="8"/>
      <c r="CD802" s="8"/>
      <c r="CE802" s="8"/>
      <c r="CF802" s="8"/>
      <c r="CG802" s="8"/>
      <c r="CH802" s="8"/>
    </row>
    <row r="803" spans="49:86" ht="12.75" x14ac:dyDescent="0.2">
      <c r="AW803" s="8"/>
      <c r="AX803" s="8"/>
      <c r="AY803" s="8"/>
      <c r="AZ803" s="8"/>
      <c r="BA803" s="8"/>
      <c r="BB803" s="8"/>
      <c r="BC803" s="8"/>
      <c r="BD803" s="8"/>
      <c r="BE803" s="8"/>
      <c r="BF803" s="8"/>
      <c r="BG803" s="8"/>
      <c r="BH803" s="8"/>
      <c r="BI803" s="8"/>
      <c r="BJ803" s="8"/>
      <c r="BK803" s="8"/>
      <c r="BL803" s="8"/>
      <c r="BM803" s="8"/>
      <c r="BN803" s="8"/>
      <c r="BO803" s="8"/>
      <c r="BP803" s="8"/>
      <c r="BQ803" s="8"/>
      <c r="BR803" s="8"/>
      <c r="BS803" s="8"/>
      <c r="BT803" s="8"/>
      <c r="BU803" s="8"/>
      <c r="BV803" s="8"/>
      <c r="BW803" s="8"/>
      <c r="BX803" s="8"/>
      <c r="BY803" s="8"/>
      <c r="BZ803" s="8"/>
      <c r="CA803" s="8"/>
      <c r="CB803" s="8"/>
      <c r="CC803" s="8"/>
      <c r="CD803" s="8"/>
      <c r="CE803" s="8"/>
      <c r="CF803" s="8"/>
      <c r="CG803" s="8"/>
      <c r="CH803" s="8"/>
    </row>
    <row r="804" spans="49:86" ht="12.75" x14ac:dyDescent="0.2"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"/>
      <c r="BN804" s="3"/>
      <c r="BO804" s="3"/>
      <c r="BP804" s="3"/>
      <c r="BQ804" s="3"/>
      <c r="BR804" s="3"/>
      <c r="BS804" s="3"/>
      <c r="BT804" s="3"/>
      <c r="BU804" s="3"/>
      <c r="BV804" s="3"/>
      <c r="BW804" s="3"/>
      <c r="BX804" s="3"/>
      <c r="BY804" s="3"/>
      <c r="BZ804" s="3"/>
      <c r="CA804" s="3"/>
      <c r="CB804" s="3"/>
      <c r="CC804" s="3"/>
      <c r="CD804" s="3"/>
      <c r="CE804" s="3"/>
      <c r="CF804" s="3"/>
      <c r="CG804" s="3"/>
      <c r="CH804" s="3"/>
    </row>
    <row r="805" spans="49:86" ht="12.75" x14ac:dyDescent="0.2"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  <c r="BN805" s="3"/>
      <c r="BO805" s="3"/>
      <c r="BP805" s="3"/>
      <c r="BQ805" s="3"/>
      <c r="BR805" s="3"/>
      <c r="BS805" s="3"/>
      <c r="BT805" s="3"/>
      <c r="BU805" s="3"/>
      <c r="BV805" s="3"/>
      <c r="BW805" s="3"/>
      <c r="BX805" s="3"/>
      <c r="BY805" s="3"/>
      <c r="BZ805" s="3"/>
      <c r="CA805" s="3"/>
      <c r="CB805" s="3"/>
      <c r="CC805" s="3"/>
      <c r="CD805" s="3"/>
      <c r="CE805" s="3"/>
      <c r="CF805" s="3"/>
      <c r="CG805" s="3"/>
      <c r="CH805" s="3"/>
    </row>
    <row r="806" spans="49:86" ht="12.75" x14ac:dyDescent="0.2"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  <c r="BI806" s="12"/>
      <c r="BJ806" s="12"/>
      <c r="BK806" s="12"/>
      <c r="BL806" s="12"/>
      <c r="BM806" s="12"/>
      <c r="BN806" s="12"/>
      <c r="BO806" s="12"/>
      <c r="BP806" s="12"/>
      <c r="BQ806" s="12"/>
      <c r="BR806" s="12"/>
      <c r="BS806" s="12"/>
      <c r="BT806" s="12"/>
      <c r="BU806" s="12"/>
      <c r="BV806" s="12"/>
      <c r="BW806" s="12"/>
      <c r="BX806" s="12"/>
      <c r="BY806" s="12"/>
      <c r="BZ806" s="12"/>
      <c r="CA806" s="12"/>
      <c r="CB806" s="12"/>
      <c r="CC806" s="12"/>
      <c r="CD806" s="12"/>
      <c r="CE806" s="12"/>
      <c r="CF806" s="12"/>
      <c r="CG806" s="12"/>
      <c r="CH806" s="12"/>
    </row>
    <row r="807" spans="49:86" ht="12.75" x14ac:dyDescent="0.2"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  <c r="BN807" s="3"/>
      <c r="BO807" s="3"/>
      <c r="BP807" s="3"/>
      <c r="BQ807" s="3"/>
      <c r="BR807" s="3"/>
      <c r="BS807" s="3"/>
      <c r="BT807" s="3"/>
      <c r="BU807" s="3"/>
      <c r="BV807" s="3"/>
      <c r="BW807" s="3"/>
      <c r="BX807" s="3"/>
      <c r="BY807" s="3"/>
      <c r="BZ807" s="3"/>
      <c r="CA807" s="3"/>
      <c r="CB807" s="3"/>
      <c r="CC807" s="3"/>
      <c r="CD807" s="3"/>
      <c r="CE807" s="3"/>
      <c r="CF807" s="3"/>
      <c r="CG807" s="3"/>
      <c r="CH807" s="3"/>
    </row>
    <row r="808" spans="49:86" ht="12.75" x14ac:dyDescent="0.2"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  <c r="BN808" s="3"/>
      <c r="BO808" s="3"/>
      <c r="BP808" s="3"/>
      <c r="BQ808" s="3"/>
      <c r="BR808" s="3"/>
      <c r="BS808" s="3"/>
      <c r="BT808" s="3"/>
      <c r="BU808" s="3"/>
      <c r="BV808" s="3"/>
      <c r="BW808" s="3"/>
      <c r="BX808" s="3"/>
      <c r="BY808" s="3"/>
      <c r="BZ808" s="3"/>
      <c r="CA808" s="3"/>
      <c r="CB808" s="3"/>
      <c r="CC808" s="3"/>
      <c r="CD808" s="3"/>
      <c r="CE808" s="3"/>
      <c r="CF808" s="3"/>
      <c r="CG808" s="3"/>
      <c r="CH808" s="3"/>
    </row>
    <row r="809" spans="49:86" ht="12.75" x14ac:dyDescent="0.2">
      <c r="AW809" s="10"/>
      <c r="AX809" s="10"/>
      <c r="AY809" s="10"/>
      <c r="AZ809" s="10"/>
      <c r="BA809" s="10"/>
      <c r="BB809" s="10"/>
      <c r="BC809" s="10"/>
      <c r="BD809" s="10"/>
      <c r="BE809" s="10"/>
      <c r="BF809" s="10"/>
      <c r="BG809" s="10"/>
      <c r="BH809" s="10"/>
      <c r="BI809" s="10"/>
      <c r="BJ809" s="10"/>
      <c r="BK809" s="10"/>
      <c r="BL809" s="10"/>
      <c r="BM809" s="10"/>
      <c r="BN809" s="10"/>
      <c r="BO809" s="10"/>
      <c r="BP809" s="10"/>
      <c r="BQ809" s="10"/>
      <c r="BR809" s="10"/>
      <c r="BS809" s="10"/>
      <c r="BT809" s="10"/>
      <c r="BU809" s="10"/>
      <c r="BV809" s="10"/>
      <c r="BW809" s="10"/>
      <c r="BX809" s="10"/>
      <c r="BY809" s="10"/>
      <c r="BZ809" s="10"/>
      <c r="CA809" s="10"/>
      <c r="CB809" s="10"/>
      <c r="CC809" s="10"/>
      <c r="CD809" s="10"/>
      <c r="CE809" s="10"/>
      <c r="CF809" s="10"/>
      <c r="CG809" s="10"/>
      <c r="CH809" s="10"/>
    </row>
    <row r="810" spans="49:86" ht="12.75" x14ac:dyDescent="0.2">
      <c r="AW810" s="8"/>
      <c r="AX810" s="8"/>
      <c r="AY810" s="8"/>
      <c r="AZ810" s="8"/>
      <c r="BA810" s="8"/>
      <c r="BB810" s="8"/>
      <c r="BC810" s="8"/>
      <c r="BD810" s="8"/>
      <c r="BE810" s="8"/>
      <c r="BF810" s="8"/>
      <c r="BG810" s="8"/>
      <c r="BH810" s="8"/>
      <c r="BI810" s="8"/>
      <c r="BJ810" s="8"/>
      <c r="BK810" s="8"/>
      <c r="BL810" s="8"/>
      <c r="BM810" s="8"/>
      <c r="BN810" s="8"/>
      <c r="BO810" s="8"/>
      <c r="BP810" s="8"/>
      <c r="BQ810" s="8"/>
      <c r="BR810" s="8"/>
      <c r="BS810" s="8"/>
      <c r="BT810" s="8"/>
      <c r="BU810" s="8"/>
      <c r="BV810" s="8"/>
      <c r="BW810" s="8"/>
      <c r="BX810" s="8"/>
      <c r="BY810" s="8"/>
      <c r="BZ810" s="8"/>
      <c r="CA810" s="8"/>
      <c r="CB810" s="8"/>
      <c r="CC810" s="8"/>
      <c r="CD810" s="8"/>
      <c r="CE810" s="8"/>
      <c r="CF810" s="8"/>
      <c r="CG810" s="8"/>
      <c r="CH810" s="8"/>
    </row>
    <row r="811" spans="49:86" ht="12.75" x14ac:dyDescent="0.2">
      <c r="AW811" s="8"/>
      <c r="AX811" s="8"/>
      <c r="AY811" s="8"/>
      <c r="AZ811" s="8"/>
      <c r="BA811" s="8"/>
      <c r="BB811" s="8"/>
      <c r="BC811" s="8"/>
      <c r="BD811" s="8"/>
      <c r="BE811" s="8"/>
      <c r="BF811" s="8"/>
      <c r="BG811" s="8"/>
      <c r="BH811" s="8"/>
      <c r="BI811" s="8"/>
      <c r="BJ811" s="8"/>
      <c r="BK811" s="8"/>
      <c r="BL811" s="8"/>
      <c r="BM811" s="8"/>
      <c r="BN811" s="8"/>
      <c r="BO811" s="8"/>
      <c r="BP811" s="8"/>
      <c r="BQ811" s="8"/>
      <c r="BR811" s="8"/>
      <c r="BS811" s="8"/>
      <c r="BT811" s="8"/>
      <c r="BU811" s="8"/>
      <c r="BV811" s="8"/>
      <c r="BW811" s="8"/>
      <c r="BX811" s="8"/>
      <c r="BY811" s="8"/>
      <c r="BZ811" s="8"/>
      <c r="CA811" s="8"/>
      <c r="CB811" s="8"/>
      <c r="CC811" s="8"/>
      <c r="CD811" s="8"/>
      <c r="CE811" s="8"/>
      <c r="CF811" s="8"/>
      <c r="CG811" s="8"/>
      <c r="CH811" s="8"/>
    </row>
    <row r="812" spans="49:86" ht="12.75" x14ac:dyDescent="0.2">
      <c r="AW812" s="8"/>
      <c r="AX812" s="8"/>
      <c r="AY812" s="8"/>
      <c r="AZ812" s="8"/>
      <c r="BA812" s="8"/>
      <c r="BB812" s="8"/>
      <c r="BC812" s="8"/>
      <c r="BD812" s="8"/>
      <c r="BE812" s="8"/>
      <c r="BF812" s="8"/>
      <c r="BG812" s="8"/>
      <c r="BH812" s="8"/>
      <c r="BI812" s="8"/>
      <c r="BJ812" s="8"/>
      <c r="BK812" s="8"/>
      <c r="BL812" s="8"/>
      <c r="BM812" s="8"/>
      <c r="BN812" s="8"/>
      <c r="BO812" s="8"/>
      <c r="BP812" s="8"/>
      <c r="BQ812" s="8"/>
      <c r="BR812" s="8"/>
      <c r="BS812" s="8"/>
      <c r="BT812" s="8"/>
      <c r="BU812" s="8"/>
      <c r="BV812" s="8"/>
      <c r="BW812" s="8"/>
      <c r="BX812" s="8"/>
      <c r="BY812" s="8"/>
      <c r="BZ812" s="8"/>
      <c r="CA812" s="8"/>
      <c r="CB812" s="8"/>
      <c r="CC812" s="8"/>
      <c r="CD812" s="8"/>
      <c r="CE812" s="8"/>
      <c r="CF812" s="8"/>
      <c r="CG812" s="8"/>
      <c r="CH812" s="8"/>
    </row>
    <row r="813" spans="49:86" ht="12.75" x14ac:dyDescent="0.2"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  <c r="BI813" s="12"/>
      <c r="BJ813" s="12"/>
      <c r="BK813" s="12"/>
      <c r="BL813" s="12"/>
      <c r="BM813" s="12"/>
      <c r="BN813" s="12"/>
      <c r="BO813" s="12"/>
      <c r="BP813" s="12"/>
      <c r="BQ813" s="12"/>
      <c r="BR813" s="12"/>
      <c r="BS813" s="12"/>
      <c r="BT813" s="12"/>
      <c r="BU813" s="12"/>
      <c r="BV813" s="12"/>
      <c r="BW813" s="12"/>
      <c r="BX813" s="12"/>
      <c r="BY813" s="12"/>
      <c r="BZ813" s="12"/>
      <c r="CA813" s="12"/>
      <c r="CB813" s="12"/>
      <c r="CC813" s="12"/>
      <c r="CD813" s="12"/>
      <c r="CE813" s="12"/>
      <c r="CF813" s="12"/>
      <c r="CG813" s="12"/>
      <c r="CH813" s="12"/>
    </row>
    <row r="814" spans="49:86" ht="12.75" x14ac:dyDescent="0.2"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  <c r="BI814" s="12"/>
      <c r="BJ814" s="12"/>
      <c r="BK814" s="12"/>
      <c r="BL814" s="12"/>
      <c r="BM814" s="12"/>
      <c r="BN814" s="12"/>
      <c r="BO814" s="12"/>
      <c r="BP814" s="12"/>
      <c r="BQ814" s="12"/>
      <c r="BR814" s="12"/>
      <c r="BS814" s="12"/>
      <c r="BT814" s="12"/>
      <c r="BU814" s="12"/>
      <c r="BV814" s="12"/>
      <c r="BW814" s="12"/>
      <c r="BX814" s="12"/>
      <c r="BY814" s="12"/>
      <c r="BZ814" s="12"/>
      <c r="CA814" s="12"/>
      <c r="CB814" s="12"/>
      <c r="CC814" s="12"/>
      <c r="CD814" s="12"/>
      <c r="CE814" s="12"/>
      <c r="CF814" s="12"/>
      <c r="CG814" s="12"/>
      <c r="CH814" s="12"/>
    </row>
    <row r="815" spans="49:86" ht="12.75" x14ac:dyDescent="0.2"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  <c r="BI815" s="12"/>
      <c r="BJ815" s="12"/>
      <c r="BK815" s="12"/>
      <c r="BL815" s="12"/>
      <c r="BM815" s="12"/>
      <c r="BN815" s="12"/>
      <c r="BO815" s="12"/>
      <c r="BP815" s="12"/>
      <c r="BQ815" s="12"/>
      <c r="BR815" s="12"/>
      <c r="BS815" s="12"/>
      <c r="BT815" s="12"/>
      <c r="BU815" s="12"/>
      <c r="BV815" s="12"/>
      <c r="BW815" s="12"/>
      <c r="BX815" s="12"/>
      <c r="BY815" s="12"/>
      <c r="BZ815" s="12"/>
      <c r="CA815" s="12"/>
      <c r="CB815" s="12"/>
      <c r="CC815" s="12"/>
      <c r="CD815" s="12"/>
      <c r="CE815" s="12"/>
      <c r="CF815" s="12"/>
      <c r="CG815" s="12"/>
      <c r="CH815" s="12"/>
    </row>
    <row r="816" spans="49:86" ht="12.75" x14ac:dyDescent="0.2"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  <c r="BI816" s="12"/>
      <c r="BJ816" s="12"/>
      <c r="BK816" s="12"/>
      <c r="BL816" s="12"/>
      <c r="BM816" s="12"/>
      <c r="BN816" s="12"/>
      <c r="BO816" s="12"/>
      <c r="BP816" s="12"/>
      <c r="BQ816" s="12"/>
      <c r="BR816" s="12"/>
      <c r="BS816" s="12"/>
      <c r="BT816" s="12"/>
      <c r="BU816" s="12"/>
      <c r="BV816" s="12"/>
      <c r="BW816" s="12"/>
      <c r="BX816" s="12"/>
      <c r="BY816" s="12"/>
      <c r="BZ816" s="12"/>
      <c r="CA816" s="12"/>
      <c r="CB816" s="12"/>
      <c r="CC816" s="12"/>
      <c r="CD816" s="12"/>
      <c r="CE816" s="12"/>
      <c r="CF816" s="12"/>
      <c r="CG816" s="12"/>
      <c r="CH816" s="12"/>
    </row>
    <row r="817" spans="49:86" ht="12.75" x14ac:dyDescent="0.2"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  <c r="BI817" s="12"/>
      <c r="BJ817" s="12"/>
      <c r="BK817" s="12"/>
      <c r="BL817" s="12"/>
      <c r="BM817" s="12"/>
      <c r="BN817" s="12"/>
      <c r="BO817" s="12"/>
      <c r="BP817" s="12"/>
      <c r="BQ817" s="12"/>
      <c r="BR817" s="12"/>
      <c r="BS817" s="12"/>
      <c r="BT817" s="12"/>
      <c r="BU817" s="12"/>
      <c r="BV817" s="12"/>
      <c r="BW817" s="12"/>
      <c r="BX817" s="12"/>
      <c r="BY817" s="12"/>
      <c r="BZ817" s="12"/>
      <c r="CA817" s="12"/>
      <c r="CB817" s="12"/>
      <c r="CC817" s="12"/>
      <c r="CD817" s="12"/>
      <c r="CE817" s="12"/>
      <c r="CF817" s="12"/>
      <c r="CG817" s="12"/>
      <c r="CH817" s="12"/>
    </row>
    <row r="818" spans="49:86" ht="12.75" x14ac:dyDescent="0.2">
      <c r="AW818" s="23"/>
      <c r="AX818" s="23"/>
      <c r="AY818" s="23"/>
      <c r="AZ818" s="23"/>
      <c r="BA818" s="23"/>
      <c r="BB818" s="23"/>
      <c r="BC818" s="23"/>
      <c r="BD818" s="23"/>
      <c r="BE818" s="23"/>
      <c r="BF818" s="23"/>
      <c r="BG818" s="23"/>
      <c r="BH818" s="23"/>
      <c r="BI818" s="23"/>
      <c r="BJ818" s="23"/>
      <c r="BK818" s="23"/>
      <c r="BL818" s="23"/>
      <c r="BM818" s="23"/>
      <c r="BN818" s="23"/>
      <c r="BO818" s="23"/>
      <c r="BP818" s="23"/>
      <c r="BQ818" s="23"/>
      <c r="BR818" s="23"/>
      <c r="BS818" s="23"/>
      <c r="BT818" s="23"/>
      <c r="BU818" s="23"/>
      <c r="BV818" s="23"/>
      <c r="BW818" s="23"/>
      <c r="BX818" s="23"/>
      <c r="BY818" s="23"/>
      <c r="BZ818" s="23"/>
      <c r="CA818" s="23"/>
      <c r="CB818" s="23"/>
      <c r="CC818" s="23"/>
      <c r="CD818" s="23"/>
      <c r="CE818" s="23"/>
      <c r="CF818" s="23"/>
      <c r="CG818" s="23"/>
      <c r="CH818" s="23"/>
    </row>
    <row r="819" spans="49:86" ht="12.75" x14ac:dyDescent="0.2">
      <c r="AW819" s="24"/>
      <c r="AX819" s="24"/>
      <c r="AY819" s="24"/>
      <c r="AZ819" s="24"/>
      <c r="BA819" s="24"/>
      <c r="BB819" s="24"/>
      <c r="BC819" s="24"/>
      <c r="BD819" s="24"/>
      <c r="BE819" s="24"/>
      <c r="BF819" s="24"/>
      <c r="BG819" s="24"/>
      <c r="BH819" s="24"/>
      <c r="BI819" s="24"/>
      <c r="BJ819" s="24"/>
      <c r="BK819" s="24"/>
      <c r="BL819" s="24"/>
      <c r="BM819" s="24"/>
      <c r="BN819" s="24"/>
      <c r="BO819" s="24"/>
      <c r="BP819" s="24"/>
      <c r="BQ819" s="24"/>
      <c r="BR819" s="24"/>
      <c r="BS819" s="24"/>
      <c r="BT819" s="24"/>
      <c r="BU819" s="24"/>
      <c r="BV819" s="24"/>
      <c r="BW819" s="24"/>
      <c r="BX819" s="24"/>
      <c r="BY819" s="24"/>
      <c r="BZ819" s="24"/>
      <c r="CA819" s="24"/>
      <c r="CB819" s="24"/>
      <c r="CC819" s="24"/>
      <c r="CD819" s="24"/>
      <c r="CE819" s="24"/>
      <c r="CF819" s="24"/>
      <c r="CG819" s="24"/>
      <c r="CH819" s="24"/>
    </row>
    <row r="820" spans="49:86" ht="12.75" x14ac:dyDescent="0.2">
      <c r="AW820" s="9"/>
      <c r="AX820" s="9"/>
      <c r="AY820" s="9"/>
      <c r="AZ820" s="9"/>
      <c r="BA820" s="9"/>
      <c r="BB820" s="9"/>
      <c r="BC820" s="9"/>
      <c r="BD820" s="9"/>
      <c r="BE820" s="9"/>
      <c r="BF820" s="9"/>
      <c r="BG820" s="9"/>
      <c r="BH820" s="9"/>
      <c r="BI820" s="9"/>
      <c r="BJ820" s="9"/>
      <c r="BK820" s="9"/>
      <c r="BL820" s="9"/>
      <c r="BM820" s="9"/>
      <c r="BN820" s="9"/>
      <c r="BO820" s="9"/>
      <c r="BP820" s="9"/>
      <c r="BQ820" s="9"/>
      <c r="BR820" s="9"/>
      <c r="BS820" s="9"/>
      <c r="BT820" s="9"/>
      <c r="BU820" s="9"/>
      <c r="BV820" s="9"/>
      <c r="BW820" s="9"/>
      <c r="BX820" s="9"/>
      <c r="BY820" s="9"/>
      <c r="BZ820" s="9"/>
      <c r="CA820" s="9"/>
      <c r="CB820" s="9"/>
      <c r="CC820" s="9"/>
      <c r="CD820" s="9"/>
      <c r="CE820" s="9"/>
      <c r="CF820" s="9"/>
      <c r="CG820" s="9"/>
      <c r="CH820" s="9"/>
    </row>
    <row r="821" spans="49:86" ht="12.75" x14ac:dyDescent="0.2">
      <c r="AW821" s="9"/>
      <c r="AX821" s="9"/>
      <c r="AY821" s="9"/>
      <c r="AZ821" s="9"/>
      <c r="BA821" s="9"/>
      <c r="BB821" s="9"/>
      <c r="BC821" s="9"/>
      <c r="BD821" s="9"/>
      <c r="BE821" s="9"/>
      <c r="BF821" s="9"/>
      <c r="BG821" s="9"/>
      <c r="BH821" s="9"/>
      <c r="BI821" s="9"/>
      <c r="BJ821" s="9"/>
      <c r="BK821" s="9"/>
      <c r="BL821" s="9"/>
      <c r="BM821" s="9"/>
      <c r="BN821" s="9"/>
      <c r="BO821" s="9"/>
      <c r="BP821" s="9"/>
      <c r="BQ821" s="9"/>
      <c r="BR821" s="9"/>
      <c r="BS821" s="9"/>
      <c r="BT821" s="9"/>
      <c r="BU821" s="9"/>
      <c r="BV821" s="9"/>
      <c r="BW821" s="9"/>
      <c r="BX821" s="9"/>
      <c r="BY821" s="9"/>
      <c r="BZ821" s="9"/>
      <c r="CA821" s="9"/>
      <c r="CB821" s="9"/>
      <c r="CC821" s="9"/>
      <c r="CD821" s="9"/>
      <c r="CE821" s="9"/>
      <c r="CF821" s="9"/>
      <c r="CG821" s="9"/>
      <c r="CH821" s="9"/>
    </row>
    <row r="822" spans="49:86" ht="12.75" x14ac:dyDescent="0.2"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  <c r="BW822" s="13"/>
      <c r="BX822" s="13"/>
      <c r="BY822" s="13"/>
      <c r="BZ822" s="13"/>
      <c r="CA822" s="13"/>
      <c r="CB822" s="13"/>
      <c r="CC822" s="13"/>
      <c r="CD822" s="13"/>
      <c r="CE822" s="13"/>
      <c r="CF822" s="13"/>
      <c r="CG822" s="13"/>
      <c r="CH822" s="13"/>
    </row>
    <row r="823" spans="49:86" ht="12.75" x14ac:dyDescent="0.2"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  <c r="BI823" s="12"/>
      <c r="BJ823" s="12"/>
      <c r="BK823" s="12"/>
      <c r="BL823" s="12"/>
      <c r="BM823" s="12"/>
      <c r="BN823" s="12"/>
      <c r="BO823" s="12"/>
      <c r="BP823" s="12"/>
      <c r="BQ823" s="12"/>
      <c r="BR823" s="12"/>
      <c r="BS823" s="12"/>
      <c r="BT823" s="12"/>
      <c r="BU823" s="12"/>
      <c r="BV823" s="12"/>
      <c r="BW823" s="12"/>
      <c r="BX823" s="12"/>
      <c r="BY823" s="12"/>
      <c r="BZ823" s="12"/>
      <c r="CA823" s="12"/>
      <c r="CB823" s="12"/>
      <c r="CC823" s="12"/>
      <c r="CD823" s="12"/>
      <c r="CE823" s="12"/>
      <c r="CF823" s="12"/>
      <c r="CG823" s="12"/>
      <c r="CH823" s="12"/>
    </row>
    <row r="824" spans="49:86" ht="12.75" x14ac:dyDescent="0.2"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  <c r="BI824" s="12"/>
      <c r="BJ824" s="12"/>
      <c r="BK824" s="12"/>
      <c r="BL824" s="12"/>
      <c r="BM824" s="12"/>
      <c r="BN824" s="12"/>
      <c r="BO824" s="12"/>
      <c r="BP824" s="12"/>
      <c r="BQ824" s="12"/>
      <c r="BR824" s="12"/>
      <c r="BS824" s="12"/>
      <c r="BT824" s="12"/>
      <c r="BU824" s="12"/>
      <c r="BV824" s="12"/>
      <c r="BW824" s="12"/>
      <c r="BX824" s="12"/>
      <c r="BY824" s="12"/>
      <c r="BZ824" s="12"/>
      <c r="CA824" s="12"/>
      <c r="CB824" s="12"/>
      <c r="CC824" s="12"/>
      <c r="CD824" s="12"/>
      <c r="CE824" s="12"/>
      <c r="CF824" s="12"/>
      <c r="CG824" s="12"/>
      <c r="CH824" s="12"/>
    </row>
    <row r="825" spans="49:86" ht="12.75" x14ac:dyDescent="0.2"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  <c r="BI825" s="12"/>
      <c r="BJ825" s="12"/>
      <c r="BK825" s="12"/>
      <c r="BL825" s="12"/>
      <c r="BM825" s="12"/>
      <c r="BN825" s="12"/>
      <c r="BO825" s="12"/>
      <c r="BP825" s="12"/>
      <c r="BQ825" s="12"/>
      <c r="BR825" s="12"/>
      <c r="BS825" s="12"/>
      <c r="BT825" s="12"/>
      <c r="BU825" s="12"/>
      <c r="BV825" s="12"/>
      <c r="BW825" s="12"/>
      <c r="BX825" s="12"/>
      <c r="BY825" s="12"/>
      <c r="BZ825" s="12"/>
      <c r="CA825" s="12"/>
      <c r="CB825" s="12"/>
      <c r="CC825" s="12"/>
      <c r="CD825" s="12"/>
      <c r="CE825" s="12"/>
      <c r="CF825" s="12"/>
      <c r="CG825" s="12"/>
      <c r="CH825" s="12"/>
    </row>
    <row r="826" spans="49:86" ht="12.75" x14ac:dyDescent="0.2"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"/>
      <c r="BN826" s="3"/>
      <c r="BO826" s="3"/>
      <c r="BP826" s="3"/>
      <c r="BQ826" s="3"/>
      <c r="BR826" s="3"/>
      <c r="BS826" s="3"/>
      <c r="BT826" s="3"/>
      <c r="BU826" s="3"/>
      <c r="BV826" s="3"/>
      <c r="BW826" s="3"/>
      <c r="BX826" s="3"/>
      <c r="BY826" s="3"/>
      <c r="BZ826" s="3"/>
      <c r="CA826" s="3"/>
      <c r="CB826" s="3"/>
      <c r="CC826" s="3"/>
      <c r="CD826" s="3"/>
      <c r="CE826" s="3"/>
      <c r="CF826" s="3"/>
      <c r="CG826" s="3"/>
      <c r="CH826" s="3"/>
    </row>
    <row r="827" spans="49:86" ht="12.75" x14ac:dyDescent="0.2">
      <c r="AW827" s="10"/>
      <c r="AX827" s="10"/>
      <c r="AY827" s="10"/>
      <c r="AZ827" s="10"/>
      <c r="BA827" s="10"/>
      <c r="BB827" s="10"/>
      <c r="BC827" s="10"/>
      <c r="BD827" s="10"/>
      <c r="BE827" s="10"/>
      <c r="BF827" s="10"/>
      <c r="BG827" s="10"/>
      <c r="BH827" s="10"/>
      <c r="BI827" s="10"/>
      <c r="BJ827" s="10"/>
      <c r="BK827" s="10"/>
      <c r="BL827" s="10"/>
      <c r="BM827" s="10"/>
      <c r="BN827" s="10"/>
      <c r="BO827" s="10"/>
      <c r="BP827" s="10"/>
      <c r="BQ827" s="10"/>
      <c r="BR827" s="10"/>
      <c r="BS827" s="10"/>
      <c r="BT827" s="10"/>
      <c r="BU827" s="10"/>
      <c r="BV827" s="10"/>
      <c r="BW827" s="10"/>
      <c r="BX827" s="10"/>
      <c r="BY827" s="10"/>
      <c r="BZ827" s="10"/>
      <c r="CA827" s="10"/>
      <c r="CB827" s="10"/>
      <c r="CC827" s="10"/>
      <c r="CD827" s="10"/>
      <c r="CE827" s="10"/>
      <c r="CF827" s="10"/>
      <c r="CG827" s="10"/>
      <c r="CH827" s="10"/>
    </row>
    <row r="828" spans="49:86" ht="12.75" x14ac:dyDescent="0.2">
      <c r="AW828" s="8"/>
      <c r="AX828" s="8"/>
      <c r="AY828" s="8"/>
      <c r="AZ828" s="8"/>
      <c r="BA828" s="8"/>
      <c r="BB828" s="8"/>
      <c r="BC828" s="8"/>
      <c r="BD828" s="8"/>
      <c r="BE828" s="8"/>
      <c r="BF828" s="8"/>
      <c r="BG828" s="8"/>
      <c r="BH828" s="8"/>
      <c r="BI828" s="8"/>
      <c r="BJ828" s="8"/>
      <c r="BK828" s="8"/>
      <c r="BL828" s="8"/>
      <c r="BM828" s="8"/>
      <c r="BN828" s="8"/>
      <c r="BO828" s="8"/>
      <c r="BP828" s="8"/>
      <c r="BQ828" s="8"/>
      <c r="BR828" s="8"/>
      <c r="BS828" s="8"/>
      <c r="BT828" s="8"/>
      <c r="BU828" s="8"/>
      <c r="BV828" s="8"/>
      <c r="BW828" s="8"/>
      <c r="BX828" s="8"/>
      <c r="BY828" s="8"/>
      <c r="BZ828" s="8"/>
      <c r="CA828" s="8"/>
      <c r="CB828" s="8"/>
      <c r="CC828" s="8"/>
      <c r="CD828" s="8"/>
      <c r="CE828" s="8"/>
      <c r="CF828" s="8"/>
      <c r="CG828" s="8"/>
      <c r="CH828" s="8"/>
    </row>
    <row r="829" spans="49:86" ht="12.75" x14ac:dyDescent="0.2">
      <c r="AW829" s="8"/>
      <c r="AX829" s="8"/>
      <c r="AY829" s="8"/>
      <c r="AZ829" s="8"/>
      <c r="BA829" s="8"/>
      <c r="BB829" s="8"/>
      <c r="BC829" s="8"/>
      <c r="BD829" s="8"/>
      <c r="BE829" s="8"/>
      <c r="BF829" s="8"/>
      <c r="BG829" s="8"/>
      <c r="BH829" s="8"/>
      <c r="BI829" s="8"/>
      <c r="BJ829" s="8"/>
      <c r="BK829" s="8"/>
      <c r="BL829" s="8"/>
      <c r="BM829" s="8"/>
      <c r="BN829" s="8"/>
      <c r="BO829" s="8"/>
      <c r="BP829" s="8"/>
      <c r="BQ829" s="8"/>
      <c r="BR829" s="8"/>
      <c r="BS829" s="8"/>
      <c r="BT829" s="8"/>
      <c r="BU829" s="8"/>
      <c r="BV829" s="8"/>
      <c r="BW829" s="8"/>
      <c r="BX829" s="8"/>
      <c r="BY829" s="8"/>
      <c r="BZ829" s="8"/>
      <c r="CA829" s="8"/>
      <c r="CB829" s="8"/>
      <c r="CC829" s="8"/>
      <c r="CD829" s="8"/>
      <c r="CE829" s="8"/>
      <c r="CF829" s="8"/>
      <c r="CG829" s="8"/>
      <c r="CH829" s="8"/>
    </row>
    <row r="830" spans="49:86" ht="12.75" x14ac:dyDescent="0.2">
      <c r="AW830" s="8"/>
      <c r="AX830" s="8"/>
      <c r="AY830" s="8"/>
      <c r="AZ830" s="8"/>
      <c r="BA830" s="8"/>
      <c r="BB830" s="8"/>
      <c r="BC830" s="8"/>
      <c r="BD830" s="8"/>
      <c r="BE830" s="8"/>
      <c r="BF830" s="8"/>
      <c r="BG830" s="8"/>
      <c r="BH830" s="8"/>
      <c r="BI830" s="8"/>
      <c r="BJ830" s="8"/>
      <c r="BK830" s="8"/>
      <c r="BL830" s="8"/>
      <c r="BM830" s="8"/>
      <c r="BN830" s="8"/>
      <c r="BO830" s="8"/>
      <c r="BP830" s="8"/>
      <c r="BQ830" s="8"/>
      <c r="BR830" s="8"/>
      <c r="BS830" s="8"/>
      <c r="BT830" s="8"/>
      <c r="BU830" s="8"/>
      <c r="BV830" s="8"/>
      <c r="BW830" s="8"/>
      <c r="BX830" s="8"/>
      <c r="BY830" s="8"/>
      <c r="BZ830" s="8"/>
      <c r="CA830" s="8"/>
      <c r="CB830" s="8"/>
      <c r="CC830" s="8"/>
      <c r="CD830" s="8"/>
      <c r="CE830" s="8"/>
      <c r="CF830" s="8"/>
      <c r="CG830" s="8"/>
      <c r="CH830" s="8"/>
    </row>
    <row r="831" spans="49:86" ht="12.75" x14ac:dyDescent="0.2"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  <c r="BI831" s="12"/>
      <c r="BJ831" s="12"/>
      <c r="BK831" s="12"/>
      <c r="BL831" s="12"/>
      <c r="BM831" s="12"/>
      <c r="BN831" s="12"/>
      <c r="BO831" s="12"/>
      <c r="BP831" s="12"/>
      <c r="BQ831" s="12"/>
      <c r="BR831" s="12"/>
      <c r="BS831" s="12"/>
      <c r="BT831" s="12"/>
      <c r="BU831" s="12"/>
      <c r="BV831" s="12"/>
      <c r="BW831" s="12"/>
      <c r="BX831" s="12"/>
      <c r="BY831" s="12"/>
      <c r="BZ831" s="12"/>
      <c r="CA831" s="12"/>
      <c r="CB831" s="12"/>
      <c r="CC831" s="12"/>
      <c r="CD831" s="12"/>
      <c r="CE831" s="12"/>
      <c r="CF831" s="12"/>
      <c r="CG831" s="12"/>
      <c r="CH831" s="12"/>
    </row>
    <row r="832" spans="49:86" ht="12.75" x14ac:dyDescent="0.2"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  <c r="BI832" s="12"/>
      <c r="BJ832" s="12"/>
      <c r="BK832" s="12"/>
      <c r="BL832" s="12"/>
      <c r="BM832" s="12"/>
      <c r="BN832" s="12"/>
      <c r="BO832" s="12"/>
      <c r="BP832" s="12"/>
      <c r="BQ832" s="12"/>
      <c r="BR832" s="12"/>
      <c r="BS832" s="12"/>
      <c r="BT832" s="12"/>
      <c r="BU832" s="12"/>
      <c r="BV832" s="12"/>
      <c r="BW832" s="12"/>
      <c r="BX832" s="12"/>
      <c r="BY832" s="12"/>
      <c r="BZ832" s="12"/>
      <c r="CA832" s="12"/>
      <c r="CB832" s="12"/>
      <c r="CC832" s="12"/>
      <c r="CD832" s="12"/>
      <c r="CE832" s="12"/>
      <c r="CF832" s="12"/>
      <c r="CG832" s="12"/>
      <c r="CH832" s="12"/>
    </row>
    <row r="833" spans="49:86" ht="12.75" x14ac:dyDescent="0.2"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  <c r="BI833" s="12"/>
      <c r="BJ833" s="12"/>
      <c r="BK833" s="12"/>
      <c r="BL833" s="12"/>
      <c r="BM833" s="12"/>
      <c r="BN833" s="12"/>
      <c r="BO833" s="12"/>
      <c r="BP833" s="12"/>
      <c r="BQ833" s="12"/>
      <c r="BR833" s="12"/>
      <c r="BS833" s="12"/>
      <c r="BT833" s="12"/>
      <c r="BU833" s="12"/>
      <c r="BV833" s="12"/>
      <c r="BW833" s="12"/>
      <c r="BX833" s="12"/>
      <c r="BY833" s="12"/>
      <c r="BZ833" s="12"/>
      <c r="CA833" s="12"/>
      <c r="CB833" s="12"/>
      <c r="CC833" s="12"/>
      <c r="CD833" s="12"/>
      <c r="CE833" s="12"/>
      <c r="CF833" s="12"/>
      <c r="CG833" s="12"/>
      <c r="CH833" s="12"/>
    </row>
    <row r="834" spans="49:86" ht="12.75" x14ac:dyDescent="0.2"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  <c r="BI834" s="12"/>
      <c r="BJ834" s="12"/>
      <c r="BK834" s="12"/>
      <c r="BL834" s="12"/>
      <c r="BM834" s="12"/>
      <c r="BN834" s="12"/>
      <c r="BO834" s="12"/>
      <c r="BP834" s="12"/>
      <c r="BQ834" s="12"/>
      <c r="BR834" s="12"/>
      <c r="BS834" s="12"/>
      <c r="BT834" s="12"/>
      <c r="BU834" s="12"/>
      <c r="BV834" s="12"/>
      <c r="BW834" s="12"/>
      <c r="BX834" s="12"/>
      <c r="BY834" s="12"/>
      <c r="BZ834" s="12"/>
      <c r="CA834" s="12"/>
      <c r="CB834" s="12"/>
      <c r="CC834" s="12"/>
      <c r="CD834" s="12"/>
      <c r="CE834" s="12"/>
      <c r="CF834" s="12"/>
      <c r="CG834" s="12"/>
      <c r="CH834" s="12"/>
    </row>
    <row r="835" spans="49:86" ht="12.75" x14ac:dyDescent="0.2"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  <c r="BI835" s="12"/>
      <c r="BJ835" s="12"/>
      <c r="BK835" s="12"/>
      <c r="BL835" s="12"/>
      <c r="BM835" s="12"/>
      <c r="BN835" s="12"/>
      <c r="BO835" s="12"/>
      <c r="BP835" s="12"/>
      <c r="BQ835" s="12"/>
      <c r="BR835" s="12"/>
      <c r="BS835" s="12"/>
      <c r="BT835" s="12"/>
      <c r="BU835" s="12"/>
      <c r="BV835" s="12"/>
      <c r="BW835" s="12"/>
      <c r="BX835" s="12"/>
      <c r="BY835" s="12"/>
      <c r="BZ835" s="12"/>
      <c r="CA835" s="12"/>
      <c r="CB835" s="12"/>
      <c r="CC835" s="12"/>
      <c r="CD835" s="12"/>
      <c r="CE835" s="12"/>
      <c r="CF835" s="12"/>
      <c r="CG835" s="12"/>
      <c r="CH835" s="12"/>
    </row>
    <row r="836" spans="49:86" ht="12.75" x14ac:dyDescent="0.2">
      <c r="AW836" s="10"/>
      <c r="AX836" s="10"/>
      <c r="AY836" s="10"/>
      <c r="AZ836" s="10"/>
      <c r="BA836" s="10"/>
      <c r="BB836" s="10"/>
      <c r="BC836" s="10"/>
      <c r="BD836" s="10"/>
      <c r="BE836" s="10"/>
      <c r="BF836" s="10"/>
      <c r="BG836" s="10"/>
      <c r="BH836" s="10"/>
      <c r="BI836" s="10"/>
      <c r="BJ836" s="10"/>
      <c r="BK836" s="10"/>
      <c r="BL836" s="10"/>
      <c r="BM836" s="10"/>
      <c r="BN836" s="10"/>
      <c r="BO836" s="10"/>
      <c r="BP836" s="10"/>
      <c r="BQ836" s="10"/>
      <c r="BR836" s="10"/>
      <c r="BS836" s="10"/>
      <c r="BT836" s="10"/>
      <c r="BU836" s="10"/>
      <c r="BV836" s="10"/>
      <c r="BW836" s="10"/>
      <c r="BX836" s="10"/>
      <c r="BY836" s="10"/>
      <c r="BZ836" s="10"/>
      <c r="CA836" s="10"/>
      <c r="CB836" s="10"/>
      <c r="CC836" s="10"/>
      <c r="CD836" s="10"/>
      <c r="CE836" s="10"/>
      <c r="CF836" s="10"/>
      <c r="CG836" s="10"/>
      <c r="CH836" s="10"/>
    </row>
    <row r="837" spans="49:86" ht="12.75" x14ac:dyDescent="0.2">
      <c r="AW837" s="8"/>
      <c r="AX837" s="8"/>
      <c r="AY837" s="8"/>
      <c r="AZ837" s="8"/>
      <c r="BA837" s="8"/>
      <c r="BB837" s="8"/>
      <c r="BC837" s="8"/>
      <c r="BD837" s="8"/>
      <c r="BE837" s="8"/>
      <c r="BF837" s="8"/>
      <c r="BG837" s="8"/>
      <c r="BH837" s="8"/>
      <c r="BI837" s="8"/>
      <c r="BJ837" s="8"/>
      <c r="BK837" s="8"/>
      <c r="BL837" s="8"/>
      <c r="BM837" s="8"/>
      <c r="BN837" s="8"/>
      <c r="BO837" s="8"/>
      <c r="BP837" s="8"/>
      <c r="BQ837" s="8"/>
      <c r="BR837" s="8"/>
      <c r="BS837" s="8"/>
      <c r="BT837" s="8"/>
      <c r="BU837" s="8"/>
      <c r="BV837" s="8"/>
      <c r="BW837" s="8"/>
      <c r="BX837" s="8"/>
      <c r="BY837" s="8"/>
      <c r="BZ837" s="8"/>
      <c r="CA837" s="8"/>
      <c r="CB837" s="8"/>
      <c r="CC837" s="8"/>
      <c r="CD837" s="8"/>
      <c r="CE837" s="8"/>
      <c r="CF837" s="8"/>
      <c r="CG837" s="8"/>
      <c r="CH837" s="8"/>
    </row>
    <row r="838" spans="49:86" ht="12.75" x14ac:dyDescent="0.2">
      <c r="AW838" s="8"/>
      <c r="AX838" s="8"/>
      <c r="AY838" s="8"/>
      <c r="AZ838" s="8"/>
      <c r="BA838" s="8"/>
      <c r="BB838" s="8"/>
      <c r="BC838" s="8"/>
      <c r="BD838" s="8"/>
      <c r="BE838" s="8"/>
      <c r="BF838" s="8"/>
      <c r="BG838" s="8"/>
      <c r="BH838" s="8"/>
      <c r="BI838" s="8"/>
      <c r="BJ838" s="8"/>
      <c r="BK838" s="8"/>
      <c r="BL838" s="8"/>
      <c r="BM838" s="8"/>
      <c r="BN838" s="8"/>
      <c r="BO838" s="8"/>
      <c r="BP838" s="8"/>
      <c r="BQ838" s="8"/>
      <c r="BR838" s="8"/>
      <c r="BS838" s="8"/>
      <c r="BT838" s="8"/>
      <c r="BU838" s="8"/>
      <c r="BV838" s="8"/>
      <c r="BW838" s="8"/>
      <c r="BX838" s="8"/>
      <c r="BY838" s="8"/>
      <c r="BZ838" s="8"/>
      <c r="CA838" s="8"/>
      <c r="CB838" s="8"/>
      <c r="CC838" s="8"/>
      <c r="CD838" s="8"/>
      <c r="CE838" s="8"/>
      <c r="CF838" s="8"/>
      <c r="CG838" s="8"/>
      <c r="CH838" s="8"/>
    </row>
    <row r="839" spans="49:86" ht="12.75" x14ac:dyDescent="0.2">
      <c r="AW839" s="8"/>
      <c r="AX839" s="8"/>
      <c r="AY839" s="8"/>
      <c r="AZ839" s="8"/>
      <c r="BA839" s="8"/>
      <c r="BB839" s="8"/>
      <c r="BC839" s="8"/>
      <c r="BD839" s="8"/>
      <c r="BE839" s="8"/>
      <c r="BF839" s="8"/>
      <c r="BG839" s="8"/>
      <c r="BH839" s="8"/>
      <c r="BI839" s="8"/>
      <c r="BJ839" s="8"/>
      <c r="BK839" s="8"/>
      <c r="BL839" s="8"/>
      <c r="BM839" s="8"/>
      <c r="BN839" s="8"/>
      <c r="BO839" s="8"/>
      <c r="BP839" s="8"/>
      <c r="BQ839" s="8"/>
      <c r="BR839" s="8"/>
      <c r="BS839" s="8"/>
      <c r="BT839" s="8"/>
      <c r="BU839" s="8"/>
      <c r="BV839" s="8"/>
      <c r="BW839" s="8"/>
      <c r="BX839" s="8"/>
      <c r="BY839" s="8"/>
      <c r="BZ839" s="8"/>
      <c r="CA839" s="8"/>
      <c r="CB839" s="8"/>
      <c r="CC839" s="8"/>
      <c r="CD839" s="8"/>
      <c r="CE839" s="8"/>
      <c r="CF839" s="8"/>
      <c r="CG839" s="8"/>
      <c r="CH839" s="8"/>
    </row>
    <row r="840" spans="49:86" ht="12.75" x14ac:dyDescent="0.2"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  <c r="BI840" s="12"/>
      <c r="BJ840" s="12"/>
      <c r="BK840" s="12"/>
      <c r="BL840" s="12"/>
      <c r="BM840" s="12"/>
      <c r="BN840" s="12"/>
      <c r="BO840" s="12"/>
      <c r="BP840" s="12"/>
      <c r="BQ840" s="12"/>
      <c r="BR840" s="12"/>
      <c r="BS840" s="12"/>
      <c r="BT840" s="12"/>
      <c r="BU840" s="12"/>
      <c r="BV840" s="12"/>
      <c r="BW840" s="12"/>
      <c r="BX840" s="12"/>
      <c r="BY840" s="12"/>
      <c r="BZ840" s="12"/>
      <c r="CA840" s="12"/>
      <c r="CB840" s="12"/>
      <c r="CC840" s="12"/>
      <c r="CD840" s="12"/>
      <c r="CE840" s="12"/>
      <c r="CF840" s="12"/>
      <c r="CG840" s="12"/>
      <c r="CH840" s="12"/>
    </row>
    <row r="841" spans="49:86" ht="12.75" x14ac:dyDescent="0.2"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  <c r="BI841" s="12"/>
      <c r="BJ841" s="12"/>
      <c r="BK841" s="12"/>
      <c r="BL841" s="12"/>
      <c r="BM841" s="12"/>
      <c r="BN841" s="12"/>
      <c r="BO841" s="12"/>
      <c r="BP841" s="12"/>
      <c r="BQ841" s="12"/>
      <c r="BR841" s="12"/>
      <c r="BS841" s="12"/>
      <c r="BT841" s="12"/>
      <c r="BU841" s="12"/>
      <c r="BV841" s="12"/>
      <c r="BW841" s="12"/>
      <c r="BX841" s="12"/>
      <c r="BY841" s="12"/>
      <c r="BZ841" s="12"/>
      <c r="CA841" s="12"/>
      <c r="CB841" s="12"/>
      <c r="CC841" s="12"/>
      <c r="CD841" s="12"/>
      <c r="CE841" s="12"/>
      <c r="CF841" s="12"/>
      <c r="CG841" s="12"/>
      <c r="CH841" s="12"/>
    </row>
    <row r="842" spans="49:86" ht="12.75" x14ac:dyDescent="0.2"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  <c r="BI842" s="12"/>
      <c r="BJ842" s="12"/>
      <c r="BK842" s="12"/>
      <c r="BL842" s="12"/>
      <c r="BM842" s="12"/>
      <c r="BN842" s="12"/>
      <c r="BO842" s="12"/>
      <c r="BP842" s="12"/>
      <c r="BQ842" s="12"/>
      <c r="BR842" s="12"/>
      <c r="BS842" s="12"/>
      <c r="BT842" s="12"/>
      <c r="BU842" s="12"/>
      <c r="BV842" s="12"/>
      <c r="BW842" s="12"/>
      <c r="BX842" s="12"/>
      <c r="BY842" s="12"/>
      <c r="BZ842" s="12"/>
      <c r="CA842" s="12"/>
      <c r="CB842" s="12"/>
      <c r="CC842" s="12"/>
      <c r="CD842" s="12"/>
      <c r="CE842" s="12"/>
      <c r="CF842" s="12"/>
      <c r="CG842" s="12"/>
      <c r="CH842" s="12"/>
    </row>
    <row r="843" spans="49:86" ht="12.75" x14ac:dyDescent="0.2"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  <c r="BI843" s="12"/>
      <c r="BJ843" s="12"/>
      <c r="BK843" s="12"/>
      <c r="BL843" s="12"/>
      <c r="BM843" s="12"/>
      <c r="BN843" s="12"/>
      <c r="BO843" s="12"/>
      <c r="BP843" s="12"/>
      <c r="BQ843" s="12"/>
      <c r="BR843" s="12"/>
      <c r="BS843" s="12"/>
      <c r="BT843" s="12"/>
      <c r="BU843" s="12"/>
      <c r="BV843" s="12"/>
      <c r="BW843" s="12"/>
      <c r="BX843" s="12"/>
      <c r="BY843" s="12"/>
      <c r="BZ843" s="12"/>
      <c r="CA843" s="12"/>
      <c r="CB843" s="12"/>
      <c r="CC843" s="12"/>
      <c r="CD843" s="12"/>
      <c r="CE843" s="12"/>
      <c r="CF843" s="12"/>
      <c r="CG843" s="12"/>
      <c r="CH843" s="12"/>
    </row>
    <row r="844" spans="49:86" ht="12.75" x14ac:dyDescent="0.2"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  <c r="BI844" s="12"/>
      <c r="BJ844" s="12"/>
      <c r="BK844" s="12"/>
      <c r="BL844" s="12"/>
      <c r="BM844" s="12"/>
      <c r="BN844" s="12"/>
      <c r="BO844" s="12"/>
      <c r="BP844" s="12"/>
      <c r="BQ844" s="12"/>
      <c r="BR844" s="12"/>
      <c r="BS844" s="12"/>
      <c r="BT844" s="12"/>
      <c r="BU844" s="12"/>
      <c r="BV844" s="12"/>
      <c r="BW844" s="12"/>
      <c r="BX844" s="12"/>
      <c r="BY844" s="12"/>
      <c r="BZ844" s="12"/>
      <c r="CA844" s="12"/>
      <c r="CB844" s="12"/>
      <c r="CC844" s="12"/>
      <c r="CD844" s="12"/>
      <c r="CE844" s="12"/>
      <c r="CF844" s="12"/>
      <c r="CG844" s="12"/>
      <c r="CH844" s="12"/>
    </row>
    <row r="845" spans="49:86" ht="12.75" x14ac:dyDescent="0.2">
      <c r="AW845" s="10"/>
      <c r="AX845" s="10"/>
      <c r="AY845" s="10"/>
      <c r="AZ845" s="10"/>
      <c r="BA845" s="10"/>
      <c r="BB845" s="10"/>
      <c r="BC845" s="10"/>
      <c r="BD845" s="10"/>
      <c r="BE845" s="10"/>
      <c r="BF845" s="10"/>
      <c r="BG845" s="10"/>
      <c r="BH845" s="10"/>
      <c r="BI845" s="10"/>
      <c r="BJ845" s="10"/>
      <c r="BK845" s="10"/>
      <c r="BL845" s="10"/>
      <c r="BM845" s="10"/>
      <c r="BN845" s="10"/>
      <c r="BO845" s="10"/>
      <c r="BP845" s="10"/>
      <c r="BQ845" s="10"/>
      <c r="BR845" s="10"/>
      <c r="BS845" s="10"/>
      <c r="BT845" s="10"/>
      <c r="BU845" s="10"/>
      <c r="BV845" s="10"/>
      <c r="BW845" s="10"/>
      <c r="BX845" s="10"/>
      <c r="BY845" s="10"/>
      <c r="BZ845" s="10"/>
      <c r="CA845" s="10"/>
      <c r="CB845" s="10"/>
      <c r="CC845" s="10"/>
      <c r="CD845" s="10"/>
      <c r="CE845" s="10"/>
      <c r="CF845" s="10"/>
      <c r="CG845" s="10"/>
      <c r="CH845" s="10"/>
    </row>
    <row r="846" spans="49:86" ht="12.75" x14ac:dyDescent="0.2">
      <c r="AW846" s="8"/>
      <c r="AX846" s="8"/>
      <c r="AY846" s="8"/>
      <c r="AZ846" s="8"/>
      <c r="BA846" s="8"/>
      <c r="BB846" s="8"/>
      <c r="BC846" s="8"/>
      <c r="BD846" s="8"/>
      <c r="BE846" s="8"/>
      <c r="BF846" s="8"/>
      <c r="BG846" s="8"/>
      <c r="BH846" s="8"/>
      <c r="BI846" s="8"/>
      <c r="BJ846" s="8"/>
      <c r="BK846" s="8"/>
      <c r="BL846" s="8"/>
      <c r="BM846" s="8"/>
      <c r="BN846" s="8"/>
      <c r="BO846" s="8"/>
      <c r="BP846" s="8"/>
      <c r="BQ846" s="8"/>
      <c r="BR846" s="8"/>
      <c r="BS846" s="8"/>
      <c r="BT846" s="8"/>
      <c r="BU846" s="8"/>
      <c r="BV846" s="8"/>
      <c r="BW846" s="8"/>
      <c r="BX846" s="8"/>
      <c r="BY846" s="8"/>
      <c r="BZ846" s="8"/>
      <c r="CA846" s="8"/>
      <c r="CB846" s="8"/>
      <c r="CC846" s="8"/>
      <c r="CD846" s="8"/>
      <c r="CE846" s="8"/>
      <c r="CF846" s="8"/>
      <c r="CG846" s="8"/>
      <c r="CH846" s="8"/>
    </row>
    <row r="847" spans="49:86" ht="12.75" x14ac:dyDescent="0.2">
      <c r="AW847" s="8"/>
      <c r="AX847" s="8"/>
      <c r="AY847" s="8"/>
      <c r="AZ847" s="8"/>
      <c r="BA847" s="8"/>
      <c r="BB847" s="8"/>
      <c r="BC847" s="8"/>
      <c r="BD847" s="8"/>
      <c r="BE847" s="8"/>
      <c r="BF847" s="8"/>
      <c r="BG847" s="8"/>
      <c r="BH847" s="8"/>
      <c r="BI847" s="8"/>
      <c r="BJ847" s="8"/>
      <c r="BK847" s="8"/>
      <c r="BL847" s="8"/>
      <c r="BM847" s="8"/>
      <c r="BN847" s="8"/>
      <c r="BO847" s="8"/>
      <c r="BP847" s="8"/>
      <c r="BQ847" s="8"/>
      <c r="BR847" s="8"/>
      <c r="BS847" s="8"/>
      <c r="BT847" s="8"/>
      <c r="BU847" s="8"/>
      <c r="BV847" s="8"/>
      <c r="BW847" s="8"/>
      <c r="BX847" s="8"/>
      <c r="BY847" s="8"/>
      <c r="BZ847" s="8"/>
      <c r="CA847" s="8"/>
      <c r="CB847" s="8"/>
      <c r="CC847" s="8"/>
      <c r="CD847" s="8"/>
      <c r="CE847" s="8"/>
      <c r="CF847" s="8"/>
      <c r="CG847" s="8"/>
      <c r="CH847" s="8"/>
    </row>
    <row r="848" spans="49:86" ht="12.75" x14ac:dyDescent="0.2">
      <c r="AW848" s="8"/>
      <c r="AX848" s="8"/>
      <c r="AY848" s="8"/>
      <c r="AZ848" s="8"/>
      <c r="BA848" s="8"/>
      <c r="BB848" s="8"/>
      <c r="BC848" s="8"/>
      <c r="BD848" s="8"/>
      <c r="BE848" s="8"/>
      <c r="BF848" s="8"/>
      <c r="BG848" s="8"/>
      <c r="BH848" s="8"/>
      <c r="BI848" s="8"/>
      <c r="BJ848" s="8"/>
      <c r="BK848" s="8"/>
      <c r="BL848" s="8"/>
      <c r="BM848" s="8"/>
      <c r="BN848" s="8"/>
      <c r="BO848" s="8"/>
      <c r="BP848" s="8"/>
      <c r="BQ848" s="8"/>
      <c r="BR848" s="8"/>
      <c r="BS848" s="8"/>
      <c r="BT848" s="8"/>
      <c r="BU848" s="8"/>
      <c r="BV848" s="8"/>
      <c r="BW848" s="8"/>
      <c r="BX848" s="8"/>
      <c r="BY848" s="8"/>
      <c r="BZ848" s="8"/>
      <c r="CA848" s="8"/>
      <c r="CB848" s="8"/>
      <c r="CC848" s="8"/>
      <c r="CD848" s="8"/>
      <c r="CE848" s="8"/>
      <c r="CF848" s="8"/>
      <c r="CG848" s="8"/>
      <c r="CH848" s="8"/>
    </row>
    <row r="849" spans="1:86" ht="12.75" x14ac:dyDescent="0.2"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  <c r="BI849" s="12"/>
      <c r="BJ849" s="12"/>
      <c r="BK849" s="12"/>
      <c r="BL849" s="12"/>
      <c r="BM849" s="12"/>
      <c r="BN849" s="12"/>
      <c r="BO849" s="12"/>
      <c r="BP849" s="12"/>
      <c r="BQ849" s="12"/>
      <c r="BR849" s="12"/>
      <c r="BS849" s="12"/>
      <c r="BT849" s="12"/>
      <c r="BU849" s="12"/>
      <c r="BV849" s="12"/>
      <c r="BW849" s="12"/>
      <c r="BX849" s="12"/>
      <c r="BY849" s="12"/>
      <c r="BZ849" s="12"/>
      <c r="CA849" s="12"/>
      <c r="CB849" s="12"/>
      <c r="CC849" s="12"/>
      <c r="CD849" s="12"/>
      <c r="CE849" s="12"/>
      <c r="CF849" s="12"/>
      <c r="CG849" s="12"/>
      <c r="CH849" s="12"/>
    </row>
    <row r="850" spans="1:86" ht="12.75" x14ac:dyDescent="0.2"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  <c r="BI850" s="12"/>
      <c r="BJ850" s="12"/>
      <c r="BK850" s="12"/>
      <c r="BL850" s="12"/>
      <c r="BM850" s="12"/>
      <c r="BN850" s="12"/>
      <c r="BO850" s="12"/>
      <c r="BP850" s="12"/>
      <c r="BQ850" s="12"/>
      <c r="BR850" s="12"/>
      <c r="BS850" s="12"/>
      <c r="BT850" s="12"/>
      <c r="BU850" s="12"/>
      <c r="BV850" s="12"/>
      <c r="BW850" s="12"/>
      <c r="BX850" s="12"/>
      <c r="BY850" s="12"/>
      <c r="BZ850" s="12"/>
      <c r="CA850" s="12"/>
      <c r="CB850" s="12"/>
      <c r="CC850" s="12"/>
      <c r="CD850" s="12"/>
      <c r="CE850" s="12"/>
      <c r="CF850" s="12"/>
      <c r="CG850" s="12"/>
      <c r="CH850" s="12"/>
    </row>
    <row r="851" spans="1:86" ht="12.75" x14ac:dyDescent="0.2"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  <c r="BI851" s="12"/>
      <c r="BJ851" s="12"/>
      <c r="BK851" s="12"/>
      <c r="BL851" s="12"/>
      <c r="BM851" s="12"/>
      <c r="BN851" s="12"/>
      <c r="BO851" s="12"/>
      <c r="BP851" s="12"/>
      <c r="BQ851" s="12"/>
      <c r="BR851" s="12"/>
      <c r="BS851" s="12"/>
      <c r="BT851" s="12"/>
      <c r="BU851" s="12"/>
      <c r="BV851" s="12"/>
      <c r="BW851" s="12"/>
      <c r="BX851" s="12"/>
      <c r="BY851" s="12"/>
      <c r="BZ851" s="12"/>
      <c r="CA851" s="12"/>
      <c r="CB851" s="12"/>
      <c r="CC851" s="12"/>
      <c r="CD851" s="12"/>
      <c r="CE851" s="12"/>
      <c r="CF851" s="12"/>
      <c r="CG851" s="12"/>
      <c r="CH851" s="12"/>
    </row>
    <row r="852" spans="1:86" ht="12.75" x14ac:dyDescent="0.2"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  <c r="BI852" s="12"/>
      <c r="BJ852" s="12"/>
      <c r="BK852" s="12"/>
      <c r="BL852" s="12"/>
      <c r="BM852" s="12"/>
      <c r="BN852" s="12"/>
      <c r="BO852" s="12"/>
      <c r="BP852" s="12"/>
      <c r="BQ852" s="12"/>
      <c r="BR852" s="12"/>
      <c r="BS852" s="12"/>
      <c r="BT852" s="12"/>
      <c r="BU852" s="12"/>
      <c r="BV852" s="12"/>
      <c r="BW852" s="12"/>
      <c r="BX852" s="12"/>
      <c r="BY852" s="12"/>
      <c r="BZ852" s="12"/>
      <c r="CA852" s="12"/>
      <c r="CB852" s="12"/>
      <c r="CC852" s="12"/>
      <c r="CD852" s="12"/>
      <c r="CE852" s="12"/>
      <c r="CF852" s="12"/>
      <c r="CG852" s="12"/>
      <c r="CH852" s="12"/>
    </row>
    <row r="853" spans="1:86" ht="12.75" x14ac:dyDescent="0.2"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  <c r="BI853" s="12"/>
      <c r="BJ853" s="12"/>
      <c r="BK853" s="12"/>
      <c r="BL853" s="12"/>
      <c r="BM853" s="12"/>
      <c r="BN853" s="12"/>
      <c r="BO853" s="12"/>
      <c r="BP853" s="12"/>
      <c r="BQ853" s="12"/>
      <c r="BR853" s="12"/>
      <c r="BS853" s="12"/>
      <c r="BT853" s="12"/>
      <c r="BU853" s="12"/>
      <c r="BV853" s="12"/>
      <c r="BW853" s="12"/>
      <c r="BX853" s="12"/>
      <c r="BY853" s="12"/>
      <c r="BZ853" s="12"/>
      <c r="CA853" s="12"/>
      <c r="CB853" s="12"/>
      <c r="CC853" s="12"/>
      <c r="CD853" s="12"/>
      <c r="CE853" s="12"/>
      <c r="CF853" s="12"/>
      <c r="CG853" s="12"/>
      <c r="CH853" s="12"/>
    </row>
    <row r="855" spans="1:86" ht="12.75" x14ac:dyDescent="0.2">
      <c r="A855" s="52" t="s">
        <v>780</v>
      </c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  <c r="AA855" s="53"/>
      <c r="AB855" s="53"/>
      <c r="AC855" s="53"/>
      <c r="AD855" s="53"/>
      <c r="AE855" s="53"/>
      <c r="AF855" s="53"/>
      <c r="AG855" s="53"/>
      <c r="AH855" s="53"/>
      <c r="AI855" s="53"/>
      <c r="AJ855" s="53"/>
      <c r="AK855" s="53"/>
      <c r="AL855" s="53"/>
      <c r="AM855" s="53"/>
      <c r="AN855" s="53"/>
      <c r="AO855" s="53"/>
      <c r="AP855" s="53"/>
      <c r="AQ855" s="53"/>
      <c r="AR855" s="53"/>
      <c r="AS855" s="53"/>
      <c r="AT855" s="53"/>
      <c r="AU855" s="53"/>
      <c r="AV855" s="53"/>
      <c r="AW855" s="53"/>
      <c r="AX855" s="53"/>
      <c r="AY855" s="53"/>
      <c r="AZ855" s="53"/>
      <c r="BA855" s="53"/>
      <c r="BB855" s="53"/>
      <c r="BC855" s="53"/>
      <c r="BD855" s="53"/>
      <c r="BE855" s="53"/>
      <c r="BF855" s="53"/>
      <c r="BG855" s="53"/>
      <c r="BH855" s="53"/>
      <c r="BI855" s="53"/>
      <c r="BJ855" s="53"/>
      <c r="BK855" s="53"/>
      <c r="BL855" s="53"/>
      <c r="BM855" s="53"/>
      <c r="BN855" s="53"/>
      <c r="BO855" s="53"/>
      <c r="BP855" s="53"/>
      <c r="BQ855" s="53"/>
      <c r="BR855" s="53"/>
      <c r="BS855" s="53"/>
      <c r="BT855" s="53"/>
      <c r="BU855" s="53"/>
      <c r="BV855" s="53"/>
      <c r="BW855" s="53"/>
      <c r="BX855" s="53"/>
      <c r="BY855" s="53"/>
      <c r="BZ855" s="53"/>
      <c r="CA855" s="53"/>
      <c r="CB855" s="53"/>
      <c r="CC855" s="53"/>
      <c r="CD855" s="53"/>
      <c r="CE855" s="53"/>
      <c r="CF855" s="53"/>
      <c r="CG855" s="53"/>
      <c r="CH855" s="53"/>
    </row>
    <row r="856" spans="1:86" ht="12.75" x14ac:dyDescent="0.2">
      <c r="A856" s="10" t="s">
        <v>781</v>
      </c>
      <c r="B856" s="10" t="s">
        <v>232</v>
      </c>
      <c r="C856" s="10" t="s">
        <v>231</v>
      </c>
      <c r="D856" s="10" t="s">
        <v>254</v>
      </c>
      <c r="E856" s="10" t="s">
        <v>233</v>
      </c>
      <c r="F856" s="10" t="s">
        <v>429</v>
      </c>
      <c r="G856" s="10" t="s">
        <v>255</v>
      </c>
      <c r="H856" s="10" t="s">
        <v>316</v>
      </c>
      <c r="I856" s="10" t="s">
        <v>227</v>
      </c>
      <c r="J856" s="10" t="s">
        <v>225</v>
      </c>
      <c r="K856" s="10" t="s">
        <v>160</v>
      </c>
      <c r="L856" s="10" t="s">
        <v>91</v>
      </c>
      <c r="M856" s="10" t="s">
        <v>234</v>
      </c>
      <c r="N856" s="10" t="s">
        <v>175</v>
      </c>
      <c r="O856" s="10" t="s">
        <v>206</v>
      </c>
      <c r="P856" s="10" t="s">
        <v>174</v>
      </c>
      <c r="Q856" s="10" t="s">
        <v>207</v>
      </c>
      <c r="R856" s="10" t="s">
        <v>115</v>
      </c>
      <c r="S856" s="10" t="s">
        <v>99</v>
      </c>
      <c r="T856" s="10" t="s">
        <v>701</v>
      </c>
      <c r="U856" s="10" t="s">
        <v>702</v>
      </c>
      <c r="V856" s="27" t="s">
        <v>187</v>
      </c>
      <c r="W856" s="10" t="s">
        <v>216</v>
      </c>
      <c r="X856" s="10" t="s">
        <v>478</v>
      </c>
      <c r="Y856" s="10" t="s">
        <v>479</v>
      </c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  <c r="AP856" s="10"/>
      <c r="AQ856" s="10"/>
      <c r="AR856" s="10"/>
      <c r="AS856" s="10"/>
      <c r="AT856" s="10"/>
      <c r="AU856" s="10"/>
      <c r="AV856" s="10"/>
      <c r="AW856" s="10"/>
      <c r="AX856" s="10"/>
      <c r="AY856" s="10"/>
      <c r="AZ856" s="10"/>
      <c r="BA856" s="10"/>
      <c r="BB856" s="10"/>
      <c r="BC856" s="10"/>
      <c r="BD856" s="10"/>
      <c r="BE856" s="10"/>
      <c r="BF856" s="10"/>
      <c r="BG856" s="10"/>
      <c r="BH856" s="10"/>
      <c r="BI856" s="10"/>
      <c r="BJ856" s="10"/>
      <c r="BK856" s="10"/>
      <c r="BL856" s="10"/>
      <c r="BM856" s="10"/>
      <c r="BN856" s="10"/>
      <c r="BO856" s="10"/>
      <c r="BP856" s="10"/>
      <c r="BQ856" s="10"/>
      <c r="BR856" s="10"/>
      <c r="BS856" s="10"/>
      <c r="BT856" s="10"/>
      <c r="BU856" s="10"/>
      <c r="BV856" s="10"/>
      <c r="BW856" s="10"/>
      <c r="BX856" s="10"/>
      <c r="BY856" s="10"/>
      <c r="BZ856" s="10"/>
      <c r="CA856" s="10"/>
      <c r="CB856" s="10"/>
      <c r="CC856" s="10"/>
      <c r="CD856" s="10"/>
      <c r="CE856" s="10"/>
      <c r="CF856" s="10"/>
      <c r="CG856" s="10"/>
      <c r="CH856" s="10"/>
    </row>
    <row r="857" spans="1:86" ht="12.75" x14ac:dyDescent="0.2">
      <c r="A857" s="12">
        <v>1</v>
      </c>
      <c r="B857" s="12">
        <v>1</v>
      </c>
      <c r="C857" s="12">
        <v>1</v>
      </c>
      <c r="D857" s="12">
        <v>1</v>
      </c>
      <c r="E857" s="12">
        <v>1</v>
      </c>
      <c r="F857" s="12">
        <v>1</v>
      </c>
      <c r="G857" s="12">
        <v>1</v>
      </c>
      <c r="H857" s="12">
        <v>1</v>
      </c>
      <c r="I857" s="12">
        <v>1</v>
      </c>
      <c r="J857" s="12">
        <v>1</v>
      </c>
      <c r="K857" s="12">
        <v>1</v>
      </c>
      <c r="L857" s="12">
        <v>1</v>
      </c>
      <c r="M857" s="12">
        <v>1</v>
      </c>
      <c r="N857" s="12">
        <v>1</v>
      </c>
      <c r="O857" s="12">
        <v>1</v>
      </c>
      <c r="P857" s="12">
        <v>1</v>
      </c>
      <c r="Q857" s="12">
        <v>1</v>
      </c>
      <c r="R857" s="12">
        <v>1</v>
      </c>
      <c r="S857" s="12">
        <v>1</v>
      </c>
      <c r="T857" s="12">
        <v>1</v>
      </c>
      <c r="U857" s="12">
        <v>1</v>
      </c>
      <c r="V857" s="12">
        <v>1</v>
      </c>
      <c r="W857" s="3">
        <v>1</v>
      </c>
      <c r="X857" s="3">
        <v>1</v>
      </c>
      <c r="Y857" s="3">
        <v>1</v>
      </c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  <c r="BN857" s="3"/>
      <c r="BO857" s="3"/>
      <c r="BP857" s="3"/>
      <c r="BQ857" s="3"/>
      <c r="BR857" s="3"/>
      <c r="BS857" s="3"/>
      <c r="BT857" s="3"/>
      <c r="BU857" s="3"/>
      <c r="BV857" s="3"/>
      <c r="BW857" s="3"/>
      <c r="BX857" s="3"/>
      <c r="BY857" s="3"/>
      <c r="BZ857" s="3"/>
      <c r="CA857" s="3"/>
      <c r="CB857" s="3"/>
      <c r="CC857" s="3"/>
      <c r="CD857" s="3"/>
      <c r="CE857" s="3"/>
      <c r="CF857" s="3"/>
      <c r="CG857" s="3"/>
      <c r="CH857" s="3"/>
    </row>
    <row r="858" spans="1:86" ht="12.75" x14ac:dyDescent="0.2">
      <c r="A858" s="12">
        <v>2</v>
      </c>
      <c r="B858" s="12">
        <v>1.081</v>
      </c>
      <c r="C858" s="12">
        <v>1.081</v>
      </c>
      <c r="D858" s="12">
        <v>1.0680000000000001</v>
      </c>
      <c r="E858" s="12">
        <v>1.075</v>
      </c>
      <c r="F858" s="12">
        <v>1.075</v>
      </c>
      <c r="G858" s="12">
        <v>1.06</v>
      </c>
      <c r="H858" s="12">
        <v>1.1000000000000001</v>
      </c>
      <c r="I858" s="12">
        <v>1.1080000000000001</v>
      </c>
      <c r="J858" s="12">
        <v>1.016</v>
      </c>
      <c r="K858" s="12">
        <v>1.05</v>
      </c>
      <c r="L858" s="12">
        <v>1.05</v>
      </c>
      <c r="M858" s="12">
        <v>1</v>
      </c>
      <c r="N858" s="12">
        <v>1.0625</v>
      </c>
      <c r="O858" s="12">
        <v>1.0454545449999999</v>
      </c>
      <c r="P858" s="12">
        <v>1</v>
      </c>
      <c r="Q858" s="12">
        <v>1.076923077</v>
      </c>
      <c r="R858" s="12">
        <v>1.1666666670000001</v>
      </c>
      <c r="S858" s="12">
        <v>1.0909090910000001</v>
      </c>
      <c r="T858" s="12">
        <v>1.01503759398</v>
      </c>
      <c r="U858" s="12">
        <v>1.01265822785</v>
      </c>
      <c r="V858" s="12">
        <v>1.07493634</v>
      </c>
      <c r="W858" s="12">
        <v>1.0181564245800001</v>
      </c>
      <c r="X858" s="2">
        <f>9/7</f>
        <v>1.2857142857142858</v>
      </c>
      <c r="Y858" s="3">
        <v>2</v>
      </c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  <c r="BN858" s="3"/>
      <c r="BO858" s="3"/>
      <c r="BP858" s="3"/>
      <c r="BQ858" s="3"/>
      <c r="BR858" s="3"/>
      <c r="BS858" s="3"/>
      <c r="BT858" s="3"/>
      <c r="BU858" s="3"/>
      <c r="BV858" s="3"/>
      <c r="BW858" s="3"/>
      <c r="BX858" s="3"/>
      <c r="BY858" s="3"/>
      <c r="BZ858" s="3"/>
      <c r="CA858" s="3"/>
      <c r="CB858" s="3"/>
      <c r="CC858" s="3"/>
      <c r="CD858" s="3"/>
      <c r="CE858" s="3"/>
      <c r="CF858" s="3"/>
      <c r="CG858" s="3"/>
      <c r="CH858" s="3"/>
    </row>
    <row r="859" spans="1:86" ht="12.75" x14ac:dyDescent="0.2">
      <c r="A859" s="12">
        <v>3</v>
      </c>
      <c r="B859" s="12">
        <v>1.163</v>
      </c>
      <c r="C859" s="12">
        <v>1.163</v>
      </c>
      <c r="D859" s="12">
        <v>1.1359999999999999</v>
      </c>
      <c r="E859" s="12">
        <v>1.1499999999999999</v>
      </c>
      <c r="F859" s="12">
        <v>1.1499999999999999</v>
      </c>
      <c r="G859" s="12">
        <v>1.1200000000000001</v>
      </c>
      <c r="H859" s="12">
        <v>1.208</v>
      </c>
      <c r="I859" s="12">
        <v>1.216</v>
      </c>
      <c r="J859" s="12">
        <v>1.0329999999999999</v>
      </c>
      <c r="K859" s="12">
        <v>1.1000000000000001</v>
      </c>
      <c r="L859" s="12">
        <v>1.1000000000000001</v>
      </c>
      <c r="M859" s="12">
        <v>1</v>
      </c>
      <c r="N859" s="12">
        <v>1.125</v>
      </c>
      <c r="O859" s="12">
        <v>1.0909090910000001</v>
      </c>
      <c r="P859" s="12">
        <v>1</v>
      </c>
      <c r="Q859" s="12">
        <v>1.153846154</v>
      </c>
      <c r="R859" s="12">
        <v>1.3333333329999999</v>
      </c>
      <c r="S859" s="12">
        <v>1.181818182</v>
      </c>
      <c r="T859" s="12">
        <v>1.02932330827</v>
      </c>
      <c r="U859" s="12">
        <v>1.0245253164599999</v>
      </c>
      <c r="V859" s="12">
        <v>1.149872681</v>
      </c>
      <c r="W859" s="3">
        <v>1.03561452514</v>
      </c>
      <c r="X859" s="3">
        <f>11/7</f>
        <v>1.5714285714285714</v>
      </c>
      <c r="Y859" s="3">
        <v>3</v>
      </c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"/>
      <c r="BN859" s="3"/>
      <c r="BO859" s="3"/>
      <c r="BP859" s="3"/>
      <c r="BQ859" s="3"/>
      <c r="BR859" s="3"/>
      <c r="BS859" s="3"/>
      <c r="BT859" s="3"/>
      <c r="BU859" s="3"/>
      <c r="BV859" s="3"/>
      <c r="BW859" s="3"/>
      <c r="BX859" s="3"/>
      <c r="BY859" s="3"/>
      <c r="BZ859" s="3"/>
      <c r="CA859" s="3"/>
      <c r="CB859" s="3"/>
      <c r="CC859" s="3"/>
      <c r="CD859" s="3"/>
      <c r="CE859" s="3"/>
      <c r="CF859" s="3"/>
      <c r="CG859" s="3"/>
      <c r="CH859" s="3"/>
    </row>
    <row r="860" spans="1:86" ht="12.75" x14ac:dyDescent="0.2">
      <c r="A860" s="12">
        <v>4</v>
      </c>
      <c r="B860" s="12">
        <v>1.2789999999999999</v>
      </c>
      <c r="C860" s="12">
        <v>1.2789999999999999</v>
      </c>
      <c r="D860" s="12">
        <v>1.2270000000000001</v>
      </c>
      <c r="E860" s="12">
        <v>1.25</v>
      </c>
      <c r="F860" s="12">
        <v>1.25</v>
      </c>
      <c r="G860" s="12">
        <v>1.198</v>
      </c>
      <c r="H860" s="12">
        <v>1.325</v>
      </c>
      <c r="I860" s="12">
        <v>1.351</v>
      </c>
      <c r="J860" s="12">
        <v>1.054</v>
      </c>
      <c r="K860" s="12">
        <v>1.2</v>
      </c>
      <c r="L860" s="12">
        <v>1.2</v>
      </c>
      <c r="M860" s="12">
        <v>1</v>
      </c>
      <c r="N860" s="12">
        <v>1.1875</v>
      </c>
      <c r="O860" s="12">
        <v>1.136363636</v>
      </c>
      <c r="P860" s="12">
        <v>1.1666666670000001</v>
      </c>
      <c r="Q860" s="12">
        <v>1.230769231</v>
      </c>
      <c r="R860" s="12">
        <v>1.5</v>
      </c>
      <c r="S860" s="12">
        <v>1.2727272730000001</v>
      </c>
      <c r="T860" s="12">
        <v>1.0488721804500001</v>
      </c>
      <c r="U860" s="12">
        <v>1.04113924051</v>
      </c>
      <c r="V860" s="12">
        <v>1.2499090580000001</v>
      </c>
      <c r="W860" s="3">
        <v>1.0593575419000001</v>
      </c>
      <c r="X860" s="3">
        <f>13/7</f>
        <v>1.8571428571428572</v>
      </c>
      <c r="Y860" s="3">
        <v>4</v>
      </c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"/>
      <c r="BN860" s="3"/>
      <c r="BO860" s="3"/>
      <c r="BP860" s="3"/>
      <c r="BQ860" s="3"/>
      <c r="BR860" s="3"/>
      <c r="BS860" s="3"/>
      <c r="BT860" s="3"/>
      <c r="BU860" s="3"/>
      <c r="BV860" s="3"/>
      <c r="BW860" s="3"/>
      <c r="BX860" s="3"/>
      <c r="BY860" s="3"/>
      <c r="BZ860" s="3"/>
      <c r="CA860" s="3"/>
      <c r="CB860" s="3"/>
      <c r="CC860" s="3"/>
      <c r="CD860" s="3"/>
      <c r="CE860" s="3"/>
      <c r="CF860" s="3"/>
      <c r="CG860" s="3"/>
      <c r="CH860" s="3"/>
    </row>
    <row r="861" spans="1:86" ht="12.75" x14ac:dyDescent="0.2">
      <c r="A861" s="12">
        <v>5</v>
      </c>
      <c r="B861" s="12">
        <v>1.36</v>
      </c>
      <c r="C861" s="12">
        <v>1.36</v>
      </c>
      <c r="D861" s="12">
        <v>1.2949999999999999</v>
      </c>
      <c r="E861" s="12">
        <v>1.325</v>
      </c>
      <c r="F861" s="12">
        <v>1.325</v>
      </c>
      <c r="G861" s="12">
        <v>1.2569999999999999</v>
      </c>
      <c r="H861" s="12">
        <v>1.45</v>
      </c>
      <c r="I861" s="12">
        <v>1.4730000000000001</v>
      </c>
      <c r="J861" s="12">
        <v>1.071</v>
      </c>
      <c r="K861" s="12">
        <v>1.25</v>
      </c>
      <c r="L861" s="12">
        <v>1.25</v>
      </c>
      <c r="M861" s="12">
        <v>1</v>
      </c>
      <c r="N861" s="12">
        <v>1.25</v>
      </c>
      <c r="O861" s="12">
        <v>1.181818182</v>
      </c>
      <c r="P861" s="12">
        <v>1.1666666670000001</v>
      </c>
      <c r="Q861" s="12">
        <v>1.307692308</v>
      </c>
      <c r="R861" s="12">
        <v>1.6666666670000001</v>
      </c>
      <c r="S861" s="12">
        <v>1.363636364</v>
      </c>
      <c r="T861" s="12">
        <v>1.0639097744399999</v>
      </c>
      <c r="U861" s="12">
        <v>1.05379746835</v>
      </c>
      <c r="V861" s="12">
        <v>1.3248453979999999</v>
      </c>
      <c r="W861" s="3">
        <v>1.07751396648</v>
      </c>
      <c r="X861" s="3">
        <f>15/7</f>
        <v>2.1428571428571428</v>
      </c>
      <c r="Y861" s="3">
        <v>5</v>
      </c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"/>
      <c r="BN861" s="3"/>
      <c r="BO861" s="3"/>
      <c r="BP861" s="3"/>
      <c r="BQ861" s="3"/>
      <c r="BR861" s="3"/>
      <c r="BS861" s="3"/>
      <c r="BT861" s="3"/>
      <c r="BU861" s="3"/>
      <c r="BV861" s="3"/>
      <c r="BW861" s="3"/>
      <c r="BX861" s="3"/>
      <c r="BY861" s="3"/>
      <c r="BZ861" s="3"/>
      <c r="CA861" s="3"/>
      <c r="CB861" s="3"/>
      <c r="CC861" s="3"/>
      <c r="CD861" s="3"/>
      <c r="CE861" s="3"/>
      <c r="CF861" s="3"/>
      <c r="CG861" s="3"/>
      <c r="CH861" s="3"/>
    </row>
    <row r="862" spans="1:86" ht="12.75" x14ac:dyDescent="0.2">
      <c r="A862" s="12">
        <v>6</v>
      </c>
      <c r="B862" s="12">
        <v>1.4530000000000001</v>
      </c>
      <c r="C862" s="12">
        <v>1.4530000000000001</v>
      </c>
      <c r="D862" s="12">
        <v>1.375</v>
      </c>
      <c r="E862" s="12">
        <v>1.4</v>
      </c>
      <c r="F862" s="12">
        <v>1.4</v>
      </c>
      <c r="G862" s="12">
        <v>1.3169999999999999</v>
      </c>
      <c r="H862" s="12">
        <v>1.583</v>
      </c>
      <c r="I862" s="12">
        <v>1.595</v>
      </c>
      <c r="J862" s="12">
        <v>1.087</v>
      </c>
      <c r="K862" s="12">
        <v>1.3</v>
      </c>
      <c r="L862" s="12">
        <v>1.3</v>
      </c>
      <c r="M862" s="12">
        <v>1</v>
      </c>
      <c r="N862" s="12">
        <v>1.3125</v>
      </c>
      <c r="O862" s="12">
        <v>1.2272727269999999</v>
      </c>
      <c r="P862" s="12">
        <v>1.1666666670000001</v>
      </c>
      <c r="Q862" s="12">
        <v>1.384615385</v>
      </c>
      <c r="R862" s="12">
        <v>1.8333333329999999</v>
      </c>
      <c r="S862" s="12">
        <v>1.4545454550000001</v>
      </c>
      <c r="T862" s="12">
        <v>1.0789473684199999</v>
      </c>
      <c r="U862" s="12">
        <v>1.0664556962</v>
      </c>
      <c r="V862" s="12">
        <v>1.399781739</v>
      </c>
      <c r="W862" s="3">
        <v>1.0956703910600001</v>
      </c>
      <c r="X862" s="3">
        <f>17/7</f>
        <v>2.4285714285714284</v>
      </c>
      <c r="Y862" s="3">
        <v>6</v>
      </c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"/>
      <c r="BN862" s="3"/>
      <c r="BO862" s="3"/>
      <c r="BP862" s="3"/>
      <c r="BQ862" s="3"/>
      <c r="BR862" s="3"/>
      <c r="BS862" s="3"/>
      <c r="BT862" s="3"/>
      <c r="BU862" s="3"/>
      <c r="BV862" s="3"/>
      <c r="BW862" s="3"/>
      <c r="BX862" s="3"/>
      <c r="BY862" s="3"/>
      <c r="BZ862" s="3"/>
      <c r="CA862" s="3"/>
      <c r="CB862" s="3"/>
      <c r="CC862" s="3"/>
      <c r="CD862" s="3"/>
      <c r="CE862" s="3"/>
      <c r="CF862" s="3"/>
      <c r="CG862" s="3"/>
      <c r="CH862" s="3"/>
    </row>
    <row r="863" spans="1:86" ht="12.75" x14ac:dyDescent="0.2">
      <c r="A863" s="12">
        <v>7</v>
      </c>
      <c r="B863" s="12">
        <v>1.581</v>
      </c>
      <c r="C863" s="12">
        <v>1.581</v>
      </c>
      <c r="D863" s="12">
        <v>1.4770000000000001</v>
      </c>
      <c r="E863" s="12">
        <v>1.5</v>
      </c>
      <c r="F863" s="12">
        <v>1.5</v>
      </c>
      <c r="G863" s="12">
        <v>1.395</v>
      </c>
      <c r="H863" s="12">
        <v>1.7250000000000001</v>
      </c>
      <c r="I863" s="12">
        <v>1.7569999999999999</v>
      </c>
      <c r="J863" s="12">
        <v>1.109</v>
      </c>
      <c r="K863" s="12">
        <v>1.4</v>
      </c>
      <c r="L863" s="12">
        <v>1.4</v>
      </c>
      <c r="M863" s="12">
        <v>1</v>
      </c>
      <c r="N863" s="12">
        <v>1.375</v>
      </c>
      <c r="O863" s="12">
        <v>1.2727272730000001</v>
      </c>
      <c r="P863" s="12">
        <v>1.3333333329999999</v>
      </c>
      <c r="Q863" s="12">
        <v>1.423076923</v>
      </c>
      <c r="R863" s="12">
        <v>2</v>
      </c>
      <c r="S863" s="12">
        <v>1.5454545449999999</v>
      </c>
      <c r="T863" s="12">
        <v>1.0977443608999999</v>
      </c>
      <c r="U863" s="12">
        <v>1.0822784810099999</v>
      </c>
      <c r="V863" s="12">
        <v>1.4998181159999999</v>
      </c>
      <c r="W863" s="3">
        <v>1.1187150838</v>
      </c>
      <c r="X863" s="3">
        <f>19/7</f>
        <v>2.7142857142857144</v>
      </c>
      <c r="Y863" s="3">
        <v>7</v>
      </c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"/>
      <c r="BN863" s="3"/>
      <c r="BO863" s="3"/>
      <c r="BP863" s="3"/>
      <c r="BQ863" s="3"/>
      <c r="BR863" s="3"/>
      <c r="BS863" s="3"/>
      <c r="BT863" s="3"/>
      <c r="BU863" s="3"/>
      <c r="BV863" s="3"/>
      <c r="BW863" s="3"/>
      <c r="BX863" s="3"/>
      <c r="BY863" s="3"/>
      <c r="BZ863" s="3"/>
      <c r="CA863" s="3"/>
      <c r="CB863" s="3"/>
      <c r="CC863" s="3"/>
      <c r="CD863" s="3"/>
      <c r="CE863" s="3"/>
      <c r="CF863" s="3"/>
      <c r="CG863" s="3"/>
      <c r="CH863" s="3"/>
    </row>
    <row r="864" spans="1:86" ht="12.75" x14ac:dyDescent="0.2">
      <c r="A864" s="12">
        <v>8</v>
      </c>
      <c r="B864" s="12">
        <v>1.7090000000000001</v>
      </c>
      <c r="C864" s="12">
        <v>1.7090000000000001</v>
      </c>
      <c r="D864" s="12">
        <v>1.58</v>
      </c>
      <c r="E864" s="12">
        <v>1.6</v>
      </c>
      <c r="F864" s="12">
        <v>1.6</v>
      </c>
      <c r="G864" s="12">
        <v>1.4730000000000001</v>
      </c>
      <c r="H864" s="12">
        <v>1.875</v>
      </c>
      <c r="I864" s="12">
        <v>1.919</v>
      </c>
      <c r="J864" s="12">
        <v>1.1299999999999999</v>
      </c>
      <c r="K864" s="12">
        <v>1.5</v>
      </c>
      <c r="L864" s="12">
        <v>1.5</v>
      </c>
      <c r="M864" s="12">
        <v>1</v>
      </c>
      <c r="N864" s="12">
        <v>1.4375</v>
      </c>
      <c r="O864" s="12">
        <v>1.318181818</v>
      </c>
      <c r="P864" s="12">
        <v>1.3333333329999999</v>
      </c>
      <c r="Q864" s="12">
        <v>1.461538462</v>
      </c>
      <c r="R864" s="12">
        <v>2.1666666669999999</v>
      </c>
      <c r="S864" s="12">
        <v>1.636363636</v>
      </c>
      <c r="T864" s="12">
        <v>1.1172932330800001</v>
      </c>
      <c r="U864" s="12">
        <v>1.09889240506</v>
      </c>
      <c r="V864" s="12">
        <v>1.599854493</v>
      </c>
      <c r="W864" s="3">
        <v>1.1424581005600001</v>
      </c>
      <c r="X864" s="3">
        <v>3</v>
      </c>
      <c r="Y864" s="3">
        <v>8</v>
      </c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"/>
      <c r="BN864" s="3"/>
      <c r="BO864" s="3"/>
      <c r="BP864" s="3"/>
      <c r="BQ864" s="3"/>
      <c r="BR864" s="3"/>
      <c r="BS864" s="3"/>
      <c r="BT864" s="3"/>
      <c r="BU864" s="3"/>
      <c r="BV864" s="3"/>
      <c r="BW864" s="3"/>
      <c r="BX864" s="3"/>
      <c r="BY864" s="3"/>
      <c r="BZ864" s="3"/>
      <c r="CA864" s="3"/>
      <c r="CB864" s="3"/>
      <c r="CC864" s="3"/>
      <c r="CD864" s="3"/>
      <c r="CE864" s="3"/>
      <c r="CF864" s="3"/>
      <c r="CG864" s="3"/>
      <c r="CH864" s="3"/>
    </row>
    <row r="865" spans="1:86" ht="12.75" x14ac:dyDescent="0.2">
      <c r="A865" s="12">
        <v>9</v>
      </c>
      <c r="B865" s="12">
        <v>1.837</v>
      </c>
      <c r="C865" s="12">
        <v>1.837</v>
      </c>
      <c r="D865" s="12">
        <v>1.6819999999999999</v>
      </c>
      <c r="E865" s="12">
        <v>1.7</v>
      </c>
      <c r="F865" s="12">
        <v>1.7</v>
      </c>
      <c r="G865" s="12">
        <v>1.5509999999999999</v>
      </c>
      <c r="H865" s="12">
        <v>2.0329999999999999</v>
      </c>
      <c r="I865" s="12">
        <v>2.081</v>
      </c>
      <c r="J865" s="12">
        <v>1.1514031</v>
      </c>
      <c r="K865" s="12">
        <v>1.6</v>
      </c>
      <c r="L865" s="12">
        <v>1.6</v>
      </c>
      <c r="M865" s="12">
        <v>1</v>
      </c>
      <c r="N865" s="12">
        <v>1.5</v>
      </c>
      <c r="O865" s="12">
        <v>1.363636364</v>
      </c>
      <c r="P865" s="12">
        <v>1.3333333329999999</v>
      </c>
      <c r="Q865" s="12">
        <v>1.5</v>
      </c>
      <c r="R865" s="12">
        <v>2.3333333330000001</v>
      </c>
      <c r="S865" s="12">
        <v>1.7272727269999999</v>
      </c>
      <c r="T865" s="12">
        <v>1.13684210526</v>
      </c>
      <c r="U865" s="12">
        <v>1.1147151898700001</v>
      </c>
      <c r="V865" s="12">
        <v>1.6998908690000001</v>
      </c>
      <c r="W865" s="3">
        <v>1.16620111732</v>
      </c>
      <c r="X865" s="2">
        <f>23/7</f>
        <v>3.2857142857142856</v>
      </c>
      <c r="Y865" s="3">
        <v>9</v>
      </c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  <c r="BQ865" s="3"/>
      <c r="BR865" s="3"/>
      <c r="BS865" s="3"/>
      <c r="BT865" s="3"/>
      <c r="BU865" s="3"/>
      <c r="BV865" s="3"/>
      <c r="BW865" s="3"/>
      <c r="BX865" s="3"/>
      <c r="BY865" s="3"/>
      <c r="BZ865" s="3"/>
      <c r="CA865" s="3"/>
      <c r="CB865" s="3"/>
      <c r="CC865" s="3"/>
      <c r="CD865" s="3"/>
      <c r="CE865" s="3"/>
      <c r="CF865" s="3"/>
      <c r="CG865" s="3"/>
      <c r="CH865" s="3"/>
    </row>
    <row r="866" spans="1:86" ht="12.75" x14ac:dyDescent="0.2">
      <c r="A866" s="12">
        <v>10</v>
      </c>
      <c r="B866" s="12">
        <v>1.9770000000000001</v>
      </c>
      <c r="C866" s="12">
        <v>1.9770000000000001</v>
      </c>
      <c r="D866" s="12">
        <v>1.784</v>
      </c>
      <c r="E866" s="12">
        <v>1.8</v>
      </c>
      <c r="F866" s="12">
        <v>1.8</v>
      </c>
      <c r="G866" s="12">
        <v>1.629</v>
      </c>
      <c r="H866" s="12">
        <v>2.2000000000000002</v>
      </c>
      <c r="I866" s="12">
        <v>2.2429999999999999</v>
      </c>
      <c r="J866" s="12">
        <v>1.173</v>
      </c>
      <c r="K866" s="12">
        <v>1.7</v>
      </c>
      <c r="L866" s="12">
        <v>1.7</v>
      </c>
      <c r="M866" s="12">
        <v>1</v>
      </c>
      <c r="N866" s="12">
        <v>1.5625</v>
      </c>
      <c r="O866" s="12">
        <v>1.363636364</v>
      </c>
      <c r="P866" s="12">
        <v>1.3333333329999999</v>
      </c>
      <c r="Q866" s="12">
        <v>1.538461538</v>
      </c>
      <c r="R866" s="12">
        <v>2.5</v>
      </c>
      <c r="S866" s="12">
        <v>1.818181818</v>
      </c>
      <c r="T866" s="12">
        <v>1.19473684211</v>
      </c>
      <c r="U866" s="12">
        <v>1.1313291139199999</v>
      </c>
      <c r="V866" s="12">
        <v>1.799927246</v>
      </c>
      <c r="W866" s="3">
        <v>1.1892458100600001</v>
      </c>
      <c r="X866" s="3">
        <f>25/7</f>
        <v>3.5714285714285716</v>
      </c>
      <c r="Y866" s="3">
        <v>10</v>
      </c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  <c r="BN866" s="3"/>
      <c r="BO866" s="3"/>
      <c r="BP866" s="3"/>
      <c r="BQ866" s="3"/>
      <c r="BR866" s="3"/>
      <c r="BS866" s="3"/>
      <c r="BT866" s="3"/>
      <c r="BU866" s="3"/>
      <c r="BV866" s="3"/>
      <c r="BW866" s="3"/>
      <c r="BX866" s="3"/>
      <c r="BY866" s="3"/>
      <c r="BZ866" s="3"/>
      <c r="CA866" s="3"/>
      <c r="CB866" s="3"/>
      <c r="CC866" s="3"/>
      <c r="CD866" s="3"/>
      <c r="CE866" s="3"/>
      <c r="CF866" s="3"/>
      <c r="CG866" s="3"/>
      <c r="CH866" s="3"/>
    </row>
    <row r="867" spans="1:86" ht="12.75" x14ac:dyDescent="0.2">
      <c r="A867" s="12">
        <v>11</v>
      </c>
      <c r="B867" s="12">
        <v>2.1160000000000001</v>
      </c>
      <c r="C867" s="12">
        <v>2.137</v>
      </c>
      <c r="D867" s="12">
        <v>1.8859999999999999</v>
      </c>
      <c r="E867" s="12">
        <v>1.9</v>
      </c>
      <c r="F867" s="12">
        <v>1.9039999999999999</v>
      </c>
      <c r="G867" s="12">
        <v>1.7070000000000001</v>
      </c>
      <c r="H867" s="12">
        <v>2.375</v>
      </c>
      <c r="I867" s="12">
        <v>2.4049999999999998</v>
      </c>
      <c r="J867" s="12">
        <v>1.194</v>
      </c>
      <c r="K867" s="12">
        <v>1.75</v>
      </c>
      <c r="L867" s="12">
        <v>1.7</v>
      </c>
      <c r="M867" s="12">
        <v>1</v>
      </c>
      <c r="N867" s="12">
        <v>1.5625</v>
      </c>
      <c r="O867" s="12">
        <v>1.363636364</v>
      </c>
      <c r="P867" s="12">
        <v>1.3333333329999999</v>
      </c>
      <c r="Q867" s="12">
        <v>1.538461538</v>
      </c>
      <c r="R867" s="12">
        <v>2.5</v>
      </c>
      <c r="S867" s="12">
        <v>1.818181818</v>
      </c>
      <c r="T867" s="12">
        <v>1.1751879699200001</v>
      </c>
      <c r="U867" s="12">
        <v>1.14715189873</v>
      </c>
      <c r="V867" s="12">
        <v>1.8999636230000001</v>
      </c>
      <c r="W867" s="3">
        <v>1.21298882682</v>
      </c>
      <c r="X867" s="3">
        <f>27/7</f>
        <v>3.8571428571428572</v>
      </c>
      <c r="Y867" s="3">
        <v>11</v>
      </c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  <c r="BN867" s="3"/>
      <c r="BO867" s="3"/>
      <c r="BP867" s="3"/>
      <c r="BQ867" s="3"/>
      <c r="BR867" s="3"/>
      <c r="BS867" s="3"/>
      <c r="BT867" s="3"/>
      <c r="BU867" s="3"/>
      <c r="BV867" s="3"/>
      <c r="BW867" s="3"/>
      <c r="BX867" s="3"/>
      <c r="BY867" s="3"/>
      <c r="BZ867" s="3"/>
      <c r="CA867" s="3"/>
      <c r="CB867" s="3"/>
      <c r="CC867" s="3"/>
      <c r="CD867" s="3"/>
      <c r="CE867" s="3"/>
      <c r="CF867" s="3"/>
      <c r="CG867" s="3"/>
      <c r="CH867" s="3"/>
    </row>
    <row r="868" spans="1:86" ht="12.75" x14ac:dyDescent="0.2">
      <c r="A868" s="12">
        <v>12</v>
      </c>
      <c r="B868" s="12">
        <v>2.2559999999999998</v>
      </c>
      <c r="C868" s="12">
        <v>2.3250000000000002</v>
      </c>
      <c r="D868" s="12">
        <v>1.9890000000000001</v>
      </c>
      <c r="E868" s="12">
        <v>2</v>
      </c>
      <c r="F868" s="12">
        <v>2.04</v>
      </c>
      <c r="G868" s="12">
        <v>1.784</v>
      </c>
      <c r="H868" s="12">
        <v>2.5590000000000002</v>
      </c>
      <c r="I868" s="12">
        <v>2.5680000000000001</v>
      </c>
      <c r="J868" s="12">
        <v>1.216</v>
      </c>
      <c r="K868" s="12">
        <v>1.8</v>
      </c>
      <c r="L868" s="12">
        <v>1.7</v>
      </c>
      <c r="M868" s="12">
        <v>1</v>
      </c>
      <c r="N868" s="12">
        <v>1.5625</v>
      </c>
      <c r="O868" s="12">
        <v>1.363636364</v>
      </c>
      <c r="P868" s="12">
        <v>1.3333333329999999</v>
      </c>
      <c r="Q868" s="12">
        <v>1.538461538</v>
      </c>
      <c r="R868" s="12">
        <v>2.5</v>
      </c>
      <c r="S868" s="12">
        <v>1.818181818</v>
      </c>
      <c r="T868" s="12">
        <v>1.19473684211</v>
      </c>
      <c r="U868" s="12">
        <v>1.1637658227800001</v>
      </c>
      <c r="V868" s="12">
        <v>2</v>
      </c>
      <c r="W868" s="3">
        <v>1.2360335195500001</v>
      </c>
      <c r="X868" s="3">
        <f>29/7</f>
        <v>4.1428571428571432</v>
      </c>
      <c r="Y868" s="3">
        <v>12</v>
      </c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"/>
      <c r="BN868" s="3"/>
      <c r="BO868" s="3"/>
      <c r="BP868" s="3"/>
      <c r="BQ868" s="3"/>
      <c r="BR868" s="3"/>
      <c r="BS868" s="3"/>
      <c r="BT868" s="3"/>
      <c r="BU868" s="3"/>
      <c r="BV868" s="3"/>
      <c r="BW868" s="3"/>
      <c r="BX868" s="3"/>
      <c r="BY868" s="3"/>
      <c r="BZ868" s="3"/>
      <c r="CA868" s="3"/>
      <c r="CB868" s="3"/>
      <c r="CC868" s="3"/>
      <c r="CD868" s="3"/>
      <c r="CE868" s="3"/>
      <c r="CF868" s="3"/>
      <c r="CG868" s="3"/>
      <c r="CH868" s="3"/>
    </row>
    <row r="869" spans="1:86" ht="12.75" x14ac:dyDescent="0.2">
      <c r="A869" s="12">
        <v>13</v>
      </c>
      <c r="B869" s="12">
        <v>2.395</v>
      </c>
      <c r="C869" s="12">
        <v>2.5129999999999999</v>
      </c>
      <c r="D869" s="12">
        <v>2.0910000000000002</v>
      </c>
      <c r="E869" s="12">
        <v>2.125</v>
      </c>
      <c r="F869" s="12">
        <v>2.1760000000000002</v>
      </c>
      <c r="G869" s="12">
        <v>1.8620000000000001</v>
      </c>
      <c r="H869" s="12">
        <v>2.75</v>
      </c>
      <c r="I869" s="12">
        <v>2.7029999999999998</v>
      </c>
      <c r="J869" s="12">
        <v>1.2370000000000001</v>
      </c>
      <c r="K869" s="12">
        <v>1.85</v>
      </c>
      <c r="L869" s="12">
        <v>1.7</v>
      </c>
      <c r="M869" s="12">
        <v>1</v>
      </c>
      <c r="N869" s="12">
        <v>1.5625</v>
      </c>
      <c r="O869" s="12">
        <v>1.363636364</v>
      </c>
      <c r="P869" s="12">
        <v>1.3333333329999999</v>
      </c>
      <c r="Q869" s="12">
        <v>1.538461538</v>
      </c>
      <c r="R869" s="12">
        <v>2.5</v>
      </c>
      <c r="S869" s="12">
        <v>1.818181818</v>
      </c>
      <c r="T869" s="12">
        <v>1.21353383459</v>
      </c>
      <c r="U869" s="12">
        <v>1.1795886075899999</v>
      </c>
      <c r="V869" s="12">
        <v>2.1247726450000002</v>
      </c>
      <c r="W869" s="3">
        <v>1.25977653631</v>
      </c>
      <c r="X869" s="3">
        <f>31/7</f>
        <v>4.4285714285714288</v>
      </c>
      <c r="Y869" s="3">
        <v>13</v>
      </c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"/>
      <c r="BN869" s="3"/>
      <c r="BO869" s="3"/>
      <c r="BP869" s="3"/>
      <c r="BQ869" s="3"/>
      <c r="BR869" s="3"/>
      <c r="BS869" s="3"/>
      <c r="BT869" s="3"/>
      <c r="BU869" s="3"/>
      <c r="BV869" s="3"/>
      <c r="BW869" s="3"/>
      <c r="BX869" s="3"/>
      <c r="BY869" s="3"/>
      <c r="BZ869" s="3"/>
      <c r="CA869" s="3"/>
      <c r="CB869" s="3"/>
      <c r="CC869" s="3"/>
      <c r="CD869" s="3"/>
      <c r="CE869" s="3"/>
      <c r="CF869" s="3"/>
      <c r="CG869" s="3"/>
      <c r="CH869" s="3"/>
    </row>
    <row r="870" spans="1:86" ht="12.75" x14ac:dyDescent="0.2">
      <c r="A870" s="12">
        <v>14</v>
      </c>
      <c r="B870" s="12">
        <v>2.5350000000000001</v>
      </c>
      <c r="C870" s="12">
        <v>2.7010000000000001</v>
      </c>
      <c r="D870" s="12">
        <v>2.1930000000000001</v>
      </c>
      <c r="E870" s="12">
        <v>2.25</v>
      </c>
      <c r="F870" s="12">
        <v>2.3119999999999998</v>
      </c>
      <c r="G870" s="12">
        <v>1.94</v>
      </c>
      <c r="H870" s="12">
        <v>2.95</v>
      </c>
      <c r="I870" s="12">
        <v>2.8380000000000001</v>
      </c>
      <c r="J870" s="12">
        <v>1.258</v>
      </c>
      <c r="K870" s="12">
        <v>1.9</v>
      </c>
      <c r="L870" s="12">
        <v>1.7</v>
      </c>
      <c r="M870" s="12">
        <v>1</v>
      </c>
      <c r="N870" s="12">
        <v>1.5625</v>
      </c>
      <c r="O870" s="12">
        <v>1.363636364</v>
      </c>
      <c r="P870" s="12">
        <v>1.3333333329999999</v>
      </c>
      <c r="Q870" s="12">
        <v>1.538461538</v>
      </c>
      <c r="R870" s="12">
        <v>2.5</v>
      </c>
      <c r="S870" s="12">
        <v>1.818181818</v>
      </c>
      <c r="T870" s="12">
        <v>1.2330827067700001</v>
      </c>
      <c r="U870" s="12">
        <v>1.19620253165</v>
      </c>
      <c r="V870" s="20">
        <v>2.2499090580000001</v>
      </c>
      <c r="W870" s="3">
        <v>1.2835195530700001</v>
      </c>
      <c r="X870" s="3">
        <f>33/7</f>
        <v>4.7142857142857144</v>
      </c>
      <c r="Y870" s="3">
        <v>14</v>
      </c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"/>
      <c r="BN870" s="3"/>
      <c r="BO870" s="3"/>
      <c r="BP870" s="3"/>
      <c r="BQ870" s="3"/>
      <c r="BR870" s="3"/>
      <c r="BS870" s="3"/>
      <c r="BT870" s="3"/>
      <c r="BU870" s="3"/>
      <c r="BV870" s="3"/>
      <c r="BW870" s="3"/>
      <c r="BX870" s="3"/>
      <c r="BY870" s="3"/>
      <c r="BZ870" s="3"/>
      <c r="CA870" s="3"/>
      <c r="CB870" s="3"/>
      <c r="CC870" s="3"/>
      <c r="CD870" s="3"/>
      <c r="CE870" s="3"/>
      <c r="CF870" s="3"/>
      <c r="CG870" s="3"/>
      <c r="CH870" s="3"/>
    </row>
    <row r="871" spans="1:86" ht="12.75" x14ac:dyDescent="0.2">
      <c r="A871" s="12">
        <v>15</v>
      </c>
      <c r="B871" s="12">
        <v>2.6739999999999999</v>
      </c>
      <c r="C871" s="12">
        <v>2.9060000000000001</v>
      </c>
      <c r="D871" s="12">
        <v>2.2949999999999999</v>
      </c>
      <c r="E871" s="12">
        <v>2.375</v>
      </c>
      <c r="F871" s="12">
        <v>2.448</v>
      </c>
      <c r="G871" s="12">
        <v>2.0179999999999998</v>
      </c>
      <c r="H871" s="12">
        <v>3.1589999999999998</v>
      </c>
      <c r="I871" s="12">
        <v>2.9729999999999999</v>
      </c>
      <c r="J871" s="12">
        <v>1.28</v>
      </c>
      <c r="K871" s="12">
        <v>1.95</v>
      </c>
      <c r="L871" s="12">
        <v>1.7</v>
      </c>
      <c r="M871" s="12">
        <v>1</v>
      </c>
      <c r="N871" s="12">
        <v>1.5625</v>
      </c>
      <c r="O871" s="12">
        <v>1.363636364</v>
      </c>
      <c r="P871" s="12">
        <v>1.3333333329999999</v>
      </c>
      <c r="Q871" s="12">
        <v>1.538461538</v>
      </c>
      <c r="R871" s="12">
        <v>2.5</v>
      </c>
      <c r="S871" s="12">
        <v>1.818181818</v>
      </c>
      <c r="T871" s="12">
        <v>1.25263157895</v>
      </c>
      <c r="U871" s="12">
        <v>1.2120253164599999</v>
      </c>
      <c r="V871" s="12">
        <v>2.3746817020000002</v>
      </c>
      <c r="W871" s="3">
        <v>1.30656424581</v>
      </c>
      <c r="X871" s="3">
        <f>35/7</f>
        <v>5</v>
      </c>
      <c r="Y871" s="3">
        <v>15</v>
      </c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"/>
      <c r="BN871" s="3"/>
      <c r="BO871" s="3"/>
      <c r="BP871" s="3"/>
      <c r="BQ871" s="3"/>
      <c r="BR871" s="3"/>
      <c r="BS871" s="3"/>
      <c r="BT871" s="3"/>
      <c r="BU871" s="3"/>
      <c r="BV871" s="3"/>
      <c r="BW871" s="3"/>
      <c r="BX871" s="3"/>
      <c r="BY871" s="3"/>
      <c r="BZ871" s="3"/>
      <c r="CA871" s="3"/>
      <c r="CB871" s="3"/>
      <c r="CC871" s="3"/>
      <c r="CD871" s="3"/>
      <c r="CE871" s="3"/>
      <c r="CF871" s="3"/>
      <c r="CG871" s="3"/>
      <c r="CH871" s="3"/>
    </row>
    <row r="873" spans="1:86" ht="12.75" x14ac:dyDescent="0.2">
      <c r="A873" s="14" t="s">
        <v>782</v>
      </c>
      <c r="B873" s="14" t="s">
        <v>783</v>
      </c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</row>
    <row r="874" spans="1:86" ht="12.75" x14ac:dyDescent="0.2">
      <c r="A874" s="12">
        <v>1</v>
      </c>
      <c r="B874" s="3">
        <v>17.2</v>
      </c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"/>
      <c r="BN874" s="3"/>
      <c r="BO874" s="3"/>
      <c r="BP874" s="3"/>
      <c r="BQ874" s="3"/>
      <c r="BR874" s="3"/>
      <c r="BS874" s="3"/>
      <c r="BT874" s="3"/>
      <c r="BU874" s="3"/>
      <c r="BV874" s="3"/>
      <c r="BW874" s="3"/>
      <c r="BX874" s="3"/>
      <c r="BY874" s="3"/>
      <c r="BZ874" s="3"/>
      <c r="CA874" s="3"/>
      <c r="CB874" s="3"/>
      <c r="CC874" s="3"/>
      <c r="CD874" s="3"/>
      <c r="CE874" s="3"/>
      <c r="CF874" s="3"/>
      <c r="CG874" s="3"/>
      <c r="CH874" s="3"/>
    </row>
    <row r="875" spans="1:86" ht="12.75" x14ac:dyDescent="0.2">
      <c r="A875" s="12">
        <v>2</v>
      </c>
      <c r="B875" s="3">
        <v>18.5</v>
      </c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"/>
      <c r="BN875" s="3"/>
      <c r="BO875" s="3"/>
      <c r="BP875" s="3"/>
      <c r="BQ875" s="3"/>
      <c r="BR875" s="3"/>
      <c r="BS875" s="3"/>
      <c r="BT875" s="3"/>
      <c r="BU875" s="3"/>
      <c r="BV875" s="3"/>
      <c r="BW875" s="3"/>
      <c r="BX875" s="3"/>
      <c r="BY875" s="3"/>
      <c r="BZ875" s="3"/>
      <c r="CA875" s="3"/>
      <c r="CB875" s="3"/>
      <c r="CC875" s="3"/>
      <c r="CD875" s="3"/>
      <c r="CE875" s="3"/>
      <c r="CF875" s="3"/>
      <c r="CG875" s="3"/>
      <c r="CH875" s="3"/>
    </row>
    <row r="876" spans="1:86" ht="12.75" x14ac:dyDescent="0.2">
      <c r="A876" s="12">
        <v>3</v>
      </c>
      <c r="B876" s="3">
        <v>19.899999999999999</v>
      </c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"/>
      <c r="BN876" s="3"/>
      <c r="BO876" s="3"/>
      <c r="BP876" s="3"/>
      <c r="BQ876" s="3"/>
      <c r="BR876" s="3"/>
      <c r="BS876" s="3"/>
      <c r="BT876" s="3"/>
      <c r="BU876" s="3"/>
      <c r="BV876" s="3"/>
      <c r="BW876" s="3"/>
      <c r="BX876" s="3"/>
      <c r="BY876" s="3"/>
      <c r="BZ876" s="3"/>
      <c r="CA876" s="3"/>
      <c r="CB876" s="3"/>
      <c r="CC876" s="3"/>
      <c r="CD876" s="3"/>
      <c r="CE876" s="3"/>
      <c r="CF876" s="3"/>
      <c r="CG876" s="3"/>
      <c r="CH876" s="3"/>
    </row>
    <row r="877" spans="1:86" ht="12.75" x14ac:dyDescent="0.2">
      <c r="A877" s="12">
        <v>4</v>
      </c>
      <c r="B877" s="3">
        <v>21.3</v>
      </c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"/>
      <c r="BN877" s="3"/>
      <c r="BO877" s="3"/>
      <c r="BP877" s="3"/>
      <c r="BQ877" s="3"/>
      <c r="BR877" s="3"/>
      <c r="BS877" s="3"/>
      <c r="BT877" s="3"/>
      <c r="BU877" s="3"/>
      <c r="BV877" s="3"/>
      <c r="BW877" s="3"/>
      <c r="BX877" s="3"/>
      <c r="BY877" s="3"/>
      <c r="BZ877" s="3"/>
      <c r="CA877" s="3"/>
      <c r="CB877" s="3"/>
      <c r="CC877" s="3"/>
      <c r="CD877" s="3"/>
      <c r="CE877" s="3"/>
      <c r="CF877" s="3"/>
      <c r="CG877" s="3"/>
      <c r="CH877" s="3"/>
    </row>
    <row r="878" spans="1:86" ht="12.75" x14ac:dyDescent="0.2">
      <c r="A878" s="12">
        <v>5</v>
      </c>
      <c r="B878" s="3">
        <v>22.6</v>
      </c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  <c r="BN878" s="3"/>
      <c r="BO878" s="3"/>
      <c r="BP878" s="3"/>
      <c r="BQ878" s="3"/>
      <c r="BR878" s="3"/>
      <c r="BS878" s="3"/>
      <c r="BT878" s="3"/>
      <c r="BU878" s="3"/>
      <c r="BV878" s="3"/>
      <c r="BW878" s="3"/>
      <c r="BX878" s="3"/>
      <c r="BY878" s="3"/>
      <c r="BZ878" s="3"/>
      <c r="CA878" s="3"/>
      <c r="CB878" s="3"/>
      <c r="CC878" s="3"/>
      <c r="CD878" s="3"/>
      <c r="CE878" s="3"/>
      <c r="CF878" s="3"/>
      <c r="CG878" s="3"/>
      <c r="CH878" s="3"/>
    </row>
    <row r="879" spans="1:86" ht="12.75" x14ac:dyDescent="0.2">
      <c r="A879" s="12">
        <v>6</v>
      </c>
      <c r="B879" s="3">
        <v>24.6</v>
      </c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"/>
      <c r="BN879" s="3"/>
      <c r="BO879" s="3"/>
      <c r="BP879" s="3"/>
      <c r="BQ879" s="3"/>
      <c r="BR879" s="3"/>
      <c r="BS879" s="3"/>
      <c r="BT879" s="3"/>
      <c r="BU879" s="3"/>
      <c r="BV879" s="3"/>
      <c r="BW879" s="3"/>
      <c r="BX879" s="3"/>
      <c r="BY879" s="3"/>
      <c r="BZ879" s="3"/>
      <c r="CA879" s="3"/>
      <c r="CB879" s="3"/>
      <c r="CC879" s="3"/>
      <c r="CD879" s="3"/>
      <c r="CE879" s="3"/>
      <c r="CF879" s="3"/>
      <c r="CG879" s="3"/>
      <c r="CH879" s="3"/>
    </row>
    <row r="880" spans="1:86" ht="12.75" x14ac:dyDescent="0.2">
      <c r="A880" s="12">
        <v>7</v>
      </c>
      <c r="B880" s="3">
        <v>26.6</v>
      </c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  <c r="BN880" s="3"/>
      <c r="BO880" s="3"/>
      <c r="BP880" s="3"/>
      <c r="BQ880" s="3"/>
      <c r="BR880" s="3"/>
      <c r="BS880" s="3"/>
      <c r="BT880" s="3"/>
      <c r="BU880" s="3"/>
      <c r="BV880" s="3"/>
      <c r="BW880" s="3"/>
      <c r="BX880" s="3"/>
      <c r="BY880" s="3"/>
      <c r="BZ880" s="3"/>
      <c r="CA880" s="3"/>
      <c r="CB880" s="3"/>
      <c r="CC880" s="3"/>
      <c r="CD880" s="3"/>
      <c r="CE880" s="3"/>
      <c r="CF880" s="3"/>
      <c r="CG880" s="3"/>
      <c r="CH880" s="3"/>
    </row>
    <row r="881" spans="1:86" ht="12.75" x14ac:dyDescent="0.2">
      <c r="A881" s="12">
        <v>8</v>
      </c>
      <c r="B881" s="3">
        <v>28.9</v>
      </c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"/>
      <c r="BN881" s="3"/>
      <c r="BO881" s="3"/>
      <c r="BP881" s="3"/>
      <c r="BQ881" s="3"/>
      <c r="BR881" s="3"/>
      <c r="BS881" s="3"/>
      <c r="BT881" s="3"/>
      <c r="BU881" s="3"/>
      <c r="BV881" s="3"/>
      <c r="BW881" s="3"/>
      <c r="BX881" s="3"/>
      <c r="BY881" s="3"/>
      <c r="BZ881" s="3"/>
      <c r="CA881" s="3"/>
      <c r="CB881" s="3"/>
      <c r="CC881" s="3"/>
      <c r="CD881" s="3"/>
      <c r="CE881" s="3"/>
      <c r="CF881" s="3"/>
      <c r="CG881" s="3"/>
      <c r="CH881" s="3"/>
    </row>
    <row r="882" spans="1:86" ht="12.75" x14ac:dyDescent="0.2">
      <c r="A882" s="12">
        <v>9</v>
      </c>
      <c r="B882" s="3">
        <v>31.4</v>
      </c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"/>
      <c r="BN882" s="3"/>
      <c r="BO882" s="3"/>
      <c r="BP882" s="3"/>
      <c r="BQ882" s="3"/>
      <c r="BR882" s="3"/>
      <c r="BS882" s="3"/>
      <c r="BT882" s="3"/>
      <c r="BU882" s="3"/>
      <c r="BV882" s="3"/>
      <c r="BW882" s="3"/>
      <c r="BX882" s="3"/>
      <c r="BY882" s="3"/>
      <c r="BZ882" s="3"/>
      <c r="CA882" s="3"/>
      <c r="CB882" s="3"/>
      <c r="CC882" s="3"/>
      <c r="CD882" s="3"/>
      <c r="CE882" s="3"/>
      <c r="CF882" s="3"/>
      <c r="CG882" s="3"/>
      <c r="CH882" s="3"/>
    </row>
    <row r="883" spans="1:86" ht="12.75" x14ac:dyDescent="0.2">
      <c r="A883" s="12">
        <v>10</v>
      </c>
      <c r="B883" s="3">
        <v>34.1</v>
      </c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"/>
      <c r="BN883" s="3"/>
      <c r="BO883" s="3"/>
      <c r="BP883" s="3"/>
      <c r="BQ883" s="3"/>
      <c r="BR883" s="3"/>
      <c r="BS883" s="3"/>
      <c r="BT883" s="3"/>
      <c r="BU883" s="3"/>
      <c r="BV883" s="3"/>
      <c r="BW883" s="3"/>
      <c r="BX883" s="3"/>
      <c r="BY883" s="3"/>
      <c r="BZ883" s="3"/>
      <c r="CA883" s="3"/>
      <c r="CB883" s="3"/>
      <c r="CC883" s="3"/>
      <c r="CD883" s="3"/>
      <c r="CE883" s="3"/>
      <c r="CF883" s="3"/>
      <c r="CG883" s="3"/>
      <c r="CH883" s="3"/>
    </row>
    <row r="884" spans="1:86" ht="12.75" x14ac:dyDescent="0.2">
      <c r="A884" s="12">
        <v>11</v>
      </c>
      <c r="B884" s="3">
        <v>37.200000000000003</v>
      </c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"/>
      <c r="BN884" s="3"/>
      <c r="BO884" s="3"/>
      <c r="BP884" s="3"/>
      <c r="BQ884" s="3"/>
      <c r="BR884" s="3"/>
      <c r="BS884" s="3"/>
      <c r="BT884" s="3"/>
      <c r="BU884" s="3"/>
      <c r="BV884" s="3"/>
      <c r="BW884" s="3"/>
      <c r="BX884" s="3"/>
      <c r="BY884" s="3"/>
      <c r="BZ884" s="3"/>
      <c r="CA884" s="3"/>
      <c r="CB884" s="3"/>
      <c r="CC884" s="3"/>
      <c r="CD884" s="3"/>
      <c r="CE884" s="3"/>
      <c r="CF884" s="3"/>
      <c r="CG884" s="3"/>
      <c r="CH884" s="3"/>
    </row>
    <row r="885" spans="1:86" ht="12.75" x14ac:dyDescent="0.2">
      <c r="A885" s="12">
        <v>12</v>
      </c>
      <c r="B885" s="3">
        <v>40.700000000000003</v>
      </c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"/>
      <c r="BN885" s="3"/>
      <c r="BO885" s="3"/>
      <c r="BP885" s="3"/>
      <c r="BQ885" s="3"/>
      <c r="BR885" s="3"/>
      <c r="BS885" s="3"/>
      <c r="BT885" s="3"/>
      <c r="BU885" s="3"/>
      <c r="BV885" s="3"/>
      <c r="BW885" s="3"/>
      <c r="BX885" s="3"/>
      <c r="BY885" s="3"/>
      <c r="BZ885" s="3"/>
      <c r="CA885" s="3"/>
      <c r="CB885" s="3"/>
      <c r="CC885" s="3"/>
      <c r="CD885" s="3"/>
      <c r="CE885" s="3"/>
      <c r="CF885" s="3"/>
      <c r="CG885" s="3"/>
      <c r="CH885" s="3"/>
    </row>
    <row r="886" spans="1:86" ht="12.75" x14ac:dyDescent="0.2">
      <c r="A886" s="12">
        <v>13</v>
      </c>
      <c r="B886" s="3">
        <v>44.4</v>
      </c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"/>
      <c r="BN886" s="3"/>
      <c r="BO886" s="3"/>
      <c r="BP886" s="3"/>
      <c r="BQ886" s="3"/>
      <c r="BR886" s="3"/>
      <c r="BS886" s="3"/>
      <c r="BT886" s="3"/>
      <c r="BU886" s="3"/>
      <c r="BV886" s="3"/>
      <c r="BW886" s="3"/>
      <c r="BX886" s="3"/>
      <c r="BY886" s="3"/>
      <c r="BZ886" s="3"/>
      <c r="CA886" s="3"/>
      <c r="CB886" s="3"/>
      <c r="CC886" s="3"/>
      <c r="CD886" s="3"/>
      <c r="CE886" s="3"/>
      <c r="CF886" s="3"/>
      <c r="CG886" s="3"/>
      <c r="CH886" s="3"/>
    </row>
    <row r="887" spans="1:86" ht="12.75" x14ac:dyDescent="0.2">
      <c r="A887" s="12">
        <v>14</v>
      </c>
      <c r="B887" s="3">
        <v>48.6</v>
      </c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"/>
      <c r="BN887" s="3"/>
      <c r="BO887" s="3"/>
      <c r="BP887" s="3"/>
      <c r="BQ887" s="3"/>
      <c r="BR887" s="3"/>
      <c r="BS887" s="3"/>
      <c r="BT887" s="3"/>
      <c r="BU887" s="3"/>
      <c r="BV887" s="3"/>
      <c r="BW887" s="3"/>
      <c r="BX887" s="3"/>
      <c r="BY887" s="3"/>
      <c r="BZ887" s="3"/>
      <c r="CA887" s="3"/>
      <c r="CB887" s="3"/>
      <c r="CC887" s="3"/>
      <c r="CD887" s="3"/>
      <c r="CE887" s="3"/>
      <c r="CF887" s="3"/>
      <c r="CG887" s="3"/>
      <c r="CH887" s="3"/>
    </row>
    <row r="888" spans="1:86" ht="12.75" x14ac:dyDescent="0.2">
      <c r="A888" s="12">
        <v>15</v>
      </c>
      <c r="B888" s="3">
        <v>53.7</v>
      </c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"/>
      <c r="BN888" s="3"/>
      <c r="BO888" s="3"/>
      <c r="BP888" s="3"/>
      <c r="BQ888" s="3"/>
      <c r="BR888" s="3"/>
      <c r="BS888" s="3"/>
      <c r="BT888" s="3"/>
      <c r="BU888" s="3"/>
      <c r="BV888" s="3"/>
      <c r="BW888" s="3"/>
      <c r="BX888" s="3"/>
      <c r="BY888" s="3"/>
      <c r="BZ888" s="3"/>
      <c r="CA888" s="3"/>
      <c r="CB888" s="3"/>
      <c r="CC888" s="3"/>
      <c r="CD888" s="3"/>
      <c r="CE888" s="3"/>
      <c r="CF888" s="3"/>
      <c r="CG888" s="3"/>
      <c r="CH888" s="3"/>
    </row>
    <row r="889" spans="1:86" ht="12.75" x14ac:dyDescent="0.2">
      <c r="A889" s="12">
        <v>16</v>
      </c>
      <c r="B889" s="3">
        <v>59.1</v>
      </c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"/>
      <c r="BN889" s="3"/>
      <c r="BO889" s="3"/>
      <c r="BP889" s="3"/>
      <c r="BQ889" s="3"/>
      <c r="BR889" s="3"/>
      <c r="BS889" s="3"/>
      <c r="BT889" s="3"/>
      <c r="BU889" s="3"/>
      <c r="BV889" s="3"/>
      <c r="BW889" s="3"/>
      <c r="BX889" s="3"/>
      <c r="BY889" s="3"/>
      <c r="BZ889" s="3"/>
      <c r="CA889" s="3"/>
      <c r="CB889" s="3"/>
      <c r="CC889" s="3"/>
      <c r="CD889" s="3"/>
      <c r="CE889" s="3"/>
      <c r="CF889" s="3"/>
      <c r="CG889" s="3"/>
      <c r="CH889" s="3"/>
    </row>
    <row r="890" spans="1:86" ht="12.75" x14ac:dyDescent="0.2">
      <c r="A890" s="12">
        <v>17</v>
      </c>
      <c r="B890" s="3">
        <v>64.400000000000006</v>
      </c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"/>
      <c r="BN890" s="3"/>
      <c r="BO890" s="3"/>
      <c r="BP890" s="3"/>
      <c r="BQ890" s="3"/>
      <c r="BR890" s="3"/>
      <c r="BS890" s="3"/>
      <c r="BT890" s="3"/>
      <c r="BU890" s="3"/>
      <c r="BV890" s="3"/>
      <c r="BW890" s="3"/>
      <c r="BX890" s="3"/>
      <c r="BY890" s="3"/>
      <c r="BZ890" s="3"/>
      <c r="CA890" s="3"/>
      <c r="CB890" s="3"/>
      <c r="CC890" s="3"/>
      <c r="CD890" s="3"/>
      <c r="CE890" s="3"/>
      <c r="CF890" s="3"/>
      <c r="CG890" s="3"/>
      <c r="CH890" s="3"/>
    </row>
    <row r="891" spans="1:86" ht="12.75" x14ac:dyDescent="0.2">
      <c r="A891" s="12">
        <v>18</v>
      </c>
      <c r="B891" s="3">
        <v>69.7</v>
      </c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"/>
      <c r="BN891" s="3"/>
      <c r="BO891" s="3"/>
      <c r="BP891" s="3"/>
      <c r="BQ891" s="3"/>
      <c r="BR891" s="3"/>
      <c r="BS891" s="3"/>
      <c r="BT891" s="3"/>
      <c r="BU891" s="3"/>
      <c r="BV891" s="3"/>
      <c r="BW891" s="3"/>
      <c r="BX891" s="3"/>
      <c r="BY891" s="3"/>
      <c r="BZ891" s="3"/>
      <c r="CA891" s="3"/>
      <c r="CB891" s="3"/>
      <c r="CC891" s="3"/>
      <c r="CD891" s="3"/>
      <c r="CE891" s="3"/>
      <c r="CF891" s="3"/>
      <c r="CG891" s="3"/>
      <c r="CH891" s="3"/>
    </row>
    <row r="892" spans="1:86" ht="12.75" x14ac:dyDescent="0.2">
      <c r="A892" s="12">
        <v>19</v>
      </c>
      <c r="B892" s="3">
        <v>75.099999999999994</v>
      </c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"/>
      <c r="BN892" s="3"/>
      <c r="BO892" s="3"/>
      <c r="BP892" s="3"/>
      <c r="BQ892" s="3"/>
      <c r="BR892" s="3"/>
      <c r="BS892" s="3"/>
      <c r="BT892" s="3"/>
      <c r="BU892" s="3"/>
      <c r="BV892" s="3"/>
      <c r="BW892" s="3"/>
      <c r="BX892" s="3"/>
      <c r="BY892" s="3"/>
      <c r="BZ892" s="3"/>
      <c r="CA892" s="3"/>
      <c r="CB892" s="3"/>
      <c r="CC892" s="3"/>
      <c r="CD892" s="3"/>
      <c r="CE892" s="3"/>
      <c r="CF892" s="3"/>
      <c r="CG892" s="3"/>
      <c r="CH892" s="3"/>
    </row>
    <row r="893" spans="1:86" ht="12.75" x14ac:dyDescent="0.2">
      <c r="A893" s="12">
        <v>20</v>
      </c>
      <c r="B893" s="3">
        <v>80.599999999999994</v>
      </c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"/>
      <c r="BN893" s="3"/>
      <c r="BO893" s="3"/>
      <c r="BP893" s="3"/>
      <c r="BQ893" s="3"/>
      <c r="BR893" s="3"/>
      <c r="BS893" s="3"/>
      <c r="BT893" s="3"/>
      <c r="BU893" s="3"/>
      <c r="BV893" s="3"/>
      <c r="BW893" s="3"/>
      <c r="BX893" s="3"/>
      <c r="BY893" s="3"/>
      <c r="BZ893" s="3"/>
      <c r="CA893" s="3"/>
      <c r="CB893" s="3"/>
      <c r="CC893" s="3"/>
      <c r="CD893" s="3"/>
      <c r="CE893" s="3"/>
      <c r="CF893" s="3"/>
      <c r="CG893" s="3"/>
      <c r="CH893" s="3"/>
    </row>
    <row r="894" spans="1:86" ht="12.75" x14ac:dyDescent="0.2">
      <c r="A894" s="12">
        <v>21</v>
      </c>
      <c r="B894" s="3">
        <v>86.1</v>
      </c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  <c r="BN894" s="3"/>
      <c r="BO894" s="3"/>
      <c r="BP894" s="3"/>
      <c r="BQ894" s="3"/>
      <c r="BR894" s="3"/>
      <c r="BS894" s="3"/>
      <c r="BT894" s="3"/>
      <c r="BU894" s="3"/>
      <c r="BV894" s="3"/>
      <c r="BW894" s="3"/>
      <c r="BX894" s="3"/>
      <c r="BY894" s="3"/>
      <c r="BZ894" s="3"/>
      <c r="CA894" s="3"/>
      <c r="CB894" s="3"/>
      <c r="CC894" s="3"/>
      <c r="CD894" s="3"/>
      <c r="CE894" s="3"/>
      <c r="CF894" s="3"/>
      <c r="CG894" s="3"/>
      <c r="CH894" s="3"/>
    </row>
    <row r="895" spans="1:86" ht="12.75" x14ac:dyDescent="0.2">
      <c r="A895" s="12">
        <v>22</v>
      </c>
      <c r="B895" s="3">
        <v>91.7</v>
      </c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"/>
      <c r="BN895" s="3"/>
      <c r="BO895" s="3"/>
      <c r="BP895" s="3"/>
      <c r="BQ895" s="3"/>
      <c r="BR895" s="3"/>
      <c r="BS895" s="3"/>
      <c r="BT895" s="3"/>
      <c r="BU895" s="3"/>
      <c r="BV895" s="3"/>
      <c r="BW895" s="3"/>
      <c r="BX895" s="3"/>
      <c r="BY895" s="3"/>
      <c r="BZ895" s="3"/>
      <c r="CA895" s="3"/>
      <c r="CB895" s="3"/>
      <c r="CC895" s="3"/>
      <c r="CD895" s="3"/>
      <c r="CE895" s="3"/>
      <c r="CF895" s="3"/>
      <c r="CG895" s="3"/>
      <c r="CH895" s="3"/>
    </row>
    <row r="896" spans="1:86" ht="12.75" x14ac:dyDescent="0.2">
      <c r="A896" s="12">
        <v>23</v>
      </c>
      <c r="B896" s="3">
        <v>97.2</v>
      </c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"/>
      <c r="BN896" s="3"/>
      <c r="BO896" s="3"/>
      <c r="BP896" s="3"/>
      <c r="BQ896" s="3"/>
      <c r="BR896" s="3"/>
      <c r="BS896" s="3"/>
      <c r="BT896" s="3"/>
      <c r="BU896" s="3"/>
      <c r="BV896" s="3"/>
      <c r="BW896" s="3"/>
      <c r="BX896" s="3"/>
      <c r="BY896" s="3"/>
      <c r="BZ896" s="3"/>
      <c r="CA896" s="3"/>
      <c r="CB896" s="3"/>
      <c r="CC896" s="3"/>
      <c r="CD896" s="3"/>
      <c r="CE896" s="3"/>
      <c r="CF896" s="3"/>
      <c r="CG896" s="3"/>
      <c r="CH896" s="3"/>
    </row>
    <row r="897" spans="1:86" ht="12.75" x14ac:dyDescent="0.2">
      <c r="A897" s="12">
        <v>24</v>
      </c>
      <c r="B897" s="3">
        <v>102.8</v>
      </c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"/>
      <c r="BN897" s="3"/>
      <c r="BO897" s="3"/>
      <c r="BP897" s="3"/>
      <c r="BQ897" s="3"/>
      <c r="BR897" s="3"/>
      <c r="BS897" s="3"/>
      <c r="BT897" s="3"/>
      <c r="BU897" s="3"/>
      <c r="BV897" s="3"/>
      <c r="BW897" s="3"/>
      <c r="BX897" s="3"/>
      <c r="BY897" s="3"/>
      <c r="BZ897" s="3"/>
      <c r="CA897" s="3"/>
      <c r="CB897" s="3"/>
      <c r="CC897" s="3"/>
      <c r="CD897" s="3"/>
      <c r="CE897" s="3"/>
      <c r="CF897" s="3"/>
      <c r="CG897" s="3"/>
      <c r="CH897" s="3"/>
    </row>
    <row r="898" spans="1:86" ht="12.75" x14ac:dyDescent="0.2">
      <c r="A898" s="12">
        <v>25</v>
      </c>
      <c r="B898" s="3">
        <v>108.4</v>
      </c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"/>
      <c r="BN898" s="3"/>
      <c r="BO898" s="3"/>
      <c r="BP898" s="3"/>
      <c r="BQ898" s="3"/>
      <c r="BR898" s="3"/>
      <c r="BS898" s="3"/>
      <c r="BT898" s="3"/>
      <c r="BU898" s="3"/>
      <c r="BV898" s="3"/>
      <c r="BW898" s="3"/>
      <c r="BX898" s="3"/>
      <c r="BY898" s="3"/>
      <c r="BZ898" s="3"/>
      <c r="CA898" s="3"/>
      <c r="CB898" s="3"/>
      <c r="CC898" s="3"/>
      <c r="CD898" s="3"/>
      <c r="CE898" s="3"/>
      <c r="CF898" s="3"/>
      <c r="CG898" s="3"/>
      <c r="CH898" s="3"/>
    </row>
    <row r="899" spans="1:86" ht="12.75" x14ac:dyDescent="0.2">
      <c r="A899" s="12">
        <v>26</v>
      </c>
      <c r="B899" s="3">
        <v>113.2</v>
      </c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  <c r="BO899" s="3"/>
      <c r="BP899" s="3"/>
      <c r="BQ899" s="3"/>
      <c r="BR899" s="3"/>
      <c r="BS899" s="3"/>
      <c r="BT899" s="3"/>
      <c r="BU899" s="3"/>
      <c r="BV899" s="3"/>
      <c r="BW899" s="3"/>
      <c r="BX899" s="3"/>
      <c r="BY899" s="3"/>
      <c r="BZ899" s="3"/>
      <c r="CA899" s="3"/>
      <c r="CB899" s="3"/>
      <c r="CC899" s="3"/>
      <c r="CD899" s="3"/>
      <c r="CE899" s="3"/>
      <c r="CF899" s="3"/>
      <c r="CG899" s="3"/>
      <c r="CH899" s="3"/>
    </row>
    <row r="900" spans="1:86" ht="12.75" x14ac:dyDescent="0.2">
      <c r="A900" s="12">
        <v>27</v>
      </c>
      <c r="B900" s="3">
        <v>118.1</v>
      </c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"/>
      <c r="BN900" s="3"/>
      <c r="BO900" s="3"/>
      <c r="BP900" s="3"/>
      <c r="BQ900" s="3"/>
      <c r="BR900" s="3"/>
      <c r="BS900" s="3"/>
      <c r="BT900" s="3"/>
      <c r="BU900" s="3"/>
      <c r="BV900" s="3"/>
      <c r="BW900" s="3"/>
      <c r="BX900" s="3"/>
      <c r="BY900" s="3"/>
      <c r="BZ900" s="3"/>
      <c r="CA900" s="3"/>
      <c r="CB900" s="3"/>
      <c r="CC900" s="3"/>
      <c r="CD900" s="3"/>
      <c r="CE900" s="3"/>
      <c r="CF900" s="3"/>
      <c r="CG900" s="3"/>
      <c r="CH900" s="3"/>
    </row>
    <row r="901" spans="1:86" ht="12.75" x14ac:dyDescent="0.2">
      <c r="A901" s="12">
        <v>28</v>
      </c>
      <c r="B901" s="3">
        <v>123</v>
      </c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"/>
      <c r="BN901" s="3"/>
      <c r="BO901" s="3"/>
      <c r="BP901" s="3"/>
      <c r="BQ901" s="3"/>
      <c r="BR901" s="3"/>
      <c r="BS901" s="3"/>
      <c r="BT901" s="3"/>
      <c r="BU901" s="3"/>
      <c r="BV901" s="3"/>
      <c r="BW901" s="3"/>
      <c r="BX901" s="3"/>
      <c r="BY901" s="3"/>
      <c r="BZ901" s="3"/>
      <c r="CA901" s="3"/>
      <c r="CB901" s="3"/>
      <c r="CC901" s="3"/>
      <c r="CD901" s="3"/>
      <c r="CE901" s="3"/>
      <c r="CF901" s="3"/>
      <c r="CG901" s="3"/>
      <c r="CH901" s="3"/>
    </row>
    <row r="902" spans="1:86" ht="12.75" x14ac:dyDescent="0.2">
      <c r="A902" s="12">
        <v>29</v>
      </c>
      <c r="B902" s="3">
        <v>129.69999999999999</v>
      </c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"/>
      <c r="BN902" s="3"/>
      <c r="BO902" s="3"/>
      <c r="BP902" s="3"/>
      <c r="BQ902" s="3"/>
      <c r="BR902" s="3"/>
      <c r="BS902" s="3"/>
      <c r="BT902" s="3"/>
      <c r="BU902" s="3"/>
      <c r="BV902" s="3"/>
      <c r="BW902" s="3"/>
      <c r="BX902" s="3"/>
      <c r="BY902" s="3"/>
      <c r="BZ902" s="3"/>
      <c r="CA902" s="3"/>
      <c r="CB902" s="3"/>
      <c r="CC902" s="3"/>
      <c r="CD902" s="3"/>
      <c r="CE902" s="3"/>
      <c r="CF902" s="3"/>
      <c r="CG902" s="3"/>
      <c r="CH902" s="3"/>
    </row>
    <row r="903" spans="1:86" ht="12.75" x14ac:dyDescent="0.2">
      <c r="A903" s="12">
        <v>30</v>
      </c>
      <c r="B903" s="3">
        <v>136.30000000000001</v>
      </c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"/>
      <c r="BN903" s="3"/>
      <c r="BO903" s="3"/>
      <c r="BP903" s="3"/>
      <c r="BQ903" s="3"/>
      <c r="BR903" s="3"/>
      <c r="BS903" s="3"/>
      <c r="BT903" s="3"/>
      <c r="BU903" s="3"/>
      <c r="BV903" s="3"/>
      <c r="BW903" s="3"/>
      <c r="BX903" s="3"/>
      <c r="BY903" s="3"/>
      <c r="BZ903" s="3"/>
      <c r="CA903" s="3"/>
      <c r="CB903" s="3"/>
      <c r="CC903" s="3"/>
      <c r="CD903" s="3"/>
      <c r="CE903" s="3"/>
      <c r="CF903" s="3"/>
      <c r="CG903" s="3"/>
      <c r="CH903" s="3"/>
    </row>
    <row r="904" spans="1:86" ht="12.75" x14ac:dyDescent="0.2">
      <c r="A904" s="12">
        <v>31</v>
      </c>
      <c r="B904" s="3">
        <v>142.69999999999999</v>
      </c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"/>
      <c r="BN904" s="3"/>
      <c r="BO904" s="3"/>
      <c r="BP904" s="3"/>
      <c r="BQ904" s="3"/>
      <c r="BR904" s="3"/>
      <c r="BS904" s="3"/>
      <c r="BT904" s="3"/>
      <c r="BU904" s="3"/>
      <c r="BV904" s="3"/>
      <c r="BW904" s="3"/>
      <c r="BX904" s="3"/>
      <c r="BY904" s="3"/>
      <c r="BZ904" s="3"/>
      <c r="CA904" s="3"/>
      <c r="CB904" s="3"/>
      <c r="CC904" s="3"/>
      <c r="CD904" s="3"/>
      <c r="CE904" s="3"/>
      <c r="CF904" s="3"/>
      <c r="CG904" s="3"/>
      <c r="CH904" s="3"/>
    </row>
    <row r="905" spans="1:86" ht="12.75" x14ac:dyDescent="0.2">
      <c r="A905" s="12">
        <v>32</v>
      </c>
      <c r="B905" s="3">
        <v>149</v>
      </c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"/>
      <c r="BN905" s="3"/>
      <c r="BO905" s="3"/>
      <c r="BP905" s="3"/>
      <c r="BQ905" s="3"/>
      <c r="BR905" s="3"/>
      <c r="BS905" s="3"/>
      <c r="BT905" s="3"/>
      <c r="BU905" s="3"/>
      <c r="BV905" s="3"/>
      <c r="BW905" s="3"/>
      <c r="BX905" s="3"/>
      <c r="BY905" s="3"/>
      <c r="BZ905" s="3"/>
      <c r="CA905" s="3"/>
      <c r="CB905" s="3"/>
      <c r="CC905" s="3"/>
      <c r="CD905" s="3"/>
      <c r="CE905" s="3"/>
      <c r="CF905" s="3"/>
      <c r="CG905" s="3"/>
      <c r="CH905" s="3"/>
    </row>
    <row r="906" spans="1:86" ht="12.75" x14ac:dyDescent="0.2">
      <c r="A906" s="12">
        <v>33</v>
      </c>
      <c r="B906" s="3">
        <v>155.4</v>
      </c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"/>
      <c r="BN906" s="3"/>
      <c r="BO906" s="3"/>
      <c r="BP906" s="3"/>
      <c r="BQ906" s="3"/>
      <c r="BR906" s="3"/>
      <c r="BS906" s="3"/>
      <c r="BT906" s="3"/>
      <c r="BU906" s="3"/>
      <c r="BV906" s="3"/>
      <c r="BW906" s="3"/>
      <c r="BX906" s="3"/>
      <c r="BY906" s="3"/>
      <c r="BZ906" s="3"/>
      <c r="CA906" s="3"/>
      <c r="CB906" s="3"/>
      <c r="CC906" s="3"/>
      <c r="CD906" s="3"/>
      <c r="CE906" s="3"/>
      <c r="CF906" s="3"/>
      <c r="CG906" s="3"/>
      <c r="CH906" s="3"/>
    </row>
    <row r="907" spans="1:86" ht="12.75" x14ac:dyDescent="0.2">
      <c r="A907" s="12">
        <v>34</v>
      </c>
      <c r="B907" s="3">
        <v>161.80000000000001</v>
      </c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"/>
      <c r="BN907" s="3"/>
      <c r="BO907" s="3"/>
      <c r="BP907" s="3"/>
      <c r="BQ907" s="3"/>
      <c r="BR907" s="3"/>
      <c r="BS907" s="3"/>
      <c r="BT907" s="3"/>
      <c r="BU907" s="3"/>
      <c r="BV907" s="3"/>
      <c r="BW907" s="3"/>
      <c r="BX907" s="3"/>
      <c r="BY907" s="3"/>
      <c r="BZ907" s="3"/>
      <c r="CA907" s="3"/>
      <c r="CB907" s="3"/>
      <c r="CC907" s="3"/>
      <c r="CD907" s="3"/>
      <c r="CE907" s="3"/>
      <c r="CF907" s="3"/>
      <c r="CG907" s="3"/>
      <c r="CH907" s="3"/>
    </row>
    <row r="908" spans="1:86" ht="12.75" x14ac:dyDescent="0.2">
      <c r="A908" s="12">
        <v>35</v>
      </c>
      <c r="B908" s="3">
        <v>169.1</v>
      </c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"/>
      <c r="BN908" s="3"/>
      <c r="BO908" s="3"/>
      <c r="BP908" s="3"/>
      <c r="BQ908" s="3"/>
      <c r="BR908" s="3"/>
      <c r="BS908" s="3"/>
      <c r="BT908" s="3"/>
      <c r="BU908" s="3"/>
      <c r="BV908" s="3"/>
      <c r="BW908" s="3"/>
      <c r="BX908" s="3"/>
      <c r="BY908" s="3"/>
      <c r="BZ908" s="3"/>
      <c r="CA908" s="3"/>
      <c r="CB908" s="3"/>
      <c r="CC908" s="3"/>
      <c r="CD908" s="3"/>
      <c r="CE908" s="3"/>
      <c r="CF908" s="3"/>
      <c r="CG908" s="3"/>
      <c r="CH908" s="3"/>
    </row>
    <row r="909" spans="1:86" ht="12.75" x14ac:dyDescent="0.2">
      <c r="A909" s="12">
        <v>36</v>
      </c>
      <c r="B909" s="3">
        <v>176.5</v>
      </c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"/>
      <c r="BN909" s="3"/>
      <c r="BO909" s="3"/>
      <c r="BP909" s="3"/>
      <c r="BQ909" s="3"/>
      <c r="BR909" s="3"/>
      <c r="BS909" s="3"/>
      <c r="BT909" s="3"/>
      <c r="BU909" s="3"/>
      <c r="BV909" s="3"/>
      <c r="BW909" s="3"/>
      <c r="BX909" s="3"/>
      <c r="BY909" s="3"/>
      <c r="BZ909" s="3"/>
      <c r="CA909" s="3"/>
      <c r="CB909" s="3"/>
      <c r="CC909" s="3"/>
      <c r="CD909" s="3"/>
      <c r="CE909" s="3"/>
      <c r="CF909" s="3"/>
      <c r="CG909" s="3"/>
      <c r="CH909" s="3"/>
    </row>
    <row r="910" spans="1:86" ht="12.75" x14ac:dyDescent="0.2">
      <c r="A910" s="12">
        <v>37</v>
      </c>
      <c r="B910" s="3">
        <v>184.1</v>
      </c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"/>
      <c r="BN910" s="3"/>
      <c r="BO910" s="3"/>
      <c r="BP910" s="3"/>
      <c r="BQ910" s="3"/>
      <c r="BR910" s="3"/>
      <c r="BS910" s="3"/>
      <c r="BT910" s="3"/>
      <c r="BU910" s="3"/>
      <c r="BV910" s="3"/>
      <c r="BW910" s="3"/>
      <c r="BX910" s="3"/>
      <c r="BY910" s="3"/>
      <c r="BZ910" s="3"/>
      <c r="CA910" s="3"/>
      <c r="CB910" s="3"/>
      <c r="CC910" s="3"/>
      <c r="CD910" s="3"/>
      <c r="CE910" s="3"/>
      <c r="CF910" s="3"/>
      <c r="CG910" s="3"/>
      <c r="CH910" s="3"/>
    </row>
    <row r="911" spans="1:86" ht="12.75" x14ac:dyDescent="0.2">
      <c r="A911" s="12">
        <v>38</v>
      </c>
      <c r="B911" s="3">
        <v>191.7</v>
      </c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"/>
      <c r="BN911" s="3"/>
      <c r="BO911" s="3"/>
      <c r="BP911" s="3"/>
      <c r="BQ911" s="3"/>
      <c r="BR911" s="3"/>
      <c r="BS911" s="3"/>
      <c r="BT911" s="3"/>
      <c r="BU911" s="3"/>
      <c r="BV911" s="3"/>
      <c r="BW911" s="3"/>
      <c r="BX911" s="3"/>
      <c r="BY911" s="3"/>
      <c r="BZ911" s="3"/>
      <c r="CA911" s="3"/>
      <c r="CB911" s="3"/>
      <c r="CC911" s="3"/>
      <c r="CD911" s="3"/>
      <c r="CE911" s="3"/>
      <c r="CF911" s="3"/>
      <c r="CG911" s="3"/>
      <c r="CH911" s="3"/>
    </row>
    <row r="912" spans="1:86" ht="12.75" x14ac:dyDescent="0.2">
      <c r="A912" s="12">
        <v>39</v>
      </c>
      <c r="B912" s="3">
        <v>199.6</v>
      </c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"/>
      <c r="BN912" s="3"/>
      <c r="BO912" s="3"/>
      <c r="BP912" s="3"/>
      <c r="BQ912" s="3"/>
      <c r="BR912" s="3"/>
      <c r="BS912" s="3"/>
      <c r="BT912" s="3"/>
      <c r="BU912" s="3"/>
      <c r="BV912" s="3"/>
      <c r="BW912" s="3"/>
      <c r="BX912" s="3"/>
      <c r="BY912" s="3"/>
      <c r="BZ912" s="3"/>
      <c r="CA912" s="3"/>
      <c r="CB912" s="3"/>
      <c r="CC912" s="3"/>
      <c r="CD912" s="3"/>
      <c r="CE912" s="3"/>
      <c r="CF912" s="3"/>
      <c r="CG912" s="3"/>
      <c r="CH912" s="3"/>
    </row>
    <row r="913" spans="1:86" ht="12.75" x14ac:dyDescent="0.2">
      <c r="A913" s="12">
        <v>40</v>
      </c>
      <c r="B913" s="3">
        <v>207.4</v>
      </c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"/>
      <c r="BN913" s="3"/>
      <c r="BO913" s="3"/>
      <c r="BP913" s="3"/>
      <c r="BQ913" s="3"/>
      <c r="BR913" s="3"/>
      <c r="BS913" s="3"/>
      <c r="BT913" s="3"/>
      <c r="BU913" s="3"/>
      <c r="BV913" s="3"/>
      <c r="BW913" s="3"/>
      <c r="BX913" s="3"/>
      <c r="BY913" s="3"/>
      <c r="BZ913" s="3"/>
      <c r="CA913" s="3"/>
      <c r="CB913" s="3"/>
      <c r="CC913" s="3"/>
      <c r="CD913" s="3"/>
      <c r="CE913" s="3"/>
      <c r="CF913" s="3"/>
      <c r="CG913" s="3"/>
      <c r="CH913" s="3"/>
    </row>
    <row r="914" spans="1:86" ht="12.75" x14ac:dyDescent="0.2">
      <c r="A914" s="12">
        <v>41</v>
      </c>
      <c r="B914" s="3">
        <v>215.4</v>
      </c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3"/>
      <c r="BN914" s="3"/>
      <c r="BO914" s="3"/>
      <c r="BP914" s="3"/>
      <c r="BQ914" s="3"/>
      <c r="BR914" s="3"/>
      <c r="BS914" s="3"/>
      <c r="BT914" s="3"/>
      <c r="BU914" s="3"/>
      <c r="BV914" s="3"/>
      <c r="BW914" s="3"/>
      <c r="BX914" s="3"/>
      <c r="BY914" s="3"/>
      <c r="BZ914" s="3"/>
      <c r="CA914" s="3"/>
      <c r="CB914" s="3"/>
      <c r="CC914" s="3"/>
      <c r="CD914" s="3"/>
      <c r="CE914" s="3"/>
      <c r="CF914" s="3"/>
      <c r="CG914" s="3"/>
      <c r="CH914" s="3"/>
    </row>
    <row r="915" spans="1:86" ht="12.75" x14ac:dyDescent="0.2">
      <c r="A915" s="12">
        <v>42</v>
      </c>
      <c r="B915" s="3">
        <v>224.2</v>
      </c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3"/>
      <c r="BN915" s="3"/>
      <c r="BO915" s="3"/>
      <c r="BP915" s="3"/>
      <c r="BQ915" s="3"/>
      <c r="BR915" s="3"/>
      <c r="BS915" s="3"/>
      <c r="BT915" s="3"/>
      <c r="BU915" s="3"/>
      <c r="BV915" s="3"/>
      <c r="BW915" s="3"/>
      <c r="BX915" s="3"/>
      <c r="BY915" s="3"/>
      <c r="BZ915" s="3"/>
      <c r="CA915" s="3"/>
      <c r="CB915" s="3"/>
      <c r="CC915" s="3"/>
      <c r="CD915" s="3"/>
      <c r="CE915" s="3"/>
      <c r="CF915" s="3"/>
      <c r="CG915" s="3"/>
      <c r="CH915" s="3"/>
    </row>
    <row r="916" spans="1:86" ht="12.75" x14ac:dyDescent="0.2">
      <c r="A916" s="12">
        <v>43</v>
      </c>
      <c r="B916" s="3">
        <v>233.5</v>
      </c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3"/>
      <c r="BN916" s="3"/>
      <c r="BO916" s="3"/>
      <c r="BP916" s="3"/>
      <c r="BQ916" s="3"/>
      <c r="BR916" s="3"/>
      <c r="BS916" s="3"/>
      <c r="BT916" s="3"/>
      <c r="BU916" s="3"/>
      <c r="BV916" s="3"/>
      <c r="BW916" s="3"/>
      <c r="BX916" s="3"/>
      <c r="BY916" s="3"/>
      <c r="BZ916" s="3"/>
      <c r="CA916" s="3"/>
      <c r="CB916" s="3"/>
      <c r="CC916" s="3"/>
      <c r="CD916" s="3"/>
      <c r="CE916" s="3"/>
      <c r="CF916" s="3"/>
      <c r="CG916" s="3"/>
      <c r="CH916" s="3"/>
    </row>
    <row r="917" spans="1:86" ht="12.75" x14ac:dyDescent="0.2">
      <c r="A917" s="12">
        <v>44</v>
      </c>
      <c r="B917" s="3">
        <v>243.4</v>
      </c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"/>
      <c r="BN917" s="3"/>
      <c r="BO917" s="3"/>
      <c r="BP917" s="3"/>
      <c r="BQ917" s="3"/>
      <c r="BR917" s="3"/>
      <c r="BS917" s="3"/>
      <c r="BT917" s="3"/>
      <c r="BU917" s="3"/>
      <c r="BV917" s="3"/>
      <c r="BW917" s="3"/>
      <c r="BX917" s="3"/>
      <c r="BY917" s="3"/>
      <c r="BZ917" s="3"/>
      <c r="CA917" s="3"/>
      <c r="CB917" s="3"/>
      <c r="CC917" s="3"/>
      <c r="CD917" s="3"/>
      <c r="CE917" s="3"/>
      <c r="CF917" s="3"/>
      <c r="CG917" s="3"/>
      <c r="CH917" s="3"/>
    </row>
    <row r="918" spans="1:86" ht="12.75" x14ac:dyDescent="0.2">
      <c r="A918" s="12">
        <v>45</v>
      </c>
      <c r="B918" s="3">
        <v>256.10000000000002</v>
      </c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"/>
      <c r="BN918" s="3"/>
      <c r="BO918" s="3"/>
      <c r="BP918" s="3"/>
      <c r="BQ918" s="3"/>
      <c r="BR918" s="3"/>
      <c r="BS918" s="3"/>
      <c r="BT918" s="3"/>
      <c r="BU918" s="3"/>
      <c r="BV918" s="3"/>
      <c r="BW918" s="3"/>
      <c r="BX918" s="3"/>
      <c r="BY918" s="3"/>
      <c r="BZ918" s="3"/>
      <c r="CA918" s="3"/>
      <c r="CB918" s="3"/>
      <c r="CC918" s="3"/>
      <c r="CD918" s="3"/>
      <c r="CE918" s="3"/>
      <c r="CF918" s="3"/>
      <c r="CG918" s="3"/>
      <c r="CH918" s="3"/>
    </row>
    <row r="919" spans="1:86" ht="12.75" x14ac:dyDescent="0.2">
      <c r="A919" s="12">
        <v>46</v>
      </c>
      <c r="B919" s="3">
        <v>268.5</v>
      </c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"/>
      <c r="BN919" s="3"/>
      <c r="BO919" s="3"/>
      <c r="BP919" s="3"/>
      <c r="BQ919" s="3"/>
      <c r="BR919" s="3"/>
      <c r="BS919" s="3"/>
      <c r="BT919" s="3"/>
      <c r="BU919" s="3"/>
      <c r="BV919" s="3"/>
      <c r="BW919" s="3"/>
      <c r="BX919" s="3"/>
      <c r="BY919" s="3"/>
      <c r="BZ919" s="3"/>
      <c r="CA919" s="3"/>
      <c r="CB919" s="3"/>
      <c r="CC919" s="3"/>
      <c r="CD919" s="3"/>
      <c r="CE919" s="3"/>
      <c r="CF919" s="3"/>
      <c r="CG919" s="3"/>
      <c r="CH919" s="3"/>
    </row>
    <row r="920" spans="1:86" ht="12.75" x14ac:dyDescent="0.2">
      <c r="A920" s="12">
        <v>47</v>
      </c>
      <c r="B920" s="3">
        <v>281.5</v>
      </c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"/>
      <c r="BN920" s="3"/>
      <c r="BO920" s="3"/>
      <c r="BP920" s="3"/>
      <c r="BQ920" s="3"/>
      <c r="BR920" s="3"/>
      <c r="BS920" s="3"/>
      <c r="BT920" s="3"/>
      <c r="BU920" s="3"/>
      <c r="BV920" s="3"/>
      <c r="BW920" s="3"/>
      <c r="BX920" s="3"/>
      <c r="BY920" s="3"/>
      <c r="BZ920" s="3"/>
      <c r="CA920" s="3"/>
      <c r="CB920" s="3"/>
      <c r="CC920" s="3"/>
      <c r="CD920" s="3"/>
      <c r="CE920" s="3"/>
      <c r="CF920" s="3"/>
      <c r="CG920" s="3"/>
      <c r="CH920" s="3"/>
    </row>
    <row r="921" spans="1:86" ht="12.75" x14ac:dyDescent="0.2">
      <c r="A921" s="12">
        <v>48</v>
      </c>
      <c r="B921" s="3">
        <v>295</v>
      </c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"/>
      <c r="BN921" s="3"/>
      <c r="BO921" s="3"/>
      <c r="BP921" s="3"/>
      <c r="BQ921" s="3"/>
      <c r="BR921" s="3"/>
      <c r="BS921" s="3"/>
      <c r="BT921" s="3"/>
      <c r="BU921" s="3"/>
      <c r="BV921" s="3"/>
      <c r="BW921" s="3"/>
      <c r="BX921" s="3"/>
      <c r="BY921" s="3"/>
      <c r="BZ921" s="3"/>
      <c r="CA921" s="3"/>
      <c r="CB921" s="3"/>
      <c r="CC921" s="3"/>
      <c r="CD921" s="3"/>
      <c r="CE921" s="3"/>
      <c r="CF921" s="3"/>
      <c r="CG921" s="3"/>
      <c r="CH921" s="3"/>
    </row>
    <row r="922" spans="1:86" ht="12.75" x14ac:dyDescent="0.2">
      <c r="A922" s="12">
        <v>49</v>
      </c>
      <c r="B922" s="3">
        <v>309.10000000000002</v>
      </c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"/>
      <c r="BN922" s="3"/>
      <c r="BO922" s="3"/>
      <c r="BP922" s="3"/>
      <c r="BQ922" s="3"/>
      <c r="BR922" s="3"/>
      <c r="BS922" s="3"/>
      <c r="BT922" s="3"/>
      <c r="BU922" s="3"/>
      <c r="BV922" s="3"/>
      <c r="BW922" s="3"/>
      <c r="BX922" s="3"/>
      <c r="BY922" s="3"/>
      <c r="BZ922" s="3"/>
      <c r="CA922" s="3"/>
      <c r="CB922" s="3"/>
      <c r="CC922" s="3"/>
      <c r="CD922" s="3"/>
      <c r="CE922" s="3"/>
      <c r="CF922" s="3"/>
      <c r="CG922" s="3"/>
      <c r="CH922" s="3"/>
    </row>
    <row r="923" spans="1:86" ht="12.75" x14ac:dyDescent="0.2">
      <c r="A923" s="12">
        <v>50</v>
      </c>
      <c r="B923" s="3">
        <v>323.60000000000002</v>
      </c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"/>
      <c r="BN923" s="3"/>
      <c r="BO923" s="3"/>
      <c r="BP923" s="3"/>
      <c r="BQ923" s="3"/>
      <c r="BR923" s="3"/>
      <c r="BS923" s="3"/>
      <c r="BT923" s="3"/>
      <c r="BU923" s="3"/>
      <c r="BV923" s="3"/>
      <c r="BW923" s="3"/>
      <c r="BX923" s="3"/>
      <c r="BY923" s="3"/>
      <c r="BZ923" s="3"/>
      <c r="CA923" s="3"/>
      <c r="CB923" s="3"/>
      <c r="CC923" s="3"/>
      <c r="CD923" s="3"/>
      <c r="CE923" s="3"/>
      <c r="CF923" s="3"/>
      <c r="CG923" s="3"/>
      <c r="CH923" s="3"/>
    </row>
    <row r="924" spans="1:86" ht="12.75" x14ac:dyDescent="0.2">
      <c r="A924" s="12">
        <v>51</v>
      </c>
      <c r="B924" s="3">
        <v>336.8</v>
      </c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"/>
      <c r="BN924" s="3"/>
      <c r="BO924" s="3"/>
      <c r="BP924" s="3"/>
      <c r="BQ924" s="3"/>
      <c r="BR924" s="3"/>
      <c r="BS924" s="3"/>
      <c r="BT924" s="3"/>
      <c r="BU924" s="3"/>
      <c r="BV924" s="3"/>
      <c r="BW924" s="3"/>
      <c r="BX924" s="3"/>
      <c r="BY924" s="3"/>
      <c r="BZ924" s="3"/>
      <c r="CA924" s="3"/>
      <c r="CB924" s="3"/>
      <c r="CC924" s="3"/>
      <c r="CD924" s="3"/>
      <c r="CE924" s="3"/>
      <c r="CF924" s="3"/>
      <c r="CG924" s="3"/>
      <c r="CH924" s="3"/>
    </row>
    <row r="925" spans="1:86" ht="12.75" x14ac:dyDescent="0.2">
      <c r="A925" s="12">
        <v>52</v>
      </c>
      <c r="B925" s="3">
        <v>350.5</v>
      </c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"/>
      <c r="BN925" s="3"/>
      <c r="BO925" s="3"/>
      <c r="BP925" s="3"/>
      <c r="BQ925" s="3"/>
      <c r="BR925" s="3"/>
      <c r="BS925" s="3"/>
      <c r="BT925" s="3"/>
      <c r="BU925" s="3"/>
      <c r="BV925" s="3"/>
      <c r="BW925" s="3"/>
      <c r="BX925" s="3"/>
      <c r="BY925" s="3"/>
      <c r="BZ925" s="3"/>
      <c r="CA925" s="3"/>
      <c r="CB925" s="3"/>
      <c r="CC925" s="3"/>
      <c r="CD925" s="3"/>
      <c r="CE925" s="3"/>
      <c r="CF925" s="3"/>
      <c r="CG925" s="3"/>
      <c r="CH925" s="3"/>
    </row>
    <row r="926" spans="1:86" ht="12.75" x14ac:dyDescent="0.2">
      <c r="A926" s="12">
        <v>53</v>
      </c>
      <c r="B926" s="3">
        <v>364.5</v>
      </c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  <c r="BN926" s="3"/>
      <c r="BO926" s="3"/>
      <c r="BP926" s="3"/>
      <c r="BQ926" s="3"/>
      <c r="BR926" s="3"/>
      <c r="BS926" s="3"/>
      <c r="BT926" s="3"/>
      <c r="BU926" s="3"/>
      <c r="BV926" s="3"/>
      <c r="BW926" s="3"/>
      <c r="BX926" s="3"/>
      <c r="BY926" s="3"/>
      <c r="BZ926" s="3"/>
      <c r="CA926" s="3"/>
      <c r="CB926" s="3"/>
      <c r="CC926" s="3"/>
      <c r="CD926" s="3"/>
      <c r="CE926" s="3"/>
      <c r="CF926" s="3"/>
      <c r="CG926" s="3"/>
      <c r="CH926" s="3"/>
    </row>
    <row r="927" spans="1:86" ht="12.75" x14ac:dyDescent="0.2">
      <c r="A927" s="12">
        <v>54</v>
      </c>
      <c r="B927" s="3">
        <v>378.6</v>
      </c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"/>
      <c r="BN927" s="3"/>
      <c r="BO927" s="3"/>
      <c r="BP927" s="3"/>
      <c r="BQ927" s="3"/>
      <c r="BR927" s="3"/>
      <c r="BS927" s="3"/>
      <c r="BT927" s="3"/>
      <c r="BU927" s="3"/>
      <c r="BV927" s="3"/>
      <c r="BW927" s="3"/>
      <c r="BX927" s="3"/>
      <c r="BY927" s="3"/>
      <c r="BZ927" s="3"/>
      <c r="CA927" s="3"/>
      <c r="CB927" s="3"/>
      <c r="CC927" s="3"/>
      <c r="CD927" s="3"/>
      <c r="CE927" s="3"/>
      <c r="CF927" s="3"/>
      <c r="CG927" s="3"/>
      <c r="CH927" s="3"/>
    </row>
    <row r="928" spans="1:86" ht="12.75" x14ac:dyDescent="0.2">
      <c r="A928" s="12">
        <v>55</v>
      </c>
      <c r="B928" s="3">
        <v>398.6</v>
      </c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"/>
      <c r="BN928" s="3"/>
      <c r="BO928" s="3"/>
      <c r="BP928" s="3"/>
      <c r="BQ928" s="3"/>
      <c r="BR928" s="3"/>
      <c r="BS928" s="3"/>
      <c r="BT928" s="3"/>
      <c r="BU928" s="3"/>
      <c r="BV928" s="3"/>
      <c r="BW928" s="3"/>
      <c r="BX928" s="3"/>
      <c r="BY928" s="3"/>
      <c r="BZ928" s="3"/>
      <c r="CA928" s="3"/>
      <c r="CB928" s="3"/>
      <c r="CC928" s="3"/>
      <c r="CD928" s="3"/>
      <c r="CE928" s="3"/>
      <c r="CF928" s="3"/>
      <c r="CG928" s="3"/>
      <c r="CH928" s="3"/>
    </row>
    <row r="929" spans="1:86" ht="12.75" x14ac:dyDescent="0.2">
      <c r="A929" s="12">
        <v>56</v>
      </c>
      <c r="B929" s="3">
        <v>416.4</v>
      </c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"/>
      <c r="BN929" s="3"/>
      <c r="BO929" s="3"/>
      <c r="BP929" s="3"/>
      <c r="BQ929" s="3"/>
      <c r="BR929" s="3"/>
      <c r="BS929" s="3"/>
      <c r="BT929" s="3"/>
      <c r="BU929" s="3"/>
      <c r="BV929" s="3"/>
      <c r="BW929" s="3"/>
      <c r="BX929" s="3"/>
      <c r="BY929" s="3"/>
      <c r="BZ929" s="3"/>
      <c r="CA929" s="3"/>
      <c r="CB929" s="3"/>
      <c r="CC929" s="3"/>
      <c r="CD929" s="3"/>
      <c r="CE929" s="3"/>
      <c r="CF929" s="3"/>
      <c r="CG929" s="3"/>
      <c r="CH929" s="3"/>
    </row>
    <row r="930" spans="1:86" ht="12.75" x14ac:dyDescent="0.2">
      <c r="A930" s="12">
        <v>57</v>
      </c>
      <c r="B930" s="3">
        <v>434.4</v>
      </c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  <c r="BN930" s="3"/>
      <c r="BO930" s="3"/>
      <c r="BP930" s="3"/>
      <c r="BQ930" s="3"/>
      <c r="BR930" s="3"/>
      <c r="BS930" s="3"/>
      <c r="BT930" s="3"/>
      <c r="BU930" s="3"/>
      <c r="BV930" s="3"/>
      <c r="BW930" s="3"/>
      <c r="BX930" s="3"/>
      <c r="BY930" s="3"/>
      <c r="BZ930" s="3"/>
      <c r="CA930" s="3"/>
      <c r="CB930" s="3"/>
      <c r="CC930" s="3"/>
      <c r="CD930" s="3"/>
      <c r="CE930" s="3"/>
      <c r="CF930" s="3"/>
      <c r="CG930" s="3"/>
      <c r="CH930" s="3"/>
    </row>
    <row r="931" spans="1:86" ht="12.75" x14ac:dyDescent="0.2">
      <c r="A931" s="12">
        <v>58</v>
      </c>
      <c r="B931" s="3">
        <v>453</v>
      </c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"/>
      <c r="BN931" s="3"/>
      <c r="BO931" s="3"/>
      <c r="BP931" s="3"/>
      <c r="BQ931" s="3"/>
      <c r="BR931" s="3"/>
      <c r="BS931" s="3"/>
      <c r="BT931" s="3"/>
      <c r="BU931" s="3"/>
      <c r="BV931" s="3"/>
      <c r="BW931" s="3"/>
      <c r="BX931" s="3"/>
      <c r="BY931" s="3"/>
      <c r="BZ931" s="3"/>
      <c r="CA931" s="3"/>
      <c r="CB931" s="3"/>
      <c r="CC931" s="3"/>
      <c r="CD931" s="3"/>
      <c r="CE931" s="3"/>
      <c r="CF931" s="3"/>
      <c r="CG931" s="3"/>
      <c r="CH931" s="3"/>
    </row>
    <row r="932" spans="1:86" ht="12.75" x14ac:dyDescent="0.2">
      <c r="A932" s="12">
        <v>59</v>
      </c>
      <c r="B932" s="3">
        <v>472.6</v>
      </c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"/>
      <c r="BN932" s="3"/>
      <c r="BO932" s="3"/>
      <c r="BP932" s="3"/>
      <c r="BQ932" s="3"/>
      <c r="BR932" s="3"/>
      <c r="BS932" s="3"/>
      <c r="BT932" s="3"/>
      <c r="BU932" s="3"/>
      <c r="BV932" s="3"/>
      <c r="BW932" s="3"/>
      <c r="BX932" s="3"/>
      <c r="BY932" s="3"/>
      <c r="BZ932" s="3"/>
      <c r="CA932" s="3"/>
      <c r="CB932" s="3"/>
      <c r="CC932" s="3"/>
      <c r="CD932" s="3"/>
      <c r="CE932" s="3"/>
      <c r="CF932" s="3"/>
      <c r="CG932" s="3"/>
      <c r="CH932" s="3"/>
    </row>
    <row r="933" spans="1:86" ht="12.75" x14ac:dyDescent="0.2">
      <c r="A933" s="12">
        <v>60</v>
      </c>
      <c r="B933" s="3">
        <v>492.9</v>
      </c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  <c r="BO933" s="3"/>
      <c r="BP933" s="3"/>
      <c r="BQ933" s="3"/>
      <c r="BR933" s="3"/>
      <c r="BS933" s="3"/>
      <c r="BT933" s="3"/>
      <c r="BU933" s="3"/>
      <c r="BV933" s="3"/>
      <c r="BW933" s="3"/>
      <c r="BX933" s="3"/>
      <c r="BY933" s="3"/>
      <c r="BZ933" s="3"/>
      <c r="CA933" s="3"/>
      <c r="CB933" s="3"/>
      <c r="CC933" s="3"/>
      <c r="CD933" s="3"/>
      <c r="CE933" s="3"/>
      <c r="CF933" s="3"/>
      <c r="CG933" s="3"/>
      <c r="CH933" s="3"/>
    </row>
    <row r="934" spans="1:86" ht="12.75" x14ac:dyDescent="0.2">
      <c r="A934" s="12">
        <v>61</v>
      </c>
      <c r="B934" s="3">
        <v>513.6</v>
      </c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"/>
      <c r="BN934" s="3"/>
      <c r="BO934" s="3"/>
      <c r="BP934" s="3"/>
      <c r="BQ934" s="3"/>
      <c r="BR934" s="3"/>
      <c r="BS934" s="3"/>
      <c r="BT934" s="3"/>
      <c r="BU934" s="3"/>
      <c r="BV934" s="3"/>
      <c r="BW934" s="3"/>
      <c r="BX934" s="3"/>
      <c r="BY934" s="3"/>
      <c r="BZ934" s="3"/>
      <c r="CA934" s="3"/>
      <c r="CB934" s="3"/>
      <c r="CC934" s="3"/>
      <c r="CD934" s="3"/>
      <c r="CE934" s="3"/>
      <c r="CF934" s="3"/>
      <c r="CG934" s="3"/>
      <c r="CH934" s="3"/>
    </row>
    <row r="935" spans="1:86" ht="12.75" x14ac:dyDescent="0.2">
      <c r="A935" s="12">
        <v>62</v>
      </c>
      <c r="B935" s="3">
        <v>539.1</v>
      </c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"/>
      <c r="BN935" s="3"/>
      <c r="BO935" s="3"/>
      <c r="BP935" s="3"/>
      <c r="BQ935" s="3"/>
      <c r="BR935" s="3"/>
      <c r="BS935" s="3"/>
      <c r="BT935" s="3"/>
      <c r="BU935" s="3"/>
      <c r="BV935" s="3"/>
      <c r="BW935" s="3"/>
      <c r="BX935" s="3"/>
      <c r="BY935" s="3"/>
      <c r="BZ935" s="3"/>
      <c r="CA935" s="3"/>
      <c r="CB935" s="3"/>
      <c r="CC935" s="3"/>
      <c r="CD935" s="3"/>
      <c r="CE935" s="3"/>
      <c r="CF935" s="3"/>
      <c r="CG935" s="3"/>
      <c r="CH935" s="3"/>
    </row>
    <row r="936" spans="1:86" ht="12.75" x14ac:dyDescent="0.2">
      <c r="A936" s="12">
        <v>63</v>
      </c>
      <c r="B936" s="3">
        <v>565.5</v>
      </c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"/>
      <c r="BN936" s="3"/>
      <c r="BO936" s="3"/>
      <c r="BP936" s="3"/>
      <c r="BQ936" s="3"/>
      <c r="BR936" s="3"/>
      <c r="BS936" s="3"/>
      <c r="BT936" s="3"/>
      <c r="BU936" s="3"/>
      <c r="BV936" s="3"/>
      <c r="BW936" s="3"/>
      <c r="BX936" s="3"/>
      <c r="BY936" s="3"/>
      <c r="BZ936" s="3"/>
      <c r="CA936" s="3"/>
      <c r="CB936" s="3"/>
      <c r="CC936" s="3"/>
      <c r="CD936" s="3"/>
      <c r="CE936" s="3"/>
      <c r="CF936" s="3"/>
      <c r="CG936" s="3"/>
      <c r="CH936" s="3"/>
    </row>
    <row r="937" spans="1:86" ht="12.75" x14ac:dyDescent="0.2">
      <c r="A937" s="12">
        <v>64</v>
      </c>
      <c r="B937" s="3">
        <v>592.5</v>
      </c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"/>
      <c r="BN937" s="3"/>
      <c r="BO937" s="3"/>
      <c r="BP937" s="3"/>
      <c r="BQ937" s="3"/>
      <c r="BR937" s="3"/>
      <c r="BS937" s="3"/>
      <c r="BT937" s="3"/>
      <c r="BU937" s="3"/>
      <c r="BV937" s="3"/>
      <c r="BW937" s="3"/>
      <c r="BX937" s="3"/>
      <c r="BY937" s="3"/>
      <c r="BZ937" s="3"/>
      <c r="CA937" s="3"/>
      <c r="CB937" s="3"/>
      <c r="CC937" s="3"/>
      <c r="CD937" s="3"/>
      <c r="CE937" s="3"/>
      <c r="CF937" s="3"/>
      <c r="CG937" s="3"/>
      <c r="CH937" s="3"/>
    </row>
    <row r="938" spans="1:86" ht="12.75" x14ac:dyDescent="0.2">
      <c r="A938" s="12">
        <v>65</v>
      </c>
      <c r="B938" s="3">
        <v>624.4</v>
      </c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"/>
      <c r="BN938" s="3"/>
      <c r="BO938" s="3"/>
      <c r="BP938" s="3"/>
      <c r="BQ938" s="3"/>
      <c r="BR938" s="3"/>
      <c r="BS938" s="3"/>
      <c r="BT938" s="3"/>
      <c r="BU938" s="3"/>
      <c r="BV938" s="3"/>
      <c r="BW938" s="3"/>
      <c r="BX938" s="3"/>
      <c r="BY938" s="3"/>
      <c r="BZ938" s="3"/>
      <c r="CA938" s="3"/>
      <c r="CB938" s="3"/>
      <c r="CC938" s="3"/>
      <c r="CD938" s="3"/>
      <c r="CE938" s="3"/>
      <c r="CF938" s="3"/>
      <c r="CG938" s="3"/>
      <c r="CH938" s="3"/>
    </row>
    <row r="939" spans="1:86" ht="12.75" x14ac:dyDescent="0.2">
      <c r="A939" s="12">
        <v>66</v>
      </c>
      <c r="B939" s="3">
        <v>651.5</v>
      </c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"/>
      <c r="BN939" s="3"/>
      <c r="BO939" s="3"/>
      <c r="BP939" s="3"/>
      <c r="BQ939" s="3"/>
      <c r="BR939" s="3"/>
      <c r="BS939" s="3"/>
      <c r="BT939" s="3"/>
      <c r="BU939" s="3"/>
      <c r="BV939" s="3"/>
      <c r="BW939" s="3"/>
      <c r="BX939" s="3"/>
      <c r="BY939" s="3"/>
      <c r="BZ939" s="3"/>
      <c r="CA939" s="3"/>
      <c r="CB939" s="3"/>
      <c r="CC939" s="3"/>
      <c r="CD939" s="3"/>
      <c r="CE939" s="3"/>
      <c r="CF939" s="3"/>
      <c r="CG939" s="3"/>
      <c r="CH939" s="3"/>
    </row>
    <row r="940" spans="1:86" ht="12.75" x14ac:dyDescent="0.2">
      <c r="A940" s="12">
        <v>67</v>
      </c>
      <c r="B940" s="3">
        <v>679.5</v>
      </c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"/>
      <c r="BN940" s="3"/>
      <c r="BO940" s="3"/>
      <c r="BP940" s="3"/>
      <c r="BQ940" s="3"/>
      <c r="BR940" s="3"/>
      <c r="BS940" s="3"/>
      <c r="BT940" s="3"/>
      <c r="BU940" s="3"/>
      <c r="BV940" s="3"/>
      <c r="BW940" s="3"/>
      <c r="BX940" s="3"/>
      <c r="BY940" s="3"/>
      <c r="BZ940" s="3"/>
      <c r="CA940" s="3"/>
      <c r="CB940" s="3"/>
      <c r="CC940" s="3"/>
      <c r="CD940" s="3"/>
      <c r="CE940" s="3"/>
      <c r="CF940" s="3"/>
      <c r="CG940" s="3"/>
      <c r="CH940" s="3"/>
    </row>
    <row r="941" spans="1:86" ht="12.75" x14ac:dyDescent="0.2">
      <c r="A941" s="12">
        <v>68</v>
      </c>
      <c r="B941" s="3">
        <v>707.8</v>
      </c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"/>
      <c r="BN941" s="3"/>
      <c r="BO941" s="3"/>
      <c r="BP941" s="3"/>
      <c r="BQ941" s="3"/>
      <c r="BR941" s="3"/>
      <c r="BS941" s="3"/>
      <c r="BT941" s="3"/>
      <c r="BU941" s="3"/>
      <c r="BV941" s="3"/>
      <c r="BW941" s="3"/>
      <c r="BX941" s="3"/>
      <c r="BY941" s="3"/>
      <c r="BZ941" s="3"/>
      <c r="CA941" s="3"/>
      <c r="CB941" s="3"/>
      <c r="CC941" s="3"/>
      <c r="CD941" s="3"/>
      <c r="CE941" s="3"/>
      <c r="CF941" s="3"/>
      <c r="CG941" s="3"/>
      <c r="CH941" s="3"/>
    </row>
    <row r="942" spans="1:86" ht="12.75" x14ac:dyDescent="0.2">
      <c r="A942" s="12">
        <v>69</v>
      </c>
      <c r="B942" s="3">
        <v>736.7</v>
      </c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"/>
      <c r="BN942" s="3"/>
      <c r="BO942" s="3"/>
      <c r="BP942" s="3"/>
      <c r="BQ942" s="3"/>
      <c r="BR942" s="3"/>
      <c r="BS942" s="3"/>
      <c r="BT942" s="3"/>
      <c r="BU942" s="3"/>
      <c r="BV942" s="3"/>
      <c r="BW942" s="3"/>
      <c r="BX942" s="3"/>
      <c r="BY942" s="3"/>
      <c r="BZ942" s="3"/>
      <c r="CA942" s="3"/>
      <c r="CB942" s="3"/>
      <c r="CC942" s="3"/>
      <c r="CD942" s="3"/>
      <c r="CE942" s="3"/>
      <c r="CF942" s="3"/>
      <c r="CG942" s="3"/>
      <c r="CH942" s="3"/>
    </row>
    <row r="943" spans="1:86" ht="12.75" x14ac:dyDescent="0.2">
      <c r="A943" s="12">
        <v>70</v>
      </c>
      <c r="B943" s="3">
        <v>765.6</v>
      </c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"/>
      <c r="BN943" s="3"/>
      <c r="BO943" s="3"/>
      <c r="BP943" s="3"/>
      <c r="BQ943" s="3"/>
      <c r="BR943" s="3"/>
      <c r="BS943" s="3"/>
      <c r="BT943" s="3"/>
      <c r="BU943" s="3"/>
      <c r="BV943" s="3"/>
      <c r="BW943" s="3"/>
      <c r="BX943" s="3"/>
      <c r="BY943" s="3"/>
      <c r="BZ943" s="3"/>
      <c r="CA943" s="3"/>
      <c r="CB943" s="3"/>
      <c r="CC943" s="3"/>
      <c r="CD943" s="3"/>
      <c r="CE943" s="3"/>
      <c r="CF943" s="3"/>
      <c r="CG943" s="3"/>
      <c r="CH943" s="3"/>
    </row>
    <row r="944" spans="1:86" ht="12.75" x14ac:dyDescent="0.2">
      <c r="A944" s="12">
        <v>71</v>
      </c>
      <c r="B944" s="3">
        <v>794.8</v>
      </c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"/>
      <c r="BN944" s="3"/>
      <c r="BO944" s="3"/>
      <c r="BP944" s="3"/>
      <c r="BQ944" s="3"/>
      <c r="BR944" s="3"/>
      <c r="BS944" s="3"/>
      <c r="BT944" s="3"/>
      <c r="BU944" s="3"/>
      <c r="BV944" s="3"/>
      <c r="BW944" s="3"/>
      <c r="BX944" s="3"/>
      <c r="BY944" s="3"/>
      <c r="BZ944" s="3"/>
      <c r="CA944" s="3"/>
      <c r="CB944" s="3"/>
      <c r="CC944" s="3"/>
      <c r="CD944" s="3"/>
      <c r="CE944" s="3"/>
      <c r="CF944" s="3"/>
      <c r="CG944" s="3"/>
      <c r="CH944" s="3"/>
    </row>
    <row r="945" spans="1:86" ht="12.75" x14ac:dyDescent="0.2">
      <c r="A945" s="12">
        <v>72</v>
      </c>
      <c r="B945" s="3">
        <v>824.7</v>
      </c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"/>
      <c r="BN945" s="3"/>
      <c r="BO945" s="3"/>
      <c r="BP945" s="3"/>
      <c r="BQ945" s="3"/>
      <c r="BR945" s="3"/>
      <c r="BS945" s="3"/>
      <c r="BT945" s="3"/>
      <c r="BU945" s="3"/>
      <c r="BV945" s="3"/>
      <c r="BW945" s="3"/>
      <c r="BX945" s="3"/>
      <c r="BY945" s="3"/>
      <c r="BZ945" s="3"/>
      <c r="CA945" s="3"/>
      <c r="CB945" s="3"/>
      <c r="CC945" s="3"/>
      <c r="CD945" s="3"/>
      <c r="CE945" s="3"/>
      <c r="CF945" s="3"/>
      <c r="CG945" s="3"/>
      <c r="CH945" s="3"/>
    </row>
    <row r="946" spans="1:86" ht="12.75" x14ac:dyDescent="0.2">
      <c r="A946" s="12">
        <v>73</v>
      </c>
      <c r="B946" s="3">
        <v>851.2</v>
      </c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"/>
      <c r="BN946" s="3"/>
      <c r="BO946" s="3"/>
      <c r="BP946" s="3"/>
      <c r="BQ946" s="3"/>
      <c r="BR946" s="3"/>
      <c r="BS946" s="3"/>
      <c r="BT946" s="3"/>
      <c r="BU946" s="3"/>
      <c r="BV946" s="3"/>
      <c r="BW946" s="3"/>
      <c r="BX946" s="3"/>
      <c r="BY946" s="3"/>
      <c r="BZ946" s="3"/>
      <c r="CA946" s="3"/>
      <c r="CB946" s="3"/>
      <c r="CC946" s="3"/>
      <c r="CD946" s="3"/>
      <c r="CE946" s="3"/>
      <c r="CF946" s="3"/>
      <c r="CG946" s="3"/>
      <c r="CH946" s="3"/>
    </row>
    <row r="947" spans="1:86" ht="12.75" x14ac:dyDescent="0.2">
      <c r="A947" s="12">
        <v>74</v>
      </c>
      <c r="B947" s="3">
        <v>877.7</v>
      </c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"/>
      <c r="BN947" s="3"/>
      <c r="BO947" s="3"/>
      <c r="BP947" s="3"/>
      <c r="BQ947" s="3"/>
      <c r="BR947" s="3"/>
      <c r="BS947" s="3"/>
      <c r="BT947" s="3"/>
      <c r="BU947" s="3"/>
      <c r="BV947" s="3"/>
      <c r="BW947" s="3"/>
      <c r="BX947" s="3"/>
      <c r="BY947" s="3"/>
      <c r="BZ947" s="3"/>
      <c r="CA947" s="3"/>
      <c r="CB947" s="3"/>
      <c r="CC947" s="3"/>
      <c r="CD947" s="3"/>
      <c r="CE947" s="3"/>
      <c r="CF947" s="3"/>
      <c r="CG947" s="3"/>
      <c r="CH947" s="3"/>
    </row>
    <row r="948" spans="1:86" ht="12.75" x14ac:dyDescent="0.2">
      <c r="A948" s="12">
        <v>75</v>
      </c>
      <c r="B948" s="3">
        <v>914.2</v>
      </c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"/>
      <c r="BN948" s="3"/>
      <c r="BO948" s="3"/>
      <c r="BP948" s="3"/>
      <c r="BQ948" s="3"/>
      <c r="BR948" s="3"/>
      <c r="BS948" s="3"/>
      <c r="BT948" s="3"/>
      <c r="BU948" s="3"/>
      <c r="BV948" s="3"/>
      <c r="BW948" s="3"/>
      <c r="BX948" s="3"/>
      <c r="BY948" s="3"/>
      <c r="BZ948" s="3"/>
      <c r="CA948" s="3"/>
      <c r="CB948" s="3"/>
      <c r="CC948" s="3"/>
      <c r="CD948" s="3"/>
      <c r="CE948" s="3"/>
      <c r="CF948" s="3"/>
      <c r="CG948" s="3"/>
      <c r="CH948" s="3"/>
    </row>
    <row r="949" spans="1:86" ht="12.75" x14ac:dyDescent="0.2">
      <c r="A949" s="12">
        <v>76</v>
      </c>
      <c r="B949" s="3">
        <v>946.7</v>
      </c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  <c r="BN949" s="3"/>
      <c r="BO949" s="3"/>
      <c r="BP949" s="3"/>
      <c r="BQ949" s="3"/>
      <c r="BR949" s="3"/>
      <c r="BS949" s="3"/>
      <c r="BT949" s="3"/>
      <c r="BU949" s="3"/>
      <c r="BV949" s="3"/>
      <c r="BW949" s="3"/>
      <c r="BX949" s="3"/>
      <c r="BY949" s="3"/>
      <c r="BZ949" s="3"/>
      <c r="CA949" s="3"/>
      <c r="CB949" s="3"/>
      <c r="CC949" s="3"/>
      <c r="CD949" s="3"/>
      <c r="CE949" s="3"/>
      <c r="CF949" s="3"/>
      <c r="CG949" s="3"/>
      <c r="CH949" s="3"/>
    </row>
    <row r="950" spans="1:86" ht="12.75" x14ac:dyDescent="0.2">
      <c r="A950" s="12">
        <v>77</v>
      </c>
      <c r="B950" s="3">
        <v>979.4</v>
      </c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"/>
      <c r="BN950" s="3"/>
      <c r="BO950" s="3"/>
      <c r="BP950" s="3"/>
      <c r="BQ950" s="3"/>
      <c r="BR950" s="3"/>
      <c r="BS950" s="3"/>
      <c r="BT950" s="3"/>
      <c r="BU950" s="3"/>
      <c r="BV950" s="3"/>
      <c r="BW950" s="3"/>
      <c r="BX950" s="3"/>
      <c r="BY950" s="3"/>
      <c r="BZ950" s="3"/>
      <c r="CA950" s="3"/>
      <c r="CB950" s="3"/>
      <c r="CC950" s="3"/>
      <c r="CD950" s="3"/>
      <c r="CE950" s="3"/>
      <c r="CF950" s="3"/>
      <c r="CG950" s="3"/>
      <c r="CH950" s="3"/>
    </row>
    <row r="951" spans="1:86" ht="12.75" x14ac:dyDescent="0.2">
      <c r="A951" s="12">
        <v>78</v>
      </c>
      <c r="B951" s="3">
        <v>1011.2</v>
      </c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  <c r="BN951" s="3"/>
      <c r="BO951" s="3"/>
      <c r="BP951" s="3"/>
      <c r="BQ951" s="3"/>
      <c r="BR951" s="3"/>
      <c r="BS951" s="3"/>
      <c r="BT951" s="3"/>
      <c r="BU951" s="3"/>
      <c r="BV951" s="3"/>
      <c r="BW951" s="3"/>
      <c r="BX951" s="3"/>
      <c r="BY951" s="3"/>
      <c r="BZ951" s="3"/>
      <c r="CA951" s="3"/>
      <c r="CB951" s="3"/>
      <c r="CC951" s="3"/>
      <c r="CD951" s="3"/>
      <c r="CE951" s="3"/>
      <c r="CF951" s="3"/>
      <c r="CG951" s="3"/>
      <c r="CH951" s="3"/>
    </row>
    <row r="952" spans="1:86" ht="12.75" x14ac:dyDescent="0.2">
      <c r="A952" s="12">
        <v>79</v>
      </c>
      <c r="B952" s="3">
        <v>1044.8</v>
      </c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"/>
      <c r="BN952" s="3"/>
      <c r="BO952" s="3"/>
      <c r="BP952" s="3"/>
      <c r="BQ952" s="3"/>
      <c r="BR952" s="3"/>
      <c r="BS952" s="3"/>
      <c r="BT952" s="3"/>
      <c r="BU952" s="3"/>
      <c r="BV952" s="3"/>
      <c r="BW952" s="3"/>
      <c r="BX952" s="3"/>
      <c r="BY952" s="3"/>
      <c r="BZ952" s="3"/>
      <c r="CA952" s="3"/>
      <c r="CB952" s="3"/>
      <c r="CC952" s="3"/>
      <c r="CD952" s="3"/>
      <c r="CE952" s="3"/>
      <c r="CF952" s="3"/>
      <c r="CG952" s="3"/>
      <c r="CH952" s="3"/>
    </row>
    <row r="953" spans="1:86" ht="12.75" x14ac:dyDescent="0.2">
      <c r="A953" s="12">
        <v>80</v>
      </c>
      <c r="B953" s="3">
        <v>1077.4000000000001</v>
      </c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"/>
      <c r="BN953" s="3"/>
      <c r="BO953" s="3"/>
      <c r="BP953" s="3"/>
      <c r="BQ953" s="3"/>
      <c r="BR953" s="3"/>
      <c r="BS953" s="3"/>
      <c r="BT953" s="3"/>
      <c r="BU953" s="3"/>
      <c r="BV953" s="3"/>
      <c r="BW953" s="3"/>
      <c r="BX953" s="3"/>
      <c r="BY953" s="3"/>
      <c r="BZ953" s="3"/>
      <c r="CA953" s="3"/>
      <c r="CB953" s="3"/>
      <c r="CC953" s="3"/>
      <c r="CD953" s="3"/>
      <c r="CE953" s="3"/>
      <c r="CF953" s="3"/>
      <c r="CG953" s="3"/>
      <c r="CH953" s="3"/>
    </row>
    <row r="954" spans="1:86" ht="12.75" x14ac:dyDescent="0.2">
      <c r="A954" s="12">
        <v>81</v>
      </c>
      <c r="B954" s="3">
        <v>1110</v>
      </c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"/>
      <c r="BN954" s="3"/>
      <c r="BO954" s="3"/>
      <c r="BP954" s="3"/>
      <c r="BQ954" s="3"/>
      <c r="BR954" s="3"/>
      <c r="BS954" s="3"/>
      <c r="BT954" s="3"/>
      <c r="BU954" s="3"/>
      <c r="BV954" s="3"/>
      <c r="BW954" s="3"/>
      <c r="BX954" s="3"/>
      <c r="BY954" s="3"/>
      <c r="BZ954" s="3"/>
      <c r="CA954" s="3"/>
      <c r="CB954" s="3"/>
      <c r="CC954" s="3"/>
      <c r="CD954" s="3"/>
      <c r="CE954" s="3"/>
      <c r="CF954" s="3"/>
      <c r="CG954" s="3"/>
      <c r="CH954" s="3"/>
    </row>
    <row r="955" spans="1:86" ht="12.75" x14ac:dyDescent="0.2">
      <c r="A955" s="12">
        <v>82</v>
      </c>
      <c r="B955" s="3">
        <v>1143</v>
      </c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"/>
      <c r="BN955" s="3"/>
      <c r="BO955" s="3"/>
      <c r="BP955" s="3"/>
      <c r="BQ955" s="3"/>
      <c r="BR955" s="3"/>
      <c r="BS955" s="3"/>
      <c r="BT955" s="3"/>
      <c r="BU955" s="3"/>
      <c r="BV955" s="3"/>
      <c r="BW955" s="3"/>
      <c r="BX955" s="3"/>
      <c r="BY955" s="3"/>
      <c r="BZ955" s="3"/>
      <c r="CA955" s="3"/>
      <c r="CB955" s="3"/>
      <c r="CC955" s="3"/>
      <c r="CD955" s="3"/>
      <c r="CE955" s="3"/>
      <c r="CF955" s="3"/>
      <c r="CG955" s="3"/>
      <c r="CH955" s="3"/>
    </row>
    <row r="956" spans="1:86" ht="12.75" x14ac:dyDescent="0.2">
      <c r="A956" s="12">
        <v>83</v>
      </c>
      <c r="B956" s="3">
        <v>1176.4000000000001</v>
      </c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"/>
      <c r="BN956" s="3"/>
      <c r="BO956" s="3"/>
      <c r="BP956" s="3"/>
      <c r="BQ956" s="3"/>
      <c r="BR956" s="3"/>
      <c r="BS956" s="3"/>
      <c r="BT956" s="3"/>
      <c r="BU956" s="3"/>
      <c r="BV956" s="3"/>
      <c r="BW956" s="3"/>
      <c r="BX956" s="3"/>
      <c r="BY956" s="3"/>
      <c r="BZ956" s="3"/>
      <c r="CA956" s="3"/>
      <c r="CB956" s="3"/>
      <c r="CC956" s="3"/>
      <c r="CD956" s="3"/>
      <c r="CE956" s="3"/>
      <c r="CF956" s="3"/>
      <c r="CG956" s="3"/>
      <c r="CH956" s="3"/>
    </row>
    <row r="957" spans="1:86" ht="12.75" x14ac:dyDescent="0.2">
      <c r="A957" s="12">
        <v>84</v>
      </c>
      <c r="B957" s="3">
        <v>1210.2</v>
      </c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"/>
      <c r="BN957" s="3"/>
      <c r="BO957" s="3"/>
      <c r="BP957" s="3"/>
      <c r="BQ957" s="3"/>
      <c r="BR957" s="3"/>
      <c r="BS957" s="3"/>
      <c r="BT957" s="3"/>
      <c r="BU957" s="3"/>
      <c r="BV957" s="3"/>
      <c r="BW957" s="3"/>
      <c r="BX957" s="3"/>
      <c r="BY957" s="3"/>
      <c r="BZ957" s="3"/>
      <c r="CA957" s="3"/>
      <c r="CB957" s="3"/>
      <c r="CC957" s="3"/>
      <c r="CD957" s="3"/>
      <c r="CE957" s="3"/>
      <c r="CF957" s="3"/>
      <c r="CG957" s="3"/>
      <c r="CH957" s="3"/>
    </row>
    <row r="958" spans="1:86" ht="12.75" x14ac:dyDescent="0.2">
      <c r="A958" s="12">
        <v>85</v>
      </c>
      <c r="B958" s="3">
        <v>1253.8</v>
      </c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"/>
      <c r="BN958" s="3"/>
      <c r="BO958" s="3"/>
      <c r="BP958" s="3"/>
      <c r="BQ958" s="3"/>
      <c r="BR958" s="3"/>
      <c r="BS958" s="3"/>
      <c r="BT958" s="3"/>
      <c r="BU958" s="3"/>
      <c r="BV958" s="3"/>
      <c r="BW958" s="3"/>
      <c r="BX958" s="3"/>
      <c r="BY958" s="3"/>
      <c r="BZ958" s="3"/>
      <c r="CA958" s="3"/>
      <c r="CB958" s="3"/>
      <c r="CC958" s="3"/>
      <c r="CD958" s="3"/>
      <c r="CE958" s="3"/>
      <c r="CF958" s="3"/>
      <c r="CG958" s="3"/>
      <c r="CH958" s="3"/>
    </row>
    <row r="959" spans="1:86" ht="12.75" x14ac:dyDescent="0.2">
      <c r="A959" s="12">
        <v>86</v>
      </c>
      <c r="B959" s="3">
        <v>1289</v>
      </c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"/>
      <c r="BN959" s="3"/>
      <c r="BO959" s="3"/>
      <c r="BP959" s="3"/>
      <c r="BQ959" s="3"/>
      <c r="BR959" s="3"/>
      <c r="BS959" s="3"/>
      <c r="BT959" s="3"/>
      <c r="BU959" s="3"/>
      <c r="BV959" s="3"/>
      <c r="BW959" s="3"/>
      <c r="BX959" s="3"/>
      <c r="BY959" s="3"/>
      <c r="BZ959" s="3"/>
      <c r="CA959" s="3"/>
      <c r="CB959" s="3"/>
      <c r="CC959" s="3"/>
      <c r="CD959" s="3"/>
      <c r="CE959" s="3"/>
      <c r="CF959" s="3"/>
      <c r="CG959" s="3"/>
      <c r="CH959" s="3"/>
    </row>
    <row r="960" spans="1:86" ht="12.75" x14ac:dyDescent="0.2">
      <c r="A960" s="12">
        <v>87</v>
      </c>
      <c r="B960" s="3">
        <v>1325.5</v>
      </c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"/>
      <c r="BN960" s="3"/>
      <c r="BO960" s="3"/>
      <c r="BP960" s="3"/>
      <c r="BQ960" s="3"/>
      <c r="BR960" s="3"/>
      <c r="BS960" s="3"/>
      <c r="BT960" s="3"/>
      <c r="BU960" s="3"/>
      <c r="BV960" s="3"/>
      <c r="BW960" s="3"/>
      <c r="BX960" s="3"/>
      <c r="BY960" s="3"/>
      <c r="BZ960" s="3"/>
      <c r="CA960" s="3"/>
      <c r="CB960" s="3"/>
      <c r="CC960" s="3"/>
      <c r="CD960" s="3"/>
      <c r="CE960" s="3"/>
      <c r="CF960" s="3"/>
      <c r="CG960" s="3"/>
      <c r="CH960" s="3"/>
    </row>
    <row r="961" spans="1:86" ht="12.75" x14ac:dyDescent="0.2">
      <c r="A961" s="12">
        <v>88</v>
      </c>
      <c r="B961" s="3">
        <v>1363.5</v>
      </c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"/>
      <c r="BN961" s="3"/>
      <c r="BO961" s="3"/>
      <c r="BP961" s="3"/>
      <c r="BQ961" s="3"/>
      <c r="BR961" s="3"/>
      <c r="BS961" s="3"/>
      <c r="BT961" s="3"/>
      <c r="BU961" s="3"/>
      <c r="BV961" s="3"/>
      <c r="BW961" s="3"/>
      <c r="BX961" s="3"/>
      <c r="BY961" s="3"/>
      <c r="BZ961" s="3"/>
      <c r="CA961" s="3"/>
      <c r="CB961" s="3"/>
      <c r="CC961" s="3"/>
      <c r="CD961" s="3"/>
      <c r="CE961" s="3"/>
      <c r="CF961" s="3"/>
      <c r="CG961" s="3"/>
      <c r="CH961" s="3"/>
    </row>
    <row r="962" spans="1:86" ht="12.75" x14ac:dyDescent="0.2">
      <c r="A962" s="12">
        <v>89</v>
      </c>
      <c r="B962" s="3">
        <v>1405.1</v>
      </c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"/>
      <c r="BN962" s="3"/>
      <c r="BO962" s="3"/>
      <c r="BP962" s="3"/>
      <c r="BQ962" s="3"/>
      <c r="BR962" s="3"/>
      <c r="BS962" s="3"/>
      <c r="BT962" s="3"/>
      <c r="BU962" s="3"/>
      <c r="BV962" s="3"/>
      <c r="BW962" s="3"/>
      <c r="BX962" s="3"/>
      <c r="BY962" s="3"/>
      <c r="BZ962" s="3"/>
      <c r="CA962" s="3"/>
      <c r="CB962" s="3"/>
      <c r="CC962" s="3"/>
      <c r="CD962" s="3"/>
      <c r="CE962" s="3"/>
      <c r="CF962" s="3"/>
      <c r="CG962" s="3"/>
      <c r="CH962" s="3"/>
    </row>
    <row r="963" spans="1:86" ht="12.75" x14ac:dyDescent="0.2">
      <c r="A963" s="12">
        <v>90</v>
      </c>
      <c r="B963" s="3">
        <v>1446.9</v>
      </c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"/>
      <c r="BN963" s="3"/>
      <c r="BO963" s="3"/>
      <c r="BP963" s="3"/>
      <c r="BQ963" s="3"/>
      <c r="BR963" s="3"/>
      <c r="BS963" s="3"/>
      <c r="BT963" s="3"/>
      <c r="BU963" s="3"/>
      <c r="BV963" s="3"/>
      <c r="BW963" s="3"/>
      <c r="BX963" s="3"/>
      <c r="BY963" s="3"/>
      <c r="BZ963" s="3"/>
      <c r="CA963" s="3"/>
      <c r="CB963" s="3"/>
      <c r="CC963" s="3"/>
      <c r="CD963" s="3"/>
      <c r="CE963" s="3"/>
      <c r="CF963" s="3"/>
      <c r="CG963" s="3"/>
      <c r="CH963" s="3"/>
    </row>
  </sheetData>
  <phoneticPr fontId="9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B6D66-D154-4ABE-A03F-EF695BB2B432}">
  <dimension ref="A1:AV766"/>
  <sheetViews>
    <sheetView topLeftCell="A636" zoomScale="70" zoomScaleNormal="70" workbookViewId="0">
      <selection activeCell="B669" sqref="B669:X674"/>
    </sheetView>
  </sheetViews>
  <sheetFormatPr defaultRowHeight="12.75" x14ac:dyDescent="0.2"/>
  <sheetData>
    <row r="1" spans="1:48" x14ac:dyDescent="0.2">
      <c r="A1" s="14" t="s">
        <v>228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</row>
    <row r="2" spans="1:48" x14ac:dyDescent="0.2">
      <c r="A2" s="19" t="s">
        <v>148</v>
      </c>
      <c r="B2" s="19" t="s">
        <v>53</v>
      </c>
      <c r="C2" s="19" t="s">
        <v>62</v>
      </c>
      <c r="D2" s="19" t="s">
        <v>63</v>
      </c>
      <c r="E2" s="19" t="s">
        <v>64</v>
      </c>
      <c r="F2" s="19" t="s">
        <v>103</v>
      </c>
      <c r="G2" s="19" t="s">
        <v>104</v>
      </c>
      <c r="H2" s="19" t="s">
        <v>105</v>
      </c>
      <c r="I2" s="19" t="s">
        <v>66</v>
      </c>
      <c r="J2" s="19" t="s">
        <v>67</v>
      </c>
      <c r="K2" s="19" t="s">
        <v>68</v>
      </c>
      <c r="L2" s="19"/>
      <c r="M2" s="19"/>
      <c r="N2" s="19"/>
      <c r="O2" s="19"/>
      <c r="P2" s="19"/>
      <c r="Q2" s="19" t="s">
        <v>131</v>
      </c>
      <c r="R2" s="19" t="s">
        <v>229</v>
      </c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 t="s">
        <v>80</v>
      </c>
      <c r="AH2" s="19" t="s">
        <v>230</v>
      </c>
      <c r="AI2" s="19" t="s">
        <v>112</v>
      </c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</row>
    <row r="3" spans="1:48" x14ac:dyDescent="0.2">
      <c r="A3" s="8"/>
      <c r="B3" s="8" t="s">
        <v>53</v>
      </c>
      <c r="C3" s="8" t="s">
        <v>62</v>
      </c>
      <c r="D3" s="8" t="s">
        <v>63</v>
      </c>
      <c r="E3" s="8" t="s">
        <v>64</v>
      </c>
      <c r="F3" s="8" t="s">
        <v>103</v>
      </c>
      <c r="G3" s="8" t="s">
        <v>104</v>
      </c>
      <c r="H3" s="8" t="s">
        <v>105</v>
      </c>
      <c r="I3" s="8" t="s">
        <v>66</v>
      </c>
      <c r="J3" s="8" t="s">
        <v>67</v>
      </c>
      <c r="K3" s="8" t="s">
        <v>68</v>
      </c>
      <c r="L3" s="8"/>
      <c r="M3" s="8"/>
      <c r="N3" s="8"/>
      <c r="O3" s="8"/>
      <c r="P3" s="8"/>
      <c r="Q3" s="8" t="s">
        <v>131</v>
      </c>
      <c r="R3" s="8" t="s">
        <v>229</v>
      </c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 t="s">
        <v>80</v>
      </c>
      <c r="AH3" s="8" t="s">
        <v>230</v>
      </c>
      <c r="AI3" s="8" t="s">
        <v>112</v>
      </c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</row>
    <row r="4" spans="1:48" x14ac:dyDescent="0.2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</row>
    <row r="5" spans="1:48" x14ac:dyDescent="0.2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</row>
    <row r="6" spans="1:48" x14ac:dyDescent="0.2">
      <c r="A6" s="3"/>
      <c r="B6" s="20">
        <v>0.3674</v>
      </c>
      <c r="C6" s="20">
        <v>0.3674</v>
      </c>
      <c r="D6" s="20">
        <v>0.47449999999999998</v>
      </c>
      <c r="E6" s="20">
        <v>0.4975</v>
      </c>
      <c r="F6" s="20">
        <v>0.62070000000000003</v>
      </c>
      <c r="G6" s="20">
        <v>0.47299999999999998</v>
      </c>
      <c r="H6" s="20">
        <v>0.60199999999999998</v>
      </c>
      <c r="I6" s="20">
        <v>0.63929999999999998</v>
      </c>
      <c r="J6" s="20">
        <v>1.2784</v>
      </c>
      <c r="K6" s="20">
        <v>1.5968</v>
      </c>
      <c r="L6" s="3"/>
      <c r="M6" s="3"/>
      <c r="N6" s="3"/>
      <c r="O6" s="3"/>
      <c r="P6" s="3"/>
      <c r="Q6" s="20">
        <v>1.304</v>
      </c>
      <c r="R6" s="20">
        <v>1.3360000000000001</v>
      </c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20">
        <v>3.6720000000000002</v>
      </c>
      <c r="AH6" s="20">
        <v>0.72</v>
      </c>
      <c r="AI6" s="20">
        <v>0.3</v>
      </c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</row>
    <row r="7" spans="1:48" x14ac:dyDescent="0.2">
      <c r="A7" s="12"/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/>
      <c r="M7" s="12"/>
      <c r="N7" s="12"/>
      <c r="O7" s="12"/>
      <c r="P7" s="12"/>
      <c r="Q7" s="12" t="s">
        <v>6</v>
      </c>
      <c r="R7" s="12" t="s">
        <v>7</v>
      </c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 t="s">
        <v>6</v>
      </c>
      <c r="AH7" s="12" t="s">
        <v>6</v>
      </c>
      <c r="AI7" s="12" t="s">
        <v>7</v>
      </c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</row>
    <row r="8" spans="1:48" x14ac:dyDescent="0.2">
      <c r="A8" s="12"/>
      <c r="B8" s="12" t="s">
        <v>231</v>
      </c>
      <c r="C8" s="12" t="s">
        <v>231</v>
      </c>
      <c r="D8" s="12" t="s">
        <v>231</v>
      </c>
      <c r="E8" s="12" t="s">
        <v>231</v>
      </c>
      <c r="F8" s="12" t="s">
        <v>231</v>
      </c>
      <c r="G8" s="12" t="s">
        <v>231</v>
      </c>
      <c r="H8" s="12" t="s">
        <v>231</v>
      </c>
      <c r="I8" s="12" t="s">
        <v>232</v>
      </c>
      <c r="J8" s="12" t="s">
        <v>232</v>
      </c>
      <c r="K8" s="12" t="s">
        <v>232</v>
      </c>
      <c r="L8" s="12"/>
      <c r="M8" s="12"/>
      <c r="N8" s="12"/>
      <c r="O8" s="12"/>
      <c r="P8" s="12"/>
      <c r="Q8" s="12" t="s">
        <v>233</v>
      </c>
      <c r="R8" s="12" t="s">
        <v>233</v>
      </c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 t="s">
        <v>233</v>
      </c>
      <c r="AH8" s="12" t="s">
        <v>233</v>
      </c>
      <c r="AI8" s="12" t="s">
        <v>234</v>
      </c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</row>
    <row r="9" spans="1:48" x14ac:dyDescent="0.2">
      <c r="A9" s="12"/>
      <c r="B9" s="12" t="s">
        <v>24</v>
      </c>
      <c r="C9" s="12" t="s">
        <v>24</v>
      </c>
      <c r="D9" s="12" t="s">
        <v>24</v>
      </c>
      <c r="E9" s="12" t="s">
        <v>24</v>
      </c>
      <c r="F9" s="12" t="s">
        <v>24</v>
      </c>
      <c r="G9" s="12" t="s">
        <v>24</v>
      </c>
      <c r="H9" s="12" t="s">
        <v>24</v>
      </c>
      <c r="I9" s="12" t="s">
        <v>24</v>
      </c>
      <c r="J9" s="12" t="s">
        <v>24</v>
      </c>
      <c r="K9" s="12" t="s">
        <v>24</v>
      </c>
      <c r="L9" s="12"/>
      <c r="M9" s="12"/>
      <c r="N9" s="12"/>
      <c r="O9" s="12"/>
      <c r="P9" s="12"/>
      <c r="Q9" s="12" t="s">
        <v>25</v>
      </c>
      <c r="R9" s="12" t="s">
        <v>25</v>
      </c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 t="s">
        <v>26</v>
      </c>
      <c r="AH9" s="12" t="s">
        <v>26</v>
      </c>
      <c r="AI9" s="12" t="s">
        <v>26</v>
      </c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</row>
    <row r="10" spans="1:48" x14ac:dyDescent="0.2">
      <c r="A10" s="12"/>
      <c r="B10" s="12" t="s">
        <v>41</v>
      </c>
      <c r="C10" s="12" t="s">
        <v>41</v>
      </c>
      <c r="D10" s="12" t="s">
        <v>41</v>
      </c>
      <c r="E10" s="12" t="s">
        <v>41</v>
      </c>
      <c r="F10" s="12" t="s">
        <v>41</v>
      </c>
      <c r="G10" s="12" t="s">
        <v>43</v>
      </c>
      <c r="H10" s="12" t="s">
        <v>43</v>
      </c>
      <c r="I10" s="12" t="s">
        <v>45</v>
      </c>
      <c r="J10" s="12" t="s">
        <v>45</v>
      </c>
      <c r="K10" s="12" t="s">
        <v>45</v>
      </c>
      <c r="L10" s="12"/>
      <c r="M10" s="12"/>
      <c r="N10" s="12"/>
      <c r="O10" s="12"/>
      <c r="P10" s="12"/>
      <c r="Q10" s="12" t="s">
        <v>47</v>
      </c>
      <c r="R10" s="12" t="s">
        <v>47</v>
      </c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 t="s">
        <v>48</v>
      </c>
      <c r="AH10" s="12" t="s">
        <v>48</v>
      </c>
      <c r="AI10" s="12" t="s">
        <v>48</v>
      </c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</row>
    <row r="11" spans="1:48" x14ac:dyDescent="0.2">
      <c r="A11" s="19" t="s">
        <v>151</v>
      </c>
      <c r="B11" s="19" t="s">
        <v>53</v>
      </c>
      <c r="C11" s="19" t="s">
        <v>62</v>
      </c>
      <c r="D11" s="19" t="s">
        <v>118</v>
      </c>
      <c r="E11" s="19" t="s">
        <v>119</v>
      </c>
      <c r="F11" s="19" t="s">
        <v>64</v>
      </c>
      <c r="G11" s="19" t="s">
        <v>103</v>
      </c>
      <c r="H11" s="19" t="s">
        <v>104</v>
      </c>
      <c r="I11" s="19" t="s">
        <v>105</v>
      </c>
      <c r="J11" s="19" t="s">
        <v>66</v>
      </c>
      <c r="K11" s="19" t="s">
        <v>67</v>
      </c>
      <c r="L11" s="19" t="s">
        <v>68</v>
      </c>
      <c r="M11" s="19"/>
      <c r="N11" s="19"/>
      <c r="O11" s="19"/>
      <c r="P11" s="19"/>
      <c r="Q11" s="19" t="s">
        <v>235</v>
      </c>
      <c r="R11" s="19" t="s">
        <v>236</v>
      </c>
      <c r="S11" s="19" t="s">
        <v>237</v>
      </c>
      <c r="T11" s="19" t="s">
        <v>238</v>
      </c>
      <c r="U11" s="19" t="s">
        <v>239</v>
      </c>
      <c r="V11" s="19" t="s">
        <v>240</v>
      </c>
      <c r="W11" s="19" t="s">
        <v>241</v>
      </c>
      <c r="X11" s="19" t="s">
        <v>242</v>
      </c>
      <c r="Y11" s="19"/>
      <c r="Z11" s="19"/>
      <c r="AA11" s="19"/>
      <c r="AB11" s="19"/>
      <c r="AC11" s="19"/>
      <c r="AD11" s="19"/>
      <c r="AE11" s="19"/>
      <c r="AF11" s="19"/>
      <c r="AG11" s="19" t="s">
        <v>243</v>
      </c>
      <c r="AH11" s="19" t="s">
        <v>244</v>
      </c>
      <c r="AI11" s="19" t="s">
        <v>81</v>
      </c>
      <c r="AJ11" s="19" t="s">
        <v>46</v>
      </c>
      <c r="AK11" s="19" t="s">
        <v>44</v>
      </c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</row>
    <row r="12" spans="1:48" x14ac:dyDescent="0.2">
      <c r="A12" s="8"/>
      <c r="B12" s="8" t="s">
        <v>53</v>
      </c>
      <c r="C12" s="8" t="s">
        <v>62</v>
      </c>
      <c r="D12" s="8" t="s">
        <v>118</v>
      </c>
      <c r="E12" s="8" t="s">
        <v>119</v>
      </c>
      <c r="F12" s="8" t="s">
        <v>64</v>
      </c>
      <c r="G12" s="8" t="s">
        <v>103</v>
      </c>
      <c r="H12" s="8" t="s">
        <v>104</v>
      </c>
      <c r="I12" s="8" t="s">
        <v>105</v>
      </c>
      <c r="J12" s="8" t="s">
        <v>66</v>
      </c>
      <c r="K12" s="8" t="s">
        <v>67</v>
      </c>
      <c r="L12" s="8" t="s">
        <v>68</v>
      </c>
      <c r="M12" s="8"/>
      <c r="N12" s="8"/>
      <c r="O12" s="8"/>
      <c r="P12" s="8"/>
      <c r="Q12" s="8" t="s">
        <v>235</v>
      </c>
      <c r="R12" s="8" t="s">
        <v>236</v>
      </c>
      <c r="S12" s="8" t="s">
        <v>237</v>
      </c>
      <c r="T12" s="8" t="s">
        <v>238</v>
      </c>
      <c r="U12" s="8" t="s">
        <v>239</v>
      </c>
      <c r="V12" s="8" t="s">
        <v>240</v>
      </c>
      <c r="W12" s="8" t="s">
        <v>241</v>
      </c>
      <c r="X12" s="8" t="s">
        <v>242</v>
      </c>
      <c r="Y12" s="8"/>
      <c r="Z12" s="8"/>
      <c r="AA12" s="8"/>
      <c r="AB12" s="8"/>
      <c r="AC12" s="8"/>
      <c r="AD12" s="8"/>
      <c r="AE12" s="8"/>
      <c r="AF12" s="8"/>
      <c r="AG12" s="8" t="s">
        <v>243</v>
      </c>
      <c r="AH12" s="8" t="s">
        <v>244</v>
      </c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</row>
    <row r="13" spans="1:48" x14ac:dyDescent="0.2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 t="s">
        <v>81</v>
      </c>
      <c r="AJ13" s="8" t="s">
        <v>46</v>
      </c>
      <c r="AK13" s="8" t="s">
        <v>44</v>
      </c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</row>
    <row r="14" spans="1:48" x14ac:dyDescent="0.2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</row>
    <row r="15" spans="1:48" x14ac:dyDescent="0.2">
      <c r="A15" s="3"/>
      <c r="B15" s="20">
        <v>0.495</v>
      </c>
      <c r="C15" s="20">
        <v>0.50700000000000001</v>
      </c>
      <c r="D15" s="20">
        <v>0.34200000000000003</v>
      </c>
      <c r="E15" s="20">
        <v>0.34200000000000003</v>
      </c>
      <c r="F15" s="20">
        <v>0.66800000000000004</v>
      </c>
      <c r="G15" s="20">
        <v>0.83899999999999997</v>
      </c>
      <c r="H15" s="20">
        <v>0.55300000000000005</v>
      </c>
      <c r="I15" s="20">
        <v>0.55300000000000005</v>
      </c>
      <c r="J15" s="20">
        <v>0.63929999999999998</v>
      </c>
      <c r="K15" s="20">
        <v>1.2784</v>
      </c>
      <c r="L15" s="20">
        <v>1.5968</v>
      </c>
      <c r="M15" s="3"/>
      <c r="N15" s="3"/>
      <c r="O15" s="3"/>
      <c r="P15" s="3"/>
      <c r="Q15" s="20">
        <v>1.9359999999999999</v>
      </c>
      <c r="R15" s="20">
        <v>1.5489999999999999</v>
      </c>
      <c r="S15" s="20">
        <v>0.67200000000000004</v>
      </c>
      <c r="T15" s="20">
        <v>1.3440000000000001</v>
      </c>
      <c r="U15" s="20">
        <v>0.67200000000000004</v>
      </c>
      <c r="V15" s="20">
        <v>1.3440000000000001</v>
      </c>
      <c r="W15" s="20">
        <v>0.67200000000000004</v>
      </c>
      <c r="X15" s="20">
        <v>1.3440000000000001</v>
      </c>
      <c r="Y15" s="20"/>
      <c r="Z15" s="20"/>
      <c r="AA15" s="3"/>
      <c r="AB15" s="3"/>
      <c r="AC15" s="3"/>
      <c r="AD15" s="3"/>
      <c r="AE15" s="3"/>
      <c r="AF15" s="3"/>
      <c r="AG15" s="20">
        <v>1.216</v>
      </c>
      <c r="AH15" s="20">
        <v>0.9728</v>
      </c>
      <c r="AI15" s="20">
        <v>1E-3</v>
      </c>
      <c r="AJ15" s="20">
        <v>30</v>
      </c>
      <c r="AK15" s="21">
        <v>0.1</v>
      </c>
      <c r="AL15" s="3"/>
      <c r="AM15" s="22"/>
      <c r="AN15" s="3"/>
      <c r="AO15" s="3"/>
      <c r="AP15" s="3"/>
      <c r="AQ15" s="3"/>
      <c r="AR15" s="3"/>
      <c r="AS15" s="3"/>
      <c r="AT15" s="3"/>
      <c r="AU15" s="3"/>
      <c r="AV15" s="3"/>
    </row>
    <row r="16" spans="1:48" x14ac:dyDescent="0.2">
      <c r="A16" s="12"/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/>
      <c r="N16" s="12"/>
      <c r="O16" s="12"/>
      <c r="P16" s="12"/>
      <c r="Q16" s="12" t="s">
        <v>6</v>
      </c>
      <c r="R16" s="12" t="s">
        <v>8</v>
      </c>
      <c r="S16" s="12" t="s">
        <v>6</v>
      </c>
      <c r="T16" s="12" t="s">
        <v>8</v>
      </c>
      <c r="U16" s="12" t="s">
        <v>6</v>
      </c>
      <c r="V16" s="12" t="s">
        <v>8</v>
      </c>
      <c r="W16" s="12" t="s">
        <v>6</v>
      </c>
      <c r="X16" s="12" t="s">
        <v>8</v>
      </c>
      <c r="Y16" s="12"/>
      <c r="Z16" s="12"/>
      <c r="AA16" s="12"/>
      <c r="AB16" s="12"/>
      <c r="AC16" s="12"/>
      <c r="AD16" s="12"/>
      <c r="AE16" s="12"/>
      <c r="AF16" s="12"/>
      <c r="AG16" s="12" t="s">
        <v>6</v>
      </c>
      <c r="AH16" s="12" t="s">
        <v>8</v>
      </c>
      <c r="AI16" s="12" t="s">
        <v>8</v>
      </c>
      <c r="AJ16" s="12" t="s">
        <v>8</v>
      </c>
      <c r="AK16" s="12" t="s">
        <v>37</v>
      </c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</row>
    <row r="17" spans="1:48" x14ac:dyDescent="0.2">
      <c r="A17" s="12"/>
      <c r="B17" s="12" t="s">
        <v>232</v>
      </c>
      <c r="C17" s="12" t="s">
        <v>232</v>
      </c>
      <c r="D17" s="12" t="s">
        <v>232</v>
      </c>
      <c r="E17" s="12" t="s">
        <v>232</v>
      </c>
      <c r="F17" s="12" t="s">
        <v>232</v>
      </c>
      <c r="G17" s="12" t="s">
        <v>232</v>
      </c>
      <c r="H17" s="12" t="s">
        <v>232</v>
      </c>
      <c r="I17" s="12" t="s">
        <v>232</v>
      </c>
      <c r="J17" s="12" t="s">
        <v>232</v>
      </c>
      <c r="K17" s="12" t="s">
        <v>232</v>
      </c>
      <c r="L17" s="12" t="s">
        <v>232</v>
      </c>
      <c r="M17" s="12"/>
      <c r="N17" s="12"/>
      <c r="O17" s="12"/>
      <c r="P17" s="12"/>
      <c r="Q17" s="12" t="s">
        <v>233</v>
      </c>
      <c r="R17" s="12" t="s">
        <v>233</v>
      </c>
      <c r="S17" s="12" t="s">
        <v>233</v>
      </c>
      <c r="T17" s="12" t="s">
        <v>233</v>
      </c>
      <c r="U17" s="12" t="s">
        <v>233</v>
      </c>
      <c r="V17" s="12" t="s">
        <v>233</v>
      </c>
      <c r="W17" s="12" t="s">
        <v>233</v>
      </c>
      <c r="X17" s="12" t="s">
        <v>233</v>
      </c>
      <c r="Y17" s="12"/>
      <c r="Z17" s="12"/>
      <c r="AA17" s="12"/>
      <c r="AB17" s="12"/>
      <c r="AC17" s="12"/>
      <c r="AD17" s="12"/>
      <c r="AE17" s="12"/>
      <c r="AF17" s="12"/>
      <c r="AG17" s="12" t="s">
        <v>233</v>
      </c>
      <c r="AH17" s="12" t="s">
        <v>233</v>
      </c>
      <c r="AI17" s="12" t="s">
        <v>234</v>
      </c>
      <c r="AJ17" s="12" t="s">
        <v>234</v>
      </c>
      <c r="AK17" s="12" t="s">
        <v>234</v>
      </c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</row>
    <row r="18" spans="1:48" x14ac:dyDescent="0.2">
      <c r="A18" s="12"/>
      <c r="B18" s="12" t="s">
        <v>24</v>
      </c>
      <c r="C18" s="12" t="s">
        <v>24</v>
      </c>
      <c r="D18" s="12" t="s">
        <v>24</v>
      </c>
      <c r="E18" s="12" t="s">
        <v>24</v>
      </c>
      <c r="F18" s="12" t="s">
        <v>24</v>
      </c>
      <c r="G18" s="12" t="s">
        <v>24</v>
      </c>
      <c r="H18" s="12" t="s">
        <v>24</v>
      </c>
      <c r="I18" s="12" t="s">
        <v>24</v>
      </c>
      <c r="J18" s="12" t="s">
        <v>24</v>
      </c>
      <c r="K18" s="12" t="s">
        <v>24</v>
      </c>
      <c r="L18" s="12" t="s">
        <v>24</v>
      </c>
      <c r="M18" s="12"/>
      <c r="N18" s="12"/>
      <c r="O18" s="12"/>
      <c r="P18" s="12"/>
      <c r="Q18" s="12" t="s">
        <v>25</v>
      </c>
      <c r="R18" s="12" t="s">
        <v>25</v>
      </c>
      <c r="S18" s="12" t="s">
        <v>25</v>
      </c>
      <c r="T18" s="12" t="s">
        <v>25</v>
      </c>
      <c r="U18" s="12" t="s">
        <v>25</v>
      </c>
      <c r="V18" s="12" t="s">
        <v>25</v>
      </c>
      <c r="W18" s="12" t="s">
        <v>25</v>
      </c>
      <c r="X18" s="12" t="s">
        <v>25</v>
      </c>
      <c r="Y18" s="12"/>
      <c r="Z18" s="12"/>
      <c r="AA18" s="12"/>
      <c r="AB18" s="12"/>
      <c r="AC18" s="12"/>
      <c r="AD18" s="12"/>
      <c r="AE18" s="12"/>
      <c r="AF18" s="12"/>
      <c r="AG18" s="12" t="s">
        <v>26</v>
      </c>
      <c r="AH18" s="12" t="s">
        <v>26</v>
      </c>
      <c r="AI18" s="12" t="s">
        <v>25</v>
      </c>
      <c r="AJ18" s="12" t="s">
        <v>26</v>
      </c>
      <c r="AK18" s="12" t="s">
        <v>26</v>
      </c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</row>
    <row r="19" spans="1:48" x14ac:dyDescent="0.2">
      <c r="A19" s="12"/>
      <c r="B19" s="12" t="s">
        <v>41</v>
      </c>
      <c r="C19" s="12" t="s">
        <v>41</v>
      </c>
      <c r="D19" s="12" t="s">
        <v>41</v>
      </c>
      <c r="E19" s="12" t="s">
        <v>41</v>
      </c>
      <c r="F19" s="12" t="s">
        <v>41</v>
      </c>
      <c r="G19" s="12" t="s">
        <v>41</v>
      </c>
      <c r="H19" s="12" t="s">
        <v>43</v>
      </c>
      <c r="I19" s="12" t="s">
        <v>43</v>
      </c>
      <c r="J19" s="12" t="s">
        <v>45</v>
      </c>
      <c r="K19" s="12" t="s">
        <v>45</v>
      </c>
      <c r="L19" s="12" t="s">
        <v>45</v>
      </c>
      <c r="M19" s="12"/>
      <c r="N19" s="12"/>
      <c r="O19" s="12"/>
      <c r="P19" s="12"/>
      <c r="Q19" s="12" t="s">
        <v>47</v>
      </c>
      <c r="R19" s="12" t="s">
        <v>47</v>
      </c>
      <c r="S19" s="12" t="s">
        <v>47</v>
      </c>
      <c r="T19" s="12" t="s">
        <v>47</v>
      </c>
      <c r="U19" s="12" t="s">
        <v>47</v>
      </c>
      <c r="V19" s="12" t="s">
        <v>47</v>
      </c>
      <c r="W19" s="12" t="s">
        <v>47</v>
      </c>
      <c r="X19" s="12" t="s">
        <v>47</v>
      </c>
      <c r="Y19" s="12"/>
      <c r="Z19" s="12"/>
      <c r="AA19" s="12"/>
      <c r="AB19" s="12"/>
      <c r="AC19" s="12"/>
      <c r="AD19" s="12"/>
      <c r="AE19" s="12"/>
      <c r="AF19" s="12"/>
      <c r="AG19" s="12" t="s">
        <v>48</v>
      </c>
      <c r="AH19" s="12" t="s">
        <v>48</v>
      </c>
      <c r="AI19" s="12" t="s">
        <v>47</v>
      </c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</row>
    <row r="20" spans="1:48" x14ac:dyDescent="0.2">
      <c r="A20" s="19" t="s">
        <v>152</v>
      </c>
      <c r="B20" s="19" t="s">
        <v>96</v>
      </c>
      <c r="C20" s="19" t="s">
        <v>245</v>
      </c>
      <c r="D20" s="19" t="s">
        <v>62</v>
      </c>
      <c r="E20" s="19" t="s">
        <v>63</v>
      </c>
      <c r="F20" s="19" t="s">
        <v>64</v>
      </c>
      <c r="G20" s="10" t="s">
        <v>246</v>
      </c>
      <c r="H20" s="10" t="s">
        <v>247</v>
      </c>
      <c r="I20" s="19" t="s">
        <v>66</v>
      </c>
      <c r="J20" s="19" t="s">
        <v>67</v>
      </c>
      <c r="K20" s="19" t="s">
        <v>68</v>
      </c>
      <c r="L20" s="19"/>
      <c r="M20" s="19"/>
      <c r="N20" s="19"/>
      <c r="O20" s="19"/>
      <c r="P20" s="19"/>
      <c r="Q20" s="19" t="s">
        <v>248</v>
      </c>
      <c r="R20" s="19" t="s">
        <v>249</v>
      </c>
      <c r="S20" s="19" t="s">
        <v>250</v>
      </c>
      <c r="T20" s="19" t="s">
        <v>251</v>
      </c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 t="s">
        <v>80</v>
      </c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</row>
    <row r="21" spans="1:48" x14ac:dyDescent="0.2">
      <c r="A21" s="8"/>
      <c r="B21" s="8" t="s">
        <v>96</v>
      </c>
      <c r="C21" s="8" t="s">
        <v>245</v>
      </c>
      <c r="D21" s="8" t="s">
        <v>62</v>
      </c>
      <c r="E21" s="8" t="s">
        <v>63</v>
      </c>
      <c r="F21" s="8" t="s">
        <v>64</v>
      </c>
      <c r="G21" s="8" t="s">
        <v>252</v>
      </c>
      <c r="H21" s="8" t="s">
        <v>253</v>
      </c>
      <c r="I21" s="8" t="s">
        <v>66</v>
      </c>
      <c r="J21" s="8" t="s">
        <v>67</v>
      </c>
      <c r="K21" s="8" t="s">
        <v>68</v>
      </c>
      <c r="L21" s="8"/>
      <c r="M21" s="8"/>
      <c r="N21" s="8"/>
      <c r="O21" s="8"/>
      <c r="P21" s="8"/>
      <c r="Q21" s="8" t="s">
        <v>248</v>
      </c>
      <c r="R21" s="8" t="s">
        <v>249</v>
      </c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 t="s">
        <v>80</v>
      </c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</row>
    <row r="22" spans="1:48" x14ac:dyDescent="0.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 t="s">
        <v>250</v>
      </c>
      <c r="T22" s="8" t="s">
        <v>251</v>
      </c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</row>
    <row r="23" spans="1:48" x14ac:dyDescent="0.2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</row>
    <row r="24" spans="1:48" x14ac:dyDescent="0.2">
      <c r="A24" s="12"/>
      <c r="B24" s="20">
        <v>0.2112</v>
      </c>
      <c r="C24" s="20">
        <v>0.23760000000000001</v>
      </c>
      <c r="D24" s="20">
        <v>0.43120000000000003</v>
      </c>
      <c r="E24" s="20">
        <v>0.52800000000000002</v>
      </c>
      <c r="F24" s="20">
        <v>0.65649999999999997</v>
      </c>
      <c r="G24" s="20">
        <v>0.43859999999999999</v>
      </c>
      <c r="H24" s="20">
        <v>1.24</v>
      </c>
      <c r="I24" s="20">
        <v>0.56830000000000003</v>
      </c>
      <c r="J24" s="20">
        <v>1.1363000000000001</v>
      </c>
      <c r="K24" s="20">
        <v>1.4193</v>
      </c>
      <c r="L24" s="12"/>
      <c r="M24" s="12"/>
      <c r="N24" s="12"/>
      <c r="O24" s="12"/>
      <c r="P24" s="12"/>
      <c r="Q24" s="20">
        <v>1.776</v>
      </c>
      <c r="R24" s="20">
        <v>0.4</v>
      </c>
      <c r="S24" s="20">
        <v>5.8500000000000003E-2</v>
      </c>
      <c r="T24" s="20">
        <v>0.2923</v>
      </c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20">
        <v>3.5920000000000001</v>
      </c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</row>
    <row r="25" spans="1:48" x14ac:dyDescent="0.2">
      <c r="A25" s="12"/>
      <c r="B25" s="12" t="s">
        <v>6</v>
      </c>
      <c r="C25" s="12" t="s">
        <v>6</v>
      </c>
      <c r="D25" s="12" t="s">
        <v>6</v>
      </c>
      <c r="E25" s="12" t="s">
        <v>6</v>
      </c>
      <c r="F25" s="12" t="s">
        <v>6</v>
      </c>
      <c r="G25" s="12" t="s">
        <v>6</v>
      </c>
      <c r="H25" s="12" t="s">
        <v>6</v>
      </c>
      <c r="I25" s="12" t="s">
        <v>6</v>
      </c>
      <c r="J25" s="12" t="s">
        <v>6</v>
      </c>
      <c r="K25" s="12" t="s">
        <v>6</v>
      </c>
      <c r="L25" s="12"/>
      <c r="M25" s="12"/>
      <c r="N25" s="12"/>
      <c r="O25" s="12"/>
      <c r="P25" s="12"/>
      <c r="Q25" s="12" t="s">
        <v>6</v>
      </c>
      <c r="R25" s="12" t="s">
        <v>6</v>
      </c>
      <c r="S25" s="12" t="s">
        <v>41</v>
      </c>
      <c r="T25" s="12" t="s">
        <v>41</v>
      </c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 t="s">
        <v>6</v>
      </c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</row>
    <row r="26" spans="1:48" x14ac:dyDescent="0.2">
      <c r="A26" s="12"/>
      <c r="B26" s="12" t="s">
        <v>254</v>
      </c>
      <c r="C26" s="12" t="s">
        <v>254</v>
      </c>
      <c r="D26" s="12" t="s">
        <v>254</v>
      </c>
      <c r="E26" s="12" t="s">
        <v>254</v>
      </c>
      <c r="F26" s="12" t="s">
        <v>254</v>
      </c>
      <c r="G26" s="12" t="s">
        <v>232</v>
      </c>
      <c r="H26" s="12" t="s">
        <v>233</v>
      </c>
      <c r="I26" s="12" t="s">
        <v>232</v>
      </c>
      <c r="J26" s="12" t="s">
        <v>232</v>
      </c>
      <c r="K26" s="12" t="s">
        <v>232</v>
      </c>
      <c r="L26" s="12"/>
      <c r="M26" s="12"/>
      <c r="N26" s="12"/>
      <c r="O26" s="12"/>
      <c r="P26" s="12"/>
      <c r="Q26" s="12" t="s">
        <v>233</v>
      </c>
      <c r="R26" s="12" t="s">
        <v>233</v>
      </c>
      <c r="S26" s="12" t="s">
        <v>255</v>
      </c>
      <c r="T26" s="12" t="s">
        <v>255</v>
      </c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 t="s">
        <v>233</v>
      </c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</row>
    <row r="27" spans="1:48" x14ac:dyDescent="0.2">
      <c r="A27" s="12"/>
      <c r="B27" s="12" t="s">
        <v>24</v>
      </c>
      <c r="C27" s="12" t="s">
        <v>24</v>
      </c>
      <c r="D27" s="12" t="s">
        <v>24</v>
      </c>
      <c r="E27" s="12" t="s">
        <v>24</v>
      </c>
      <c r="F27" s="12" t="s">
        <v>24</v>
      </c>
      <c r="G27" s="12" t="s">
        <v>24</v>
      </c>
      <c r="H27" s="12" t="s">
        <v>24</v>
      </c>
      <c r="I27" s="12" t="s">
        <v>24</v>
      </c>
      <c r="J27" s="12" t="s">
        <v>24</v>
      </c>
      <c r="K27" s="12" t="s">
        <v>24</v>
      </c>
      <c r="L27" s="12"/>
      <c r="M27" s="12"/>
      <c r="N27" s="12"/>
      <c r="O27" s="12"/>
      <c r="P27" s="12"/>
      <c r="Q27" s="12" t="s">
        <v>25</v>
      </c>
      <c r="R27" s="12" t="s">
        <v>25</v>
      </c>
      <c r="S27" s="12" t="s">
        <v>25</v>
      </c>
      <c r="T27" s="12" t="s">
        <v>25</v>
      </c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 t="s">
        <v>26</v>
      </c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</row>
    <row r="28" spans="1:48" x14ac:dyDescent="0.2">
      <c r="A28" s="12"/>
      <c r="B28" s="12" t="s">
        <v>41</v>
      </c>
      <c r="C28" s="12" t="s">
        <v>41</v>
      </c>
      <c r="D28" s="12" t="s">
        <v>41</v>
      </c>
      <c r="E28" s="12" t="s">
        <v>41</v>
      </c>
      <c r="F28" s="12" t="s">
        <v>41</v>
      </c>
      <c r="G28" s="12" t="s">
        <v>43</v>
      </c>
      <c r="H28" s="12" t="s">
        <v>43</v>
      </c>
      <c r="I28" s="12" t="s">
        <v>45</v>
      </c>
      <c r="J28" s="12" t="s">
        <v>45</v>
      </c>
      <c r="K28" s="12" t="s">
        <v>45</v>
      </c>
      <c r="L28" s="12"/>
      <c r="M28" s="12"/>
      <c r="N28" s="12"/>
      <c r="O28" s="12"/>
      <c r="P28" s="12"/>
      <c r="Q28" s="12" t="s">
        <v>47</v>
      </c>
      <c r="R28" s="12" t="s">
        <v>47</v>
      </c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 t="s">
        <v>48</v>
      </c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</row>
    <row r="29" spans="1:48" x14ac:dyDescent="0.2">
      <c r="A29" s="10" t="s">
        <v>153</v>
      </c>
      <c r="B29" s="10" t="s">
        <v>53</v>
      </c>
      <c r="C29" s="10" t="s">
        <v>62</v>
      </c>
      <c r="D29" s="10" t="s">
        <v>63</v>
      </c>
      <c r="E29" s="10" t="s">
        <v>64</v>
      </c>
      <c r="F29" s="10" t="s">
        <v>103</v>
      </c>
      <c r="G29" s="10" t="s">
        <v>246</v>
      </c>
      <c r="H29" s="10" t="s">
        <v>247</v>
      </c>
      <c r="I29" s="10" t="s">
        <v>66</v>
      </c>
      <c r="J29" s="10" t="s">
        <v>67</v>
      </c>
      <c r="K29" s="10" t="s">
        <v>68</v>
      </c>
      <c r="L29" s="10"/>
      <c r="M29" s="10"/>
      <c r="N29" s="10"/>
      <c r="O29" s="10"/>
      <c r="P29" s="10"/>
      <c r="Q29" s="10" t="s">
        <v>256</v>
      </c>
      <c r="R29" s="10" t="s">
        <v>257</v>
      </c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 t="s">
        <v>258</v>
      </c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</row>
    <row r="30" spans="1:48" x14ac:dyDescent="0.2">
      <c r="A30" s="8"/>
      <c r="B30" s="8" t="s">
        <v>53</v>
      </c>
      <c r="C30" s="8" t="s">
        <v>62</v>
      </c>
      <c r="D30" s="8" t="s">
        <v>63</v>
      </c>
      <c r="E30" s="8" t="s">
        <v>64</v>
      </c>
      <c r="F30" s="8" t="s">
        <v>103</v>
      </c>
      <c r="G30" s="8" t="s">
        <v>252</v>
      </c>
      <c r="H30" s="8" t="s">
        <v>253</v>
      </c>
      <c r="I30" s="8" t="s">
        <v>66</v>
      </c>
      <c r="J30" s="8" t="s">
        <v>67</v>
      </c>
      <c r="K30" s="8" t="s">
        <v>68</v>
      </c>
      <c r="L30" s="8"/>
      <c r="M30" s="8"/>
      <c r="N30" s="8"/>
      <c r="O30" s="8"/>
      <c r="P30" s="8"/>
      <c r="Q30" s="8" t="s">
        <v>256</v>
      </c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 t="s">
        <v>258</v>
      </c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</row>
    <row r="31" spans="1:48" x14ac:dyDescent="0.2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</row>
    <row r="32" spans="1:48" x14ac:dyDescent="0.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</row>
    <row r="33" spans="1:48" x14ac:dyDescent="0.2">
      <c r="A33" s="3"/>
      <c r="B33" s="20">
        <v>0.36120000000000002</v>
      </c>
      <c r="C33" s="20">
        <v>0.36120000000000002</v>
      </c>
      <c r="D33" s="20">
        <v>0.46439999999999998</v>
      </c>
      <c r="E33" s="20">
        <v>0.47299999999999998</v>
      </c>
      <c r="F33" s="20">
        <v>0.59340000000000004</v>
      </c>
      <c r="G33" s="20">
        <v>0.43859999999999999</v>
      </c>
      <c r="H33" s="20">
        <v>1.24</v>
      </c>
      <c r="I33" s="20">
        <v>0.56830000000000003</v>
      </c>
      <c r="J33" s="20">
        <v>1.1366000000000001</v>
      </c>
      <c r="K33" s="20">
        <v>1.4208000000000001</v>
      </c>
      <c r="L33" s="3"/>
      <c r="M33" s="3"/>
      <c r="N33" s="3"/>
      <c r="O33" s="3"/>
      <c r="P33" s="3"/>
      <c r="Q33" s="20">
        <v>1.232</v>
      </c>
      <c r="R33" s="20">
        <v>0.41360000000000002</v>
      </c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20">
        <v>0.28079999999999999</v>
      </c>
      <c r="AH33" s="20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</row>
    <row r="34" spans="1:48" x14ac:dyDescent="0.2">
      <c r="A34" s="12"/>
      <c r="B34" s="12" t="s">
        <v>6</v>
      </c>
      <c r="C34" s="12" t="s">
        <v>6</v>
      </c>
      <c r="D34" s="12" t="s">
        <v>6</v>
      </c>
      <c r="E34" s="12" t="s">
        <v>6</v>
      </c>
      <c r="F34" s="12" t="s">
        <v>6</v>
      </c>
      <c r="G34" s="12" t="s">
        <v>6</v>
      </c>
      <c r="H34" s="12" t="s">
        <v>6</v>
      </c>
      <c r="I34" s="12" t="s">
        <v>6</v>
      </c>
      <c r="J34" s="12" t="s">
        <v>6</v>
      </c>
      <c r="K34" s="12" t="s">
        <v>6</v>
      </c>
      <c r="L34" s="12"/>
      <c r="M34" s="12"/>
      <c r="N34" s="12"/>
      <c r="O34" s="12"/>
      <c r="P34" s="12"/>
      <c r="Q34" s="12" t="s">
        <v>6</v>
      </c>
      <c r="R34" s="12" t="s">
        <v>5</v>
      </c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 t="s">
        <v>6</v>
      </c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</row>
    <row r="35" spans="1:48" x14ac:dyDescent="0.2">
      <c r="A35" s="12"/>
      <c r="B35" s="12" t="s">
        <v>232</v>
      </c>
      <c r="C35" s="12" t="s">
        <v>232</v>
      </c>
      <c r="D35" s="12" t="s">
        <v>232</v>
      </c>
      <c r="E35" s="12" t="s">
        <v>232</v>
      </c>
      <c r="F35" s="12" t="s">
        <v>232</v>
      </c>
      <c r="G35" s="12" t="s">
        <v>233</v>
      </c>
      <c r="H35" s="12" t="s">
        <v>233</v>
      </c>
      <c r="I35" s="12" t="s">
        <v>232</v>
      </c>
      <c r="J35" s="12" t="s">
        <v>232</v>
      </c>
      <c r="K35" s="12" t="s">
        <v>232</v>
      </c>
      <c r="L35" s="12"/>
      <c r="M35" s="12"/>
      <c r="N35" s="12"/>
      <c r="O35" s="12"/>
      <c r="P35" s="12"/>
      <c r="Q35" s="12" t="s">
        <v>233</v>
      </c>
      <c r="R35" s="12" t="s">
        <v>255</v>
      </c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 t="s">
        <v>233</v>
      </c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</row>
    <row r="36" spans="1:48" x14ac:dyDescent="0.2">
      <c r="A36" s="12"/>
      <c r="B36" s="12" t="s">
        <v>24</v>
      </c>
      <c r="C36" s="12" t="s">
        <v>24</v>
      </c>
      <c r="D36" s="12" t="s">
        <v>24</v>
      </c>
      <c r="E36" s="12" t="s">
        <v>24</v>
      </c>
      <c r="F36" s="12" t="s">
        <v>24</v>
      </c>
      <c r="G36" s="12" t="s">
        <v>24</v>
      </c>
      <c r="H36" s="12" t="s">
        <v>24</v>
      </c>
      <c r="I36" s="12" t="s">
        <v>24</v>
      </c>
      <c r="J36" s="12" t="s">
        <v>24</v>
      </c>
      <c r="K36" s="12" t="s">
        <v>24</v>
      </c>
      <c r="L36" s="12"/>
      <c r="M36" s="12"/>
      <c r="N36" s="12"/>
      <c r="O36" s="12"/>
      <c r="P36" s="12"/>
      <c r="Q36" s="12" t="s">
        <v>25</v>
      </c>
      <c r="R36" s="12" t="s">
        <v>25</v>
      </c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 t="s">
        <v>26</v>
      </c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</row>
    <row r="37" spans="1:48" x14ac:dyDescent="0.2">
      <c r="A37" s="12"/>
      <c r="B37" s="12" t="s">
        <v>41</v>
      </c>
      <c r="C37" s="12" t="s">
        <v>41</v>
      </c>
      <c r="D37" s="12" t="s">
        <v>41</v>
      </c>
      <c r="E37" s="12" t="s">
        <v>41</v>
      </c>
      <c r="F37" s="12" t="s">
        <v>41</v>
      </c>
      <c r="G37" s="12" t="s">
        <v>43</v>
      </c>
      <c r="H37" s="12" t="s">
        <v>43</v>
      </c>
      <c r="I37" s="12" t="s">
        <v>45</v>
      </c>
      <c r="J37" s="12" t="s">
        <v>45</v>
      </c>
      <c r="K37" s="12" t="s">
        <v>45</v>
      </c>
      <c r="L37" s="12"/>
      <c r="M37" s="12"/>
      <c r="N37" s="12"/>
      <c r="O37" s="12"/>
      <c r="P37" s="12"/>
      <c r="Q37" s="12" t="s">
        <v>47</v>
      </c>
      <c r="R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 t="s">
        <v>48</v>
      </c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</row>
    <row r="38" spans="1:48" x14ac:dyDescent="0.2">
      <c r="A38" s="10" t="s">
        <v>155</v>
      </c>
      <c r="B38" s="10" t="s">
        <v>53</v>
      </c>
      <c r="C38" s="10" t="s">
        <v>62</v>
      </c>
      <c r="D38" s="10" t="s">
        <v>63</v>
      </c>
      <c r="E38" s="10" t="s">
        <v>64</v>
      </c>
      <c r="F38" s="10" t="s">
        <v>103</v>
      </c>
      <c r="G38" s="10" t="s">
        <v>259</v>
      </c>
      <c r="H38" s="10" t="s">
        <v>260</v>
      </c>
      <c r="I38" s="10" t="s">
        <v>261</v>
      </c>
      <c r="J38" s="10" t="s">
        <v>262</v>
      </c>
      <c r="K38" s="10" t="s">
        <v>66</v>
      </c>
      <c r="L38" s="10" t="s">
        <v>67</v>
      </c>
      <c r="M38" s="10" t="s">
        <v>68</v>
      </c>
      <c r="N38" s="10" t="s">
        <v>122</v>
      </c>
      <c r="O38" s="10"/>
      <c r="P38" s="10"/>
      <c r="Q38" s="10" t="s">
        <v>263</v>
      </c>
      <c r="R38" s="10" t="s">
        <v>264</v>
      </c>
      <c r="S38" s="10" t="s">
        <v>265</v>
      </c>
      <c r="T38" s="10" t="s">
        <v>266</v>
      </c>
      <c r="U38" s="10" t="s">
        <v>267</v>
      </c>
      <c r="V38" s="10" t="s">
        <v>268</v>
      </c>
      <c r="W38" s="10" t="s">
        <v>269</v>
      </c>
      <c r="X38" s="10" t="s">
        <v>270</v>
      </c>
      <c r="Y38" s="10"/>
      <c r="Z38" s="10"/>
      <c r="AA38" s="10"/>
      <c r="AB38" s="10"/>
      <c r="AC38" s="10"/>
      <c r="AD38" s="10"/>
      <c r="AE38" s="10"/>
      <c r="AF38" s="10"/>
      <c r="AG38" s="10" t="s">
        <v>271</v>
      </c>
      <c r="AH38" s="10" t="s">
        <v>272</v>
      </c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</row>
    <row r="39" spans="1:48" x14ac:dyDescent="0.2">
      <c r="A39" s="8"/>
      <c r="B39" s="8" t="s">
        <v>53</v>
      </c>
      <c r="C39" s="8" t="s">
        <v>62</v>
      </c>
      <c r="D39" s="8" t="s">
        <v>63</v>
      </c>
      <c r="E39" s="8" t="s">
        <v>64</v>
      </c>
      <c r="F39" s="8" t="s">
        <v>103</v>
      </c>
      <c r="G39" s="8" t="s">
        <v>259</v>
      </c>
      <c r="H39" s="8" t="s">
        <v>260</v>
      </c>
      <c r="I39" s="8" t="s">
        <v>261</v>
      </c>
      <c r="J39" s="8" t="s">
        <v>262</v>
      </c>
      <c r="K39" s="8" t="s">
        <v>66</v>
      </c>
      <c r="L39" s="8" t="s">
        <v>67</v>
      </c>
      <c r="M39" s="8" t="s">
        <v>68</v>
      </c>
      <c r="N39" s="8" t="s">
        <v>122</v>
      </c>
      <c r="O39" s="8"/>
      <c r="P39" s="8"/>
      <c r="Q39" s="8" t="s">
        <v>263</v>
      </c>
      <c r="R39" s="8" t="s">
        <v>264</v>
      </c>
      <c r="S39" s="8" t="s">
        <v>265</v>
      </c>
      <c r="T39" s="8" t="s">
        <v>266</v>
      </c>
      <c r="U39" s="8" t="s">
        <v>267</v>
      </c>
      <c r="V39" s="8" t="s">
        <v>268</v>
      </c>
      <c r="W39" s="8" t="s">
        <v>269</v>
      </c>
      <c r="X39" s="8" t="s">
        <v>270</v>
      </c>
      <c r="Y39" s="8"/>
      <c r="Z39" s="8"/>
      <c r="AA39" s="8"/>
      <c r="AB39" s="8"/>
      <c r="AC39" s="8"/>
      <c r="AD39" s="8"/>
      <c r="AE39" s="8"/>
      <c r="AF39" s="8"/>
      <c r="AG39" s="8" t="s">
        <v>271</v>
      </c>
      <c r="AH39" s="8" t="s">
        <v>272</v>
      </c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</row>
    <row r="40" spans="1:48" x14ac:dyDescent="0.2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</row>
    <row r="41" spans="1:48" x14ac:dyDescent="0.2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</row>
    <row r="42" spans="1:48" x14ac:dyDescent="0.2">
      <c r="A42" s="3"/>
      <c r="B42" s="20">
        <v>0.4446</v>
      </c>
      <c r="C42" s="20">
        <v>0.43430000000000002</v>
      </c>
      <c r="D42" s="20">
        <v>0.52980000000000005</v>
      </c>
      <c r="E42" s="20">
        <v>0.58309999999999995</v>
      </c>
      <c r="F42" s="20">
        <v>0.70779999999999998</v>
      </c>
      <c r="G42" s="20">
        <v>0.55900000000000005</v>
      </c>
      <c r="H42" s="20">
        <v>0.60719999999999996</v>
      </c>
      <c r="I42" s="20">
        <v>0.55900000000000005</v>
      </c>
      <c r="J42" s="20">
        <v>0.72240000000000004</v>
      </c>
      <c r="K42" s="20">
        <v>0.63929999999999998</v>
      </c>
      <c r="L42" s="20">
        <v>1.2786</v>
      </c>
      <c r="M42" s="20">
        <v>1.5983000000000001</v>
      </c>
      <c r="N42" s="21">
        <v>0.6</v>
      </c>
      <c r="O42" s="3"/>
      <c r="P42" s="3"/>
      <c r="Q42" s="20">
        <v>0.12</v>
      </c>
      <c r="R42" s="20">
        <v>0.03</v>
      </c>
      <c r="S42" s="20">
        <v>0.16800000000000001</v>
      </c>
      <c r="T42" s="20">
        <v>4.2000000000000003E-2</v>
      </c>
      <c r="U42" s="20">
        <v>1.76</v>
      </c>
      <c r="V42" s="20">
        <v>0.44</v>
      </c>
      <c r="W42" s="20">
        <v>1.92</v>
      </c>
      <c r="X42" s="20">
        <v>0.48</v>
      </c>
      <c r="Y42" s="3"/>
      <c r="Z42" s="3"/>
      <c r="AA42" s="3"/>
      <c r="AB42" s="3"/>
      <c r="AC42" s="3"/>
      <c r="AD42" s="3"/>
      <c r="AE42" s="3"/>
      <c r="AF42" s="3"/>
      <c r="AG42" s="20">
        <v>0.80800000000000005</v>
      </c>
      <c r="AH42" s="20">
        <v>0.248</v>
      </c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</row>
    <row r="43" spans="1:48" x14ac:dyDescent="0.2">
      <c r="A43" s="12"/>
      <c r="B43" s="12" t="s">
        <v>6</v>
      </c>
      <c r="C43" s="12" t="s">
        <v>6</v>
      </c>
      <c r="D43" s="12" t="s">
        <v>6</v>
      </c>
      <c r="E43" s="12" t="s">
        <v>6</v>
      </c>
      <c r="F43" s="16" t="s">
        <v>6</v>
      </c>
      <c r="G43" s="12" t="s">
        <v>6</v>
      </c>
      <c r="H43" s="12" t="s">
        <v>6</v>
      </c>
      <c r="I43" s="12" t="s">
        <v>6</v>
      </c>
      <c r="J43" s="12" t="s">
        <v>6</v>
      </c>
      <c r="K43" s="12" t="s">
        <v>6</v>
      </c>
      <c r="L43" s="12" t="s">
        <v>6</v>
      </c>
      <c r="M43" s="12" t="s">
        <v>6</v>
      </c>
      <c r="N43" s="12" t="s">
        <v>6</v>
      </c>
      <c r="O43" s="12"/>
      <c r="P43" s="12"/>
      <c r="Q43" s="12" t="s">
        <v>6</v>
      </c>
      <c r="R43" s="12" t="s">
        <v>6</v>
      </c>
      <c r="S43" s="12" t="s">
        <v>6</v>
      </c>
      <c r="T43" s="12" t="s">
        <v>6</v>
      </c>
      <c r="U43" s="12" t="s">
        <v>6</v>
      </c>
      <c r="V43" s="12" t="s">
        <v>6</v>
      </c>
      <c r="W43" s="12" t="s">
        <v>6</v>
      </c>
      <c r="X43" s="12" t="s">
        <v>6</v>
      </c>
      <c r="Y43" s="12"/>
      <c r="Z43" s="12"/>
      <c r="AA43" s="12"/>
      <c r="AB43" s="12"/>
      <c r="AC43" s="12"/>
      <c r="AD43" s="12"/>
      <c r="AE43" s="12"/>
      <c r="AF43" s="12"/>
      <c r="AG43" s="12" t="s">
        <v>6</v>
      </c>
      <c r="AH43" s="12" t="s">
        <v>6</v>
      </c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</row>
    <row r="44" spans="1:48" x14ac:dyDescent="0.2">
      <c r="A44" s="12"/>
      <c r="B44" s="12" t="s">
        <v>232</v>
      </c>
      <c r="C44" s="12" t="s">
        <v>232</v>
      </c>
      <c r="D44" s="12" t="s">
        <v>232</v>
      </c>
      <c r="E44" s="12" t="s">
        <v>232</v>
      </c>
      <c r="F44" s="12" t="s">
        <v>232</v>
      </c>
      <c r="G44" s="12" t="s">
        <v>232</v>
      </c>
      <c r="H44" s="12" t="s">
        <v>232</v>
      </c>
      <c r="I44" s="12" t="s">
        <v>232</v>
      </c>
      <c r="J44" s="12" t="s">
        <v>232</v>
      </c>
      <c r="K44" s="12" t="s">
        <v>232</v>
      </c>
      <c r="L44" s="12" t="s">
        <v>232</v>
      </c>
      <c r="M44" s="12" t="s">
        <v>232</v>
      </c>
      <c r="N44" s="12" t="s">
        <v>234</v>
      </c>
      <c r="O44" s="12"/>
      <c r="P44" s="12"/>
      <c r="Q44" s="12" t="s">
        <v>233</v>
      </c>
      <c r="R44" s="12" t="s">
        <v>233</v>
      </c>
      <c r="S44" s="12" t="s">
        <v>233</v>
      </c>
      <c r="T44" s="12" t="s">
        <v>233</v>
      </c>
      <c r="U44" s="12" t="s">
        <v>233</v>
      </c>
      <c r="V44" s="12" t="s">
        <v>233</v>
      </c>
      <c r="W44" s="12" t="s">
        <v>233</v>
      </c>
      <c r="X44" s="12" t="s">
        <v>233</v>
      </c>
      <c r="Y44" s="12"/>
      <c r="Z44" s="12"/>
      <c r="AA44" s="12"/>
      <c r="AB44" s="12"/>
      <c r="AC44" s="12"/>
      <c r="AD44" s="12"/>
      <c r="AE44" s="12"/>
      <c r="AF44" s="12"/>
      <c r="AG44" s="12" t="s">
        <v>233</v>
      </c>
      <c r="AH44" s="12" t="s">
        <v>233</v>
      </c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</row>
    <row r="45" spans="1:48" x14ac:dyDescent="0.2">
      <c r="A45" s="12"/>
      <c r="B45" s="12" t="s">
        <v>24</v>
      </c>
      <c r="C45" s="12" t="s">
        <v>24</v>
      </c>
      <c r="D45" s="12" t="s">
        <v>24</v>
      </c>
      <c r="E45" s="12" t="s">
        <v>24</v>
      </c>
      <c r="F45" s="12" t="s">
        <v>24</v>
      </c>
      <c r="G45" s="12" t="s">
        <v>24</v>
      </c>
      <c r="H45" s="12" t="s">
        <v>24</v>
      </c>
      <c r="I45" s="12" t="s">
        <v>24</v>
      </c>
      <c r="J45" s="12" t="s">
        <v>24</v>
      </c>
      <c r="K45" s="12" t="s">
        <v>24</v>
      </c>
      <c r="L45" s="12" t="s">
        <v>24</v>
      </c>
      <c r="M45" s="12" t="s">
        <v>24</v>
      </c>
      <c r="N45" s="12" t="s">
        <v>24</v>
      </c>
      <c r="O45" s="12"/>
      <c r="P45" s="12"/>
      <c r="Q45" s="12" t="s">
        <v>25</v>
      </c>
      <c r="R45" s="12" t="s">
        <v>25</v>
      </c>
      <c r="S45" s="12" t="s">
        <v>25</v>
      </c>
      <c r="T45" s="12" t="s">
        <v>25</v>
      </c>
      <c r="U45" s="12" t="s">
        <v>25</v>
      </c>
      <c r="V45" s="12" t="s">
        <v>25</v>
      </c>
      <c r="W45" s="12" t="s">
        <v>25</v>
      </c>
      <c r="X45" s="12" t="s">
        <v>25</v>
      </c>
      <c r="Y45" s="12"/>
      <c r="Z45" s="12"/>
      <c r="AA45" s="12"/>
      <c r="AB45" s="12"/>
      <c r="AC45" s="12"/>
      <c r="AD45" s="12"/>
      <c r="AE45" s="12"/>
      <c r="AF45" s="12"/>
      <c r="AG45" s="12" t="s">
        <v>26</v>
      </c>
      <c r="AH45" s="12" t="s">
        <v>26</v>
      </c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</row>
    <row r="46" spans="1:48" x14ac:dyDescent="0.2">
      <c r="A46" s="12"/>
      <c r="B46" s="12" t="s">
        <v>41</v>
      </c>
      <c r="C46" s="12" t="s">
        <v>41</v>
      </c>
      <c r="D46" s="12" t="s">
        <v>41</v>
      </c>
      <c r="E46" s="12" t="s">
        <v>41</v>
      </c>
      <c r="F46" s="12" t="s">
        <v>41</v>
      </c>
      <c r="G46" s="12" t="s">
        <v>43</v>
      </c>
      <c r="H46" s="12" t="s">
        <v>43</v>
      </c>
      <c r="I46" s="12" t="s">
        <v>43</v>
      </c>
      <c r="J46" s="12" t="s">
        <v>43</v>
      </c>
      <c r="K46" s="12" t="s">
        <v>45</v>
      </c>
      <c r="L46" s="12" t="s">
        <v>45</v>
      </c>
      <c r="M46" s="12" t="s">
        <v>45</v>
      </c>
      <c r="N46" s="12" t="s">
        <v>41</v>
      </c>
      <c r="O46" s="12"/>
      <c r="P46" s="12"/>
      <c r="Q46" s="12" t="s">
        <v>47</v>
      </c>
      <c r="R46" s="12" t="s">
        <v>47</v>
      </c>
      <c r="S46" s="12" t="s">
        <v>47</v>
      </c>
      <c r="T46" s="12" t="s">
        <v>47</v>
      </c>
      <c r="U46" s="12" t="s">
        <v>47</v>
      </c>
      <c r="V46" s="12" t="s">
        <v>47</v>
      </c>
      <c r="W46" s="12" t="s">
        <v>47</v>
      </c>
      <c r="X46" s="12" t="s">
        <v>47</v>
      </c>
      <c r="Y46" s="12"/>
      <c r="Z46" s="12"/>
      <c r="AA46" s="12"/>
      <c r="AB46" s="12"/>
      <c r="AC46" s="12"/>
      <c r="AD46" s="12"/>
      <c r="AE46" s="12"/>
      <c r="AF46" s="12"/>
      <c r="AG46" s="12" t="s">
        <v>48</v>
      </c>
      <c r="AH46" s="12" t="s">
        <v>48</v>
      </c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</row>
    <row r="47" spans="1:48" x14ac:dyDescent="0.2">
      <c r="A47" s="10" t="s">
        <v>138</v>
      </c>
      <c r="B47" s="10" t="s">
        <v>53</v>
      </c>
      <c r="C47" s="10" t="s">
        <v>62</v>
      </c>
      <c r="D47" s="10" t="s">
        <v>63</v>
      </c>
      <c r="E47" s="10" t="s">
        <v>64</v>
      </c>
      <c r="F47" s="10" t="s">
        <v>103</v>
      </c>
      <c r="G47" s="10" t="s">
        <v>65</v>
      </c>
      <c r="H47" s="10" t="s">
        <v>66</v>
      </c>
      <c r="I47" s="10" t="s">
        <v>67</v>
      </c>
      <c r="J47" s="10" t="s">
        <v>68</v>
      </c>
      <c r="K47" s="10"/>
      <c r="L47" s="10"/>
      <c r="M47" s="10"/>
      <c r="N47" s="10"/>
      <c r="O47" s="10"/>
      <c r="P47" s="10"/>
      <c r="Q47" s="10" t="s">
        <v>131</v>
      </c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 t="s">
        <v>143</v>
      </c>
      <c r="AH47" s="10" t="s">
        <v>144</v>
      </c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</row>
    <row r="48" spans="1:48" x14ac:dyDescent="0.2">
      <c r="A48" s="8"/>
      <c r="B48" s="8" t="s">
        <v>53</v>
      </c>
      <c r="C48" s="8" t="s">
        <v>62</v>
      </c>
      <c r="D48" s="8" t="s">
        <v>63</v>
      </c>
      <c r="E48" s="8" t="s">
        <v>64</v>
      </c>
      <c r="F48" s="8" t="s">
        <v>103</v>
      </c>
      <c r="G48" s="8" t="s">
        <v>65</v>
      </c>
      <c r="H48" s="8" t="s">
        <v>66</v>
      </c>
      <c r="I48" s="8" t="s">
        <v>67</v>
      </c>
      <c r="J48" s="8" t="s">
        <v>68</v>
      </c>
      <c r="K48" s="8"/>
      <c r="L48" s="8"/>
      <c r="M48" s="8"/>
      <c r="N48" s="8"/>
      <c r="O48" s="8"/>
      <c r="P48" s="8"/>
      <c r="Q48" s="8" t="s">
        <v>131</v>
      </c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 t="s">
        <v>143</v>
      </c>
      <c r="AH48" s="8" t="s">
        <v>144</v>
      </c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</row>
    <row r="49" spans="1:48" x14ac:dyDescent="0.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</row>
    <row r="50" spans="1:48" x14ac:dyDescent="0.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</row>
    <row r="51" spans="1:48" x14ac:dyDescent="0.2">
      <c r="A51" s="3"/>
      <c r="B51" s="20">
        <v>0.45729999999999998</v>
      </c>
      <c r="C51" s="20">
        <v>0.48680000000000001</v>
      </c>
      <c r="D51" s="20">
        <v>0.62619999999999998</v>
      </c>
      <c r="E51" s="20">
        <v>0.22650000000000001</v>
      </c>
      <c r="F51" s="20">
        <v>0.78180000000000005</v>
      </c>
      <c r="G51" s="20">
        <v>0.55130000000000001</v>
      </c>
      <c r="H51" s="20">
        <v>0.63929999999999998</v>
      </c>
      <c r="I51" s="20">
        <v>1.2786</v>
      </c>
      <c r="J51" s="20">
        <v>1.5983000000000001</v>
      </c>
      <c r="K51" s="3"/>
      <c r="L51" s="3"/>
      <c r="M51" s="3"/>
      <c r="N51" s="3"/>
      <c r="O51" s="3"/>
      <c r="P51" s="3"/>
      <c r="Q51" s="20">
        <v>2.3919999999999999</v>
      </c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20">
        <v>1.123</v>
      </c>
      <c r="AH51" s="20">
        <v>1.6845000000000001</v>
      </c>
      <c r="AI51" s="22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</row>
    <row r="52" spans="1:48" x14ac:dyDescent="0.2">
      <c r="A52" s="3"/>
      <c r="B52" s="12" t="s">
        <v>6</v>
      </c>
      <c r="C52" s="12" t="s">
        <v>6</v>
      </c>
      <c r="D52" s="12" t="s">
        <v>6</v>
      </c>
      <c r="E52" s="12" t="s">
        <v>6</v>
      </c>
      <c r="F52" s="12" t="s">
        <v>6</v>
      </c>
      <c r="G52" s="12" t="s">
        <v>6</v>
      </c>
      <c r="H52" s="12" t="s">
        <v>6</v>
      </c>
      <c r="I52" s="12" t="s">
        <v>6</v>
      </c>
      <c r="J52" s="12" t="s">
        <v>6</v>
      </c>
      <c r="K52" s="3"/>
      <c r="L52" s="3"/>
      <c r="M52" s="3"/>
      <c r="N52" s="3"/>
      <c r="O52" s="3"/>
      <c r="P52" s="3"/>
      <c r="Q52" s="12" t="s">
        <v>6</v>
      </c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12" t="s">
        <v>6</v>
      </c>
      <c r="AH52" s="12" t="s">
        <v>6</v>
      </c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</row>
    <row r="53" spans="1:48" x14ac:dyDescent="0.2">
      <c r="A53" s="12"/>
      <c r="B53" s="12" t="s">
        <v>232</v>
      </c>
      <c r="C53" s="12" t="s">
        <v>232</v>
      </c>
      <c r="D53" s="12" t="s">
        <v>232</v>
      </c>
      <c r="E53" s="12" t="s">
        <v>232</v>
      </c>
      <c r="F53" s="12" t="s">
        <v>232</v>
      </c>
      <c r="G53" s="12" t="s">
        <v>232</v>
      </c>
      <c r="H53" s="12" t="s">
        <v>232</v>
      </c>
      <c r="I53" s="12" t="s">
        <v>232</v>
      </c>
      <c r="J53" s="12" t="s">
        <v>232</v>
      </c>
      <c r="K53" s="12"/>
      <c r="L53" s="12"/>
      <c r="M53" s="12"/>
      <c r="N53" s="12"/>
      <c r="O53" s="12"/>
      <c r="P53" s="12"/>
      <c r="Q53" s="12" t="s">
        <v>233</v>
      </c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 t="s">
        <v>233</v>
      </c>
      <c r="AH53" s="12" t="s">
        <v>233</v>
      </c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</row>
    <row r="54" spans="1:48" x14ac:dyDescent="0.2">
      <c r="A54" s="12"/>
      <c r="B54" s="12" t="s">
        <v>24</v>
      </c>
      <c r="C54" s="12" t="s">
        <v>24</v>
      </c>
      <c r="D54" s="12" t="s">
        <v>24</v>
      </c>
      <c r="E54" s="12" t="s">
        <v>24</v>
      </c>
      <c r="F54" s="12" t="s">
        <v>24</v>
      </c>
      <c r="G54" s="12" t="s">
        <v>24</v>
      </c>
      <c r="H54" s="12" t="s">
        <v>24</v>
      </c>
      <c r="I54" s="12" t="s">
        <v>24</v>
      </c>
      <c r="J54" s="12" t="s">
        <v>24</v>
      </c>
      <c r="K54" s="12"/>
      <c r="L54" s="12"/>
      <c r="M54" s="12"/>
      <c r="N54" s="12"/>
      <c r="O54" s="12"/>
      <c r="P54" s="12"/>
      <c r="Q54" s="12" t="s">
        <v>25</v>
      </c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 t="s">
        <v>26</v>
      </c>
      <c r="AH54" s="12" t="s">
        <v>26</v>
      </c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</row>
    <row r="55" spans="1:48" x14ac:dyDescent="0.2">
      <c r="A55" s="3"/>
      <c r="B55" s="12" t="s">
        <v>41</v>
      </c>
      <c r="C55" s="12" t="s">
        <v>41</v>
      </c>
      <c r="D55" s="12" t="s">
        <v>41</v>
      </c>
      <c r="E55" s="12" t="s">
        <v>41</v>
      </c>
      <c r="F55" s="12" t="s">
        <v>41</v>
      </c>
      <c r="G55" s="12" t="s">
        <v>41</v>
      </c>
      <c r="H55" s="12" t="s">
        <v>45</v>
      </c>
      <c r="I55" s="12" t="s">
        <v>45</v>
      </c>
      <c r="J55" s="12" t="s">
        <v>45</v>
      </c>
      <c r="K55" s="3"/>
      <c r="L55" s="3"/>
      <c r="M55" s="3"/>
      <c r="N55" s="3"/>
      <c r="O55" s="3"/>
      <c r="P55" s="3"/>
      <c r="Q55" s="12" t="s">
        <v>47</v>
      </c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12" t="s">
        <v>48</v>
      </c>
      <c r="AH55" s="12" t="s">
        <v>48</v>
      </c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</row>
    <row r="56" spans="1:48" x14ac:dyDescent="0.2">
      <c r="A56" s="10" t="s">
        <v>99</v>
      </c>
      <c r="B56" s="10" t="s">
        <v>53</v>
      </c>
      <c r="C56" s="10" t="s">
        <v>62</v>
      </c>
      <c r="D56" s="10" t="s">
        <v>63</v>
      </c>
      <c r="E56" s="10" t="s">
        <v>64</v>
      </c>
      <c r="F56" s="10" t="s">
        <v>103</v>
      </c>
      <c r="G56" s="10" t="s">
        <v>65</v>
      </c>
      <c r="H56" s="10" t="s">
        <v>66</v>
      </c>
      <c r="I56" s="10" t="s">
        <v>67</v>
      </c>
      <c r="J56" s="10" t="s">
        <v>68</v>
      </c>
      <c r="K56" s="10"/>
      <c r="L56" s="10"/>
      <c r="M56" s="10"/>
      <c r="N56" s="10"/>
      <c r="O56" s="10"/>
      <c r="P56" s="10"/>
      <c r="Q56" s="23" t="s">
        <v>273</v>
      </c>
      <c r="R56" s="23" t="s">
        <v>274</v>
      </c>
      <c r="S56" s="23" t="s">
        <v>275</v>
      </c>
      <c r="T56" s="10" t="s">
        <v>276</v>
      </c>
      <c r="U56" s="10" t="s">
        <v>277</v>
      </c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23" t="s">
        <v>278</v>
      </c>
      <c r="AH56" s="23" t="s">
        <v>279</v>
      </c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</row>
    <row r="57" spans="1:48" x14ac:dyDescent="0.2">
      <c r="A57" s="8"/>
      <c r="B57" s="8" t="s">
        <v>53</v>
      </c>
      <c r="C57" s="8" t="s">
        <v>62</v>
      </c>
      <c r="D57" s="8" t="s">
        <v>63</v>
      </c>
      <c r="E57" s="8" t="s">
        <v>64</v>
      </c>
      <c r="F57" s="8" t="s">
        <v>103</v>
      </c>
      <c r="G57" s="8" t="s">
        <v>65</v>
      </c>
      <c r="H57" s="8" t="s">
        <v>66</v>
      </c>
      <c r="I57" s="8" t="s">
        <v>67</v>
      </c>
      <c r="J57" s="8" t="s">
        <v>68</v>
      </c>
      <c r="K57" s="8"/>
      <c r="L57" s="8"/>
      <c r="M57" s="8"/>
      <c r="N57" s="8"/>
      <c r="O57" s="8"/>
      <c r="P57" s="8"/>
      <c r="Q57" s="24" t="s">
        <v>273</v>
      </c>
      <c r="R57" s="24" t="s">
        <v>274</v>
      </c>
      <c r="S57" s="24" t="s">
        <v>275</v>
      </c>
      <c r="T57" s="8" t="s">
        <v>276</v>
      </c>
      <c r="U57" s="8" t="s">
        <v>277</v>
      </c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24" t="s">
        <v>278</v>
      </c>
      <c r="AH57" s="6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</row>
    <row r="58" spans="1:48" x14ac:dyDescent="0.2">
      <c r="A58" s="8"/>
      <c r="B58" s="9"/>
      <c r="C58" s="9"/>
      <c r="D58" s="9"/>
      <c r="E58" s="9"/>
      <c r="F58" s="9"/>
      <c r="G58" s="9"/>
      <c r="H58" s="9"/>
      <c r="I58" s="9"/>
      <c r="J58" s="9"/>
      <c r="K58" s="9"/>
      <c r="L58" s="8"/>
      <c r="M58" s="8"/>
      <c r="N58" s="8"/>
      <c r="O58" s="8"/>
      <c r="P58" s="8"/>
      <c r="Q58" s="9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9"/>
      <c r="AH58" s="24" t="s">
        <v>279</v>
      </c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</row>
    <row r="59" spans="1:48" x14ac:dyDescent="0.2">
      <c r="A59" s="8"/>
      <c r="B59" s="9"/>
      <c r="C59" s="9"/>
      <c r="D59" s="9"/>
      <c r="E59" s="9"/>
      <c r="F59" s="9"/>
      <c r="G59" s="9"/>
      <c r="H59" s="9"/>
      <c r="I59" s="9"/>
      <c r="J59" s="9"/>
      <c r="K59" s="9"/>
      <c r="L59" s="8"/>
      <c r="M59" s="8"/>
      <c r="N59" s="8"/>
      <c r="O59" s="8"/>
      <c r="P59" s="8"/>
      <c r="Q59" s="9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9"/>
      <c r="AH59" s="9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</row>
    <row r="60" spans="1:48" x14ac:dyDescent="0.2">
      <c r="A60" s="3"/>
      <c r="B60" s="20">
        <v>0.4496</v>
      </c>
      <c r="C60" s="20">
        <v>0.47160000000000002</v>
      </c>
      <c r="D60" s="20">
        <v>0.58609999999999995</v>
      </c>
      <c r="E60" s="20">
        <v>0.29449999999999998</v>
      </c>
      <c r="F60" s="20">
        <v>0.75600000000000001</v>
      </c>
      <c r="G60" s="20">
        <v>1.2952999999999999</v>
      </c>
      <c r="H60" s="20">
        <v>0.63929999999999998</v>
      </c>
      <c r="I60" s="20">
        <v>1.2784</v>
      </c>
      <c r="J60" s="20">
        <v>1.5968</v>
      </c>
      <c r="K60" s="20"/>
      <c r="L60" s="3"/>
      <c r="M60" s="3"/>
      <c r="N60" s="3"/>
      <c r="O60" s="3"/>
      <c r="P60" s="3"/>
      <c r="Q60" s="20">
        <v>0.52890000000000004</v>
      </c>
      <c r="R60" s="20">
        <v>0.58909999999999996</v>
      </c>
      <c r="S60" s="20">
        <v>0.64929999999999999</v>
      </c>
      <c r="T60" s="20">
        <v>5.5999999999999999E-3</v>
      </c>
      <c r="U60" s="20">
        <v>1.0147999999999999</v>
      </c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20">
        <v>0.66459999999999997</v>
      </c>
      <c r="AH60" s="20">
        <v>0.11</v>
      </c>
      <c r="AI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</row>
    <row r="61" spans="1:48" x14ac:dyDescent="0.2">
      <c r="A61" s="12"/>
      <c r="B61" s="12" t="s">
        <v>6</v>
      </c>
      <c r="C61" s="12" t="s">
        <v>6</v>
      </c>
      <c r="D61" s="12" t="s">
        <v>6</v>
      </c>
      <c r="E61" s="12" t="s">
        <v>6</v>
      </c>
      <c r="F61" s="12" t="s">
        <v>6</v>
      </c>
      <c r="G61" s="12" t="s">
        <v>6</v>
      </c>
      <c r="H61" s="12" t="s">
        <v>6</v>
      </c>
      <c r="I61" s="12" t="s">
        <v>6</v>
      </c>
      <c r="J61" s="12" t="s">
        <v>6</v>
      </c>
      <c r="K61" s="12"/>
      <c r="L61" s="12"/>
      <c r="M61" s="12"/>
      <c r="N61" s="12"/>
      <c r="O61" s="12"/>
      <c r="P61" s="12"/>
      <c r="Q61" s="12" t="s">
        <v>6</v>
      </c>
      <c r="R61" s="12" t="s">
        <v>6</v>
      </c>
      <c r="S61" s="12" t="s">
        <v>6</v>
      </c>
      <c r="T61" s="12" t="s">
        <v>5</v>
      </c>
      <c r="U61" s="12" t="s">
        <v>6</v>
      </c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 t="s">
        <v>6</v>
      </c>
      <c r="AH61" s="18" t="s">
        <v>41</v>
      </c>
      <c r="AI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</row>
    <row r="62" spans="1:48" x14ac:dyDescent="0.2">
      <c r="A62" s="3"/>
      <c r="B62" s="12" t="s">
        <v>232</v>
      </c>
      <c r="C62" s="12" t="s">
        <v>232</v>
      </c>
      <c r="D62" s="12" t="s">
        <v>232</v>
      </c>
      <c r="E62" s="12" t="s">
        <v>232</v>
      </c>
      <c r="F62" s="12" t="s">
        <v>232</v>
      </c>
      <c r="G62" s="12" t="s">
        <v>232</v>
      </c>
      <c r="H62" s="12" t="s">
        <v>232</v>
      </c>
      <c r="I62" s="12" t="s">
        <v>232</v>
      </c>
      <c r="J62" s="12" t="s">
        <v>232</v>
      </c>
      <c r="K62" s="12"/>
      <c r="L62" s="3"/>
      <c r="M62" s="3"/>
      <c r="N62" s="3"/>
      <c r="O62" s="3"/>
      <c r="P62" s="3"/>
      <c r="Q62" s="12" t="s">
        <v>232</v>
      </c>
      <c r="R62" s="12" t="s">
        <v>232</v>
      </c>
      <c r="S62" s="12" t="s">
        <v>232</v>
      </c>
      <c r="T62" s="12" t="s">
        <v>232</v>
      </c>
      <c r="U62" s="12" t="s">
        <v>232</v>
      </c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12" t="s">
        <v>233</v>
      </c>
      <c r="AH62" s="12" t="s">
        <v>99</v>
      </c>
      <c r="AI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</row>
    <row r="63" spans="1:48" x14ac:dyDescent="0.2">
      <c r="A63" s="3"/>
      <c r="B63" s="12" t="s">
        <v>24</v>
      </c>
      <c r="C63" s="12" t="s">
        <v>24</v>
      </c>
      <c r="D63" s="12" t="s">
        <v>24</v>
      </c>
      <c r="E63" s="12" t="s">
        <v>24</v>
      </c>
      <c r="F63" s="12" t="s">
        <v>24</v>
      </c>
      <c r="G63" s="12" t="s">
        <v>24</v>
      </c>
      <c r="H63" s="12" t="s">
        <v>24</v>
      </c>
      <c r="I63" s="12" t="s">
        <v>24</v>
      </c>
      <c r="J63" s="12" t="s">
        <v>24</v>
      </c>
      <c r="K63" s="12"/>
      <c r="L63" s="3"/>
      <c r="M63" s="3"/>
      <c r="N63" s="3"/>
      <c r="O63" s="3"/>
      <c r="P63" s="3"/>
      <c r="Q63" s="12" t="s">
        <v>25</v>
      </c>
      <c r="R63" s="12" t="s">
        <v>25</v>
      </c>
      <c r="S63" s="12" t="s">
        <v>25</v>
      </c>
      <c r="T63" s="12" t="s">
        <v>25</v>
      </c>
      <c r="U63" s="12" t="s">
        <v>25</v>
      </c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12" t="s">
        <v>26</v>
      </c>
      <c r="AH63" s="12" t="s">
        <v>26</v>
      </c>
      <c r="AI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</row>
    <row r="64" spans="1:48" x14ac:dyDescent="0.2">
      <c r="A64" s="3"/>
      <c r="B64" s="12" t="s">
        <v>41</v>
      </c>
      <c r="C64" s="12" t="s">
        <v>41</v>
      </c>
      <c r="D64" s="12" t="s">
        <v>41</v>
      </c>
      <c r="E64" s="12" t="s">
        <v>41</v>
      </c>
      <c r="F64" s="12" t="s">
        <v>41</v>
      </c>
      <c r="G64" s="12" t="s">
        <v>41</v>
      </c>
      <c r="H64" s="12" t="s">
        <v>45</v>
      </c>
      <c r="I64" s="12" t="s">
        <v>45</v>
      </c>
      <c r="J64" s="12" t="s">
        <v>45</v>
      </c>
      <c r="K64" s="12"/>
      <c r="L64" s="3"/>
      <c r="M64" s="3"/>
      <c r="N64" s="3"/>
      <c r="O64" s="3"/>
      <c r="P64" s="3"/>
      <c r="Q64" s="12" t="s">
        <v>41</v>
      </c>
      <c r="R64" s="12" t="s">
        <v>41</v>
      </c>
      <c r="S64" s="12" t="s">
        <v>41</v>
      </c>
      <c r="T64" s="12" t="s">
        <v>41</v>
      </c>
      <c r="U64" s="12" t="s">
        <v>47</v>
      </c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12" t="s">
        <v>48</v>
      </c>
      <c r="AH64" s="3"/>
      <c r="AI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</row>
    <row r="65" spans="1:48" x14ac:dyDescent="0.2">
      <c r="A65" s="10" t="s">
        <v>157</v>
      </c>
      <c r="B65" s="10" t="s">
        <v>53</v>
      </c>
      <c r="C65" s="10" t="s">
        <v>62</v>
      </c>
      <c r="D65" s="10" t="s">
        <v>63</v>
      </c>
      <c r="E65" s="10" t="s">
        <v>280</v>
      </c>
      <c r="F65" s="10" t="s">
        <v>281</v>
      </c>
      <c r="G65" s="10" t="s">
        <v>103</v>
      </c>
      <c r="H65" s="10" t="s">
        <v>282</v>
      </c>
      <c r="I65" s="10" t="s">
        <v>65</v>
      </c>
      <c r="J65" s="10" t="s">
        <v>66</v>
      </c>
      <c r="K65" s="10" t="s">
        <v>67</v>
      </c>
      <c r="L65" s="10" t="s">
        <v>68</v>
      </c>
      <c r="M65" s="10" t="s">
        <v>283</v>
      </c>
      <c r="N65" s="10" t="s">
        <v>284</v>
      </c>
      <c r="O65" s="10" t="s">
        <v>285</v>
      </c>
      <c r="P65" s="10" t="s">
        <v>286</v>
      </c>
      <c r="Q65" s="23" t="s">
        <v>287</v>
      </c>
      <c r="R65" s="23" t="s">
        <v>288</v>
      </c>
      <c r="S65" s="23" t="s">
        <v>289</v>
      </c>
      <c r="T65" s="10" t="s">
        <v>290</v>
      </c>
      <c r="U65" s="10" t="s">
        <v>291</v>
      </c>
      <c r="V65" s="10" t="s">
        <v>292</v>
      </c>
      <c r="W65" s="25" t="s">
        <v>112</v>
      </c>
      <c r="X65" s="25" t="s">
        <v>293</v>
      </c>
      <c r="Y65" s="25" t="s">
        <v>294</v>
      </c>
      <c r="Z65" s="25" t="s">
        <v>295</v>
      </c>
      <c r="AA65" s="10"/>
      <c r="AB65" s="10"/>
      <c r="AC65" s="10"/>
      <c r="AD65" s="10"/>
      <c r="AE65" s="10"/>
      <c r="AF65" s="10"/>
      <c r="AG65" s="23" t="s">
        <v>296</v>
      </c>
      <c r="AH65" s="23" t="s">
        <v>297</v>
      </c>
      <c r="AI65" s="10" t="s">
        <v>298</v>
      </c>
      <c r="AJ65" s="25"/>
      <c r="AK65" s="25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</row>
    <row r="66" spans="1:48" x14ac:dyDescent="0.2">
      <c r="A66" s="8"/>
      <c r="B66" s="8" t="s">
        <v>53</v>
      </c>
      <c r="C66" s="8" t="s">
        <v>62</v>
      </c>
      <c r="D66" s="8" t="s">
        <v>63</v>
      </c>
      <c r="E66" s="8" t="s">
        <v>280</v>
      </c>
      <c r="F66" s="8" t="s">
        <v>281</v>
      </c>
      <c r="G66" s="8" t="s">
        <v>103</v>
      </c>
      <c r="H66" s="8" t="s">
        <v>282</v>
      </c>
      <c r="I66" s="8" t="s">
        <v>65</v>
      </c>
      <c r="J66" s="8" t="s">
        <v>66</v>
      </c>
      <c r="K66" s="8" t="s">
        <v>67</v>
      </c>
      <c r="L66" s="8" t="s">
        <v>68</v>
      </c>
      <c r="M66" s="8"/>
      <c r="N66" s="8" t="s">
        <v>284</v>
      </c>
      <c r="O66" s="8"/>
      <c r="P66" s="8" t="s">
        <v>286</v>
      </c>
      <c r="Q66" s="24" t="s">
        <v>287</v>
      </c>
      <c r="R66" s="24" t="s">
        <v>288</v>
      </c>
      <c r="S66" s="24" t="s">
        <v>289</v>
      </c>
      <c r="T66" s="8" t="s">
        <v>290</v>
      </c>
      <c r="U66" s="8" t="s">
        <v>291</v>
      </c>
      <c r="V66" s="8" t="s">
        <v>292</v>
      </c>
      <c r="W66" s="9" t="s">
        <v>112</v>
      </c>
      <c r="X66" s="9" t="s">
        <v>293</v>
      </c>
      <c r="Y66" s="9"/>
      <c r="Z66" s="9"/>
      <c r="AA66" s="8"/>
      <c r="AB66" s="8"/>
      <c r="AC66" s="8"/>
      <c r="AD66" s="8"/>
      <c r="AE66" s="8"/>
      <c r="AF66" s="8"/>
      <c r="AG66" s="24" t="s">
        <v>296</v>
      </c>
      <c r="AH66" s="6" t="s">
        <v>297</v>
      </c>
      <c r="AI66" s="8" t="s">
        <v>298</v>
      </c>
      <c r="AJ66" s="9"/>
      <c r="AK66" s="9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</row>
    <row r="67" spans="1:48" x14ac:dyDescent="0.2">
      <c r="A67" s="8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8" t="s">
        <v>299</v>
      </c>
      <c r="N67" s="8"/>
      <c r="O67" s="8" t="s">
        <v>285</v>
      </c>
      <c r="P67" s="8"/>
      <c r="Q67" s="9"/>
      <c r="R67" s="8"/>
      <c r="S67" s="8"/>
      <c r="T67" s="8"/>
      <c r="U67" s="8"/>
      <c r="V67" s="8"/>
      <c r="W67" s="8"/>
      <c r="X67" s="9"/>
      <c r="Y67" s="9" t="s">
        <v>294</v>
      </c>
      <c r="Z67" s="9" t="s">
        <v>295</v>
      </c>
      <c r="AA67" s="8"/>
      <c r="AB67" s="8"/>
      <c r="AC67" s="8"/>
      <c r="AD67" s="8"/>
      <c r="AE67" s="8"/>
      <c r="AF67" s="8"/>
      <c r="AG67" s="9"/>
      <c r="AH67" s="24"/>
      <c r="AI67" s="8"/>
      <c r="AJ67" s="9"/>
      <c r="AK67" s="9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</row>
    <row r="68" spans="1:48" x14ac:dyDescent="0.2">
      <c r="A68" s="8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8"/>
      <c r="N68" s="8"/>
      <c r="O68" s="8"/>
      <c r="P68" s="8"/>
      <c r="Q68" s="9"/>
      <c r="R68" s="8"/>
      <c r="S68" s="8"/>
      <c r="T68" s="8"/>
      <c r="U68" s="8"/>
      <c r="V68" s="8"/>
      <c r="W68" s="8"/>
      <c r="X68" s="9"/>
      <c r="Y68" s="9"/>
      <c r="Z68" s="9"/>
      <c r="AA68" s="8"/>
      <c r="AB68" s="8"/>
      <c r="AC68" s="8"/>
      <c r="AD68" s="8"/>
      <c r="AE68" s="8"/>
      <c r="AF68" s="8"/>
      <c r="AG68" s="9"/>
      <c r="AH68" s="9"/>
      <c r="AI68" s="8"/>
      <c r="AJ68" s="9"/>
      <c r="AK68" s="9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</row>
    <row r="69" spans="1:48" x14ac:dyDescent="0.2">
      <c r="A69" s="3"/>
      <c r="B69" s="20">
        <v>0.47099999999999997</v>
      </c>
      <c r="C69" s="20">
        <v>0.51700000000000002</v>
      </c>
      <c r="D69" s="20">
        <v>0.64900000000000002</v>
      </c>
      <c r="E69" s="20">
        <v>0.35599999999999998</v>
      </c>
      <c r="F69" s="20">
        <v>0.35599999999999998</v>
      </c>
      <c r="G69" s="20">
        <v>0.70799999999999996</v>
      </c>
      <c r="H69" s="20">
        <v>0.84899999999999998</v>
      </c>
      <c r="I69" s="20">
        <v>1.2969999999999999</v>
      </c>
      <c r="J69" s="20">
        <v>0.63900000000000001</v>
      </c>
      <c r="K69" s="20">
        <v>1.278</v>
      </c>
      <c r="L69" s="20">
        <v>1.597</v>
      </c>
      <c r="M69" s="20">
        <v>1.204</v>
      </c>
      <c r="N69" s="20">
        <v>-5.5E-2</v>
      </c>
      <c r="O69" s="21">
        <v>0.4</v>
      </c>
      <c r="P69" s="22">
        <v>0.05</v>
      </c>
      <c r="Q69" s="20">
        <v>0.14799999999999999</v>
      </c>
      <c r="R69" s="20">
        <v>1.3360000000000001</v>
      </c>
      <c r="S69" s="20">
        <v>0.21199999999999999</v>
      </c>
      <c r="T69" s="20">
        <v>0.2</v>
      </c>
      <c r="U69" s="20">
        <v>0.25</v>
      </c>
      <c r="V69" s="20">
        <v>0.7</v>
      </c>
      <c r="W69" s="21">
        <v>9</v>
      </c>
      <c r="X69" s="21">
        <v>5</v>
      </c>
      <c r="Y69" s="26">
        <v>0.1</v>
      </c>
      <c r="Z69" s="21">
        <v>0.7</v>
      </c>
      <c r="AA69" s="3"/>
      <c r="AB69" s="3"/>
      <c r="AC69" s="3"/>
      <c r="AD69" s="3"/>
      <c r="AE69" s="3"/>
      <c r="AF69" s="3"/>
      <c r="AG69" s="20">
        <v>3.7040000000000002</v>
      </c>
      <c r="AH69" s="20">
        <v>0.15</v>
      </c>
      <c r="AI69" s="20">
        <v>0.25</v>
      </c>
      <c r="AJ69" s="26"/>
      <c r="AK69" s="21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</row>
    <row r="70" spans="1:48" x14ac:dyDescent="0.2">
      <c r="A70" s="12"/>
      <c r="B70" s="12" t="s">
        <v>6</v>
      </c>
      <c r="C70" s="12" t="s">
        <v>6</v>
      </c>
      <c r="D70" s="12" t="s">
        <v>6</v>
      </c>
      <c r="E70" s="12" t="s">
        <v>6</v>
      </c>
      <c r="F70" s="12" t="s">
        <v>6</v>
      </c>
      <c r="G70" s="12" t="s">
        <v>6</v>
      </c>
      <c r="H70" s="12" t="s">
        <v>6</v>
      </c>
      <c r="I70" s="12" t="s">
        <v>6</v>
      </c>
      <c r="J70" s="12" t="s">
        <v>6</v>
      </c>
      <c r="K70" s="12" t="s">
        <v>6</v>
      </c>
      <c r="L70" s="12" t="s">
        <v>6</v>
      </c>
      <c r="M70" s="12" t="s">
        <v>300</v>
      </c>
      <c r="N70" s="12" t="s">
        <v>5</v>
      </c>
      <c r="O70" s="12" t="s">
        <v>29</v>
      </c>
      <c r="P70" s="12" t="s">
        <v>5</v>
      </c>
      <c r="Q70" s="12" t="s">
        <v>6</v>
      </c>
      <c r="R70" s="12" t="s">
        <v>6</v>
      </c>
      <c r="S70" s="12" t="s">
        <v>6</v>
      </c>
      <c r="T70" s="12" t="s">
        <v>5</v>
      </c>
      <c r="U70" s="12" t="s">
        <v>5</v>
      </c>
      <c r="V70" s="12" t="s">
        <v>5</v>
      </c>
      <c r="W70" s="12" t="s">
        <v>6</v>
      </c>
      <c r="X70" s="12" t="s">
        <v>6</v>
      </c>
      <c r="Y70" s="18" t="s">
        <v>9</v>
      </c>
      <c r="Z70" s="12" t="s">
        <v>10</v>
      </c>
      <c r="AA70" s="12"/>
      <c r="AB70" s="12"/>
      <c r="AC70" s="12"/>
      <c r="AD70" s="12"/>
      <c r="AE70" s="12"/>
      <c r="AF70" s="12"/>
      <c r="AG70" s="12" t="s">
        <v>6</v>
      </c>
      <c r="AH70" s="12" t="s">
        <v>5</v>
      </c>
      <c r="AI70" s="12" t="s">
        <v>5</v>
      </c>
      <c r="AJ70" s="18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</row>
    <row r="71" spans="1:48" x14ac:dyDescent="0.2">
      <c r="A71" s="3"/>
      <c r="B71" s="12" t="s">
        <v>232</v>
      </c>
      <c r="C71" s="12" t="s">
        <v>232</v>
      </c>
      <c r="D71" s="12" t="s">
        <v>232</v>
      </c>
      <c r="E71" s="12" t="s">
        <v>232</v>
      </c>
      <c r="F71" s="12" t="s">
        <v>232</v>
      </c>
      <c r="G71" s="12" t="s">
        <v>232</v>
      </c>
      <c r="H71" s="12" t="s">
        <v>232</v>
      </c>
      <c r="I71" s="12" t="s">
        <v>232</v>
      </c>
      <c r="J71" s="12" t="s">
        <v>232</v>
      </c>
      <c r="K71" s="12" t="s">
        <v>232</v>
      </c>
      <c r="L71" s="12" t="s">
        <v>232</v>
      </c>
      <c r="M71" s="12" t="s">
        <v>232</v>
      </c>
      <c r="N71" s="12" t="s">
        <v>234</v>
      </c>
      <c r="O71" s="12" t="s">
        <v>234</v>
      </c>
      <c r="P71" s="12" t="s">
        <v>234</v>
      </c>
      <c r="Q71" s="12" t="s">
        <v>233</v>
      </c>
      <c r="R71" s="12" t="s">
        <v>233</v>
      </c>
      <c r="S71" s="12" t="s">
        <v>233</v>
      </c>
      <c r="T71" s="12" t="s">
        <v>234</v>
      </c>
      <c r="U71" s="12" t="s">
        <v>234</v>
      </c>
      <c r="V71" s="12" t="s">
        <v>234</v>
      </c>
      <c r="W71" s="12" t="s">
        <v>234</v>
      </c>
      <c r="X71" s="12" t="s">
        <v>234</v>
      </c>
      <c r="Y71" s="12" t="s">
        <v>234</v>
      </c>
      <c r="Z71" s="12" t="s">
        <v>234</v>
      </c>
      <c r="AA71" s="3"/>
      <c r="AB71" s="3"/>
      <c r="AC71" s="3"/>
      <c r="AD71" s="3"/>
      <c r="AE71" s="3"/>
      <c r="AF71" s="3"/>
      <c r="AG71" s="12" t="s">
        <v>233</v>
      </c>
      <c r="AH71" s="12" t="s">
        <v>234</v>
      </c>
      <c r="AI71" s="12" t="s">
        <v>234</v>
      </c>
      <c r="AJ71" s="12"/>
      <c r="AK71" s="12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</row>
    <row r="72" spans="1:48" x14ac:dyDescent="0.2">
      <c r="A72" s="3"/>
      <c r="B72" s="12" t="s">
        <v>24</v>
      </c>
      <c r="C72" s="12" t="s">
        <v>24</v>
      </c>
      <c r="D72" s="12" t="s">
        <v>24</v>
      </c>
      <c r="E72" s="12" t="s">
        <v>24</v>
      </c>
      <c r="F72" s="12" t="s">
        <v>24</v>
      </c>
      <c r="G72" s="12" t="s">
        <v>24</v>
      </c>
      <c r="H72" s="12" t="s">
        <v>24</v>
      </c>
      <c r="I72" s="12" t="s">
        <v>24</v>
      </c>
      <c r="J72" s="12" t="s">
        <v>24</v>
      </c>
      <c r="K72" s="12" t="s">
        <v>24</v>
      </c>
      <c r="L72" s="12" t="s">
        <v>24</v>
      </c>
      <c r="M72" s="12" t="s">
        <v>24</v>
      </c>
      <c r="N72" s="12" t="s">
        <v>24</v>
      </c>
      <c r="O72" s="12" t="s">
        <v>24</v>
      </c>
      <c r="P72" s="12" t="s">
        <v>24</v>
      </c>
      <c r="Q72" s="12" t="s">
        <v>25</v>
      </c>
      <c r="R72" s="12" t="s">
        <v>25</v>
      </c>
      <c r="S72" s="12" t="s">
        <v>25</v>
      </c>
      <c r="T72" s="12" t="s">
        <v>25</v>
      </c>
      <c r="U72" s="12" t="s">
        <v>25</v>
      </c>
      <c r="V72" s="12" t="s">
        <v>25</v>
      </c>
      <c r="W72" s="12" t="s">
        <v>25</v>
      </c>
      <c r="X72" s="12" t="s">
        <v>25</v>
      </c>
      <c r="Y72" s="12" t="s">
        <v>26</v>
      </c>
      <c r="Z72" s="12" t="s">
        <v>26</v>
      </c>
      <c r="AA72" s="3"/>
      <c r="AB72" s="3"/>
      <c r="AC72" s="3"/>
      <c r="AD72" s="3"/>
      <c r="AE72" s="3"/>
      <c r="AF72" s="3"/>
      <c r="AG72" s="12" t="s">
        <v>26</v>
      </c>
      <c r="AH72" s="12" t="s">
        <v>26</v>
      </c>
      <c r="AI72" s="12" t="s">
        <v>26</v>
      </c>
      <c r="AJ72" s="12"/>
      <c r="AK72" s="12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</row>
    <row r="73" spans="1:48" x14ac:dyDescent="0.2">
      <c r="A73" s="3"/>
      <c r="B73" s="12" t="s">
        <v>41</v>
      </c>
      <c r="C73" s="12" t="s">
        <v>41</v>
      </c>
      <c r="D73" s="12" t="s">
        <v>41</v>
      </c>
      <c r="E73" s="12" t="s">
        <v>41</v>
      </c>
      <c r="F73" s="12" t="s">
        <v>41</v>
      </c>
      <c r="G73" s="12" t="s">
        <v>41</v>
      </c>
      <c r="H73" s="12" t="s">
        <v>41</v>
      </c>
      <c r="I73" s="12" t="s">
        <v>41</v>
      </c>
      <c r="J73" s="12" t="s">
        <v>45</v>
      </c>
      <c r="K73" s="12" t="s">
        <v>45</v>
      </c>
      <c r="L73" s="12" t="s">
        <v>45</v>
      </c>
      <c r="M73" s="12"/>
      <c r="N73" s="12" t="s">
        <v>41</v>
      </c>
      <c r="O73" s="12"/>
      <c r="P73" s="12" t="s">
        <v>41</v>
      </c>
      <c r="Q73" s="12" t="s">
        <v>47</v>
      </c>
      <c r="R73" s="12" t="s">
        <v>47</v>
      </c>
      <c r="S73" s="12" t="s">
        <v>47</v>
      </c>
      <c r="T73" s="12" t="s">
        <v>41</v>
      </c>
      <c r="U73" s="12" t="s">
        <v>41</v>
      </c>
      <c r="V73" s="12" t="s">
        <v>41</v>
      </c>
      <c r="W73" s="12"/>
      <c r="X73" s="3"/>
      <c r="Y73" s="3"/>
      <c r="Z73" s="3"/>
      <c r="AA73" s="3"/>
      <c r="AB73" s="3"/>
      <c r="AC73" s="3"/>
      <c r="AD73" s="3"/>
      <c r="AE73" s="3"/>
      <c r="AF73" s="3"/>
      <c r="AG73" s="12" t="s">
        <v>48</v>
      </c>
      <c r="AH73" s="12" t="s">
        <v>41</v>
      </c>
      <c r="AI73" s="12" t="s">
        <v>41</v>
      </c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</row>
    <row r="74" spans="1:48" x14ac:dyDescent="0.2">
      <c r="A74" s="10" t="s">
        <v>158</v>
      </c>
      <c r="B74" s="27" t="s">
        <v>53</v>
      </c>
      <c r="C74" s="27" t="s">
        <v>62</v>
      </c>
      <c r="D74" s="27" t="s">
        <v>63</v>
      </c>
      <c r="E74" s="27" t="s">
        <v>64</v>
      </c>
      <c r="F74" s="27" t="s">
        <v>65</v>
      </c>
      <c r="G74" s="27" t="s">
        <v>66</v>
      </c>
      <c r="H74" s="27" t="s">
        <v>67</v>
      </c>
      <c r="I74" s="27" t="s">
        <v>68</v>
      </c>
      <c r="J74" s="27"/>
      <c r="K74" s="10"/>
      <c r="L74" s="10"/>
      <c r="M74" s="10"/>
      <c r="N74" s="10"/>
      <c r="O74" s="10"/>
      <c r="P74" s="10"/>
      <c r="Q74" s="27" t="s">
        <v>131</v>
      </c>
      <c r="R74" s="27" t="s">
        <v>301</v>
      </c>
      <c r="S74" s="27" t="s">
        <v>302</v>
      </c>
      <c r="T74" s="27" t="s">
        <v>303</v>
      </c>
      <c r="U74" s="27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27" t="s">
        <v>304</v>
      </c>
      <c r="AH74" s="27" t="s">
        <v>305</v>
      </c>
      <c r="AI74" s="10" t="s">
        <v>306</v>
      </c>
      <c r="AJ74" s="10" t="s">
        <v>307</v>
      </c>
      <c r="AK74" s="10" t="s">
        <v>308</v>
      </c>
      <c r="AL74" s="10" t="s">
        <v>309</v>
      </c>
      <c r="AM74" s="10" t="s">
        <v>310</v>
      </c>
      <c r="AN74" s="10" t="s">
        <v>311</v>
      </c>
      <c r="AO74" s="10" t="s">
        <v>312</v>
      </c>
      <c r="AP74" s="10" t="s">
        <v>313</v>
      </c>
      <c r="AQ74" s="10"/>
      <c r="AR74" s="10"/>
      <c r="AS74" s="10"/>
      <c r="AT74" s="10"/>
      <c r="AU74" s="10"/>
      <c r="AV74" s="10"/>
    </row>
    <row r="75" spans="1:48" x14ac:dyDescent="0.2">
      <c r="A75" s="8"/>
      <c r="B75" s="28" t="s">
        <v>53</v>
      </c>
      <c r="C75" s="28" t="s">
        <v>62</v>
      </c>
      <c r="D75" s="28" t="s">
        <v>63</v>
      </c>
      <c r="E75" s="28" t="s">
        <v>64</v>
      </c>
      <c r="F75" s="28" t="s">
        <v>65</v>
      </c>
      <c r="G75" s="28" t="s">
        <v>66</v>
      </c>
      <c r="H75" s="28" t="s">
        <v>67</v>
      </c>
      <c r="I75" s="28" t="s">
        <v>68</v>
      </c>
      <c r="J75" s="28"/>
      <c r="K75" s="8"/>
      <c r="L75" s="8"/>
      <c r="M75" s="8"/>
      <c r="N75" s="8"/>
      <c r="O75" s="8"/>
      <c r="P75" s="8"/>
      <c r="Q75" s="28" t="s">
        <v>131</v>
      </c>
      <c r="R75" s="28"/>
      <c r="S75" s="28"/>
      <c r="T75" s="28" t="s">
        <v>303</v>
      </c>
      <c r="U75" s="2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28" t="s">
        <v>304</v>
      </c>
      <c r="AH75" s="28"/>
      <c r="AI75" s="8"/>
      <c r="AJ75" s="8"/>
      <c r="AK75" s="8"/>
      <c r="AL75" s="8"/>
      <c r="AM75" s="8"/>
      <c r="AN75" s="8"/>
      <c r="AO75" s="8"/>
      <c r="AP75" s="8" t="s">
        <v>313</v>
      </c>
      <c r="AQ75" s="8"/>
      <c r="AR75" s="8"/>
      <c r="AS75" s="8"/>
      <c r="AT75" s="8"/>
      <c r="AU75" s="8"/>
      <c r="AV75" s="8"/>
    </row>
    <row r="76" spans="1:48" x14ac:dyDescent="0.2">
      <c r="A76" s="8"/>
      <c r="B76" s="28"/>
      <c r="C76" s="28"/>
      <c r="D76" s="28"/>
      <c r="E76" s="28"/>
      <c r="F76" s="28"/>
      <c r="G76" s="28"/>
      <c r="H76" s="28"/>
      <c r="I76" s="28"/>
      <c r="J76" s="28"/>
      <c r="K76" s="8"/>
      <c r="L76" s="8"/>
      <c r="M76" s="8"/>
      <c r="N76" s="8"/>
      <c r="O76" s="8"/>
      <c r="P76" s="8"/>
      <c r="Q76" s="28"/>
      <c r="R76" s="28"/>
      <c r="S76" s="28"/>
      <c r="T76" s="28"/>
      <c r="U76" s="2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28"/>
      <c r="AH76" s="28"/>
      <c r="AI76" s="8"/>
      <c r="AJ76" s="8"/>
      <c r="AK76" s="8"/>
      <c r="AL76" s="8" t="s">
        <v>309</v>
      </c>
      <c r="AM76" s="8" t="s">
        <v>310</v>
      </c>
      <c r="AN76" s="8" t="s">
        <v>311</v>
      </c>
      <c r="AO76" s="8" t="s">
        <v>312</v>
      </c>
      <c r="AP76" s="8"/>
      <c r="AQ76" s="8"/>
      <c r="AR76" s="8"/>
      <c r="AS76" s="8"/>
      <c r="AT76" s="8"/>
      <c r="AU76" s="8"/>
      <c r="AV76" s="8"/>
    </row>
    <row r="77" spans="1:48" x14ac:dyDescent="0.2">
      <c r="A77" s="8"/>
      <c r="B77" s="28"/>
      <c r="C77" s="28"/>
      <c r="D77" s="28"/>
      <c r="E77" s="28"/>
      <c r="F77" s="28"/>
      <c r="G77" s="28"/>
      <c r="H77" s="28"/>
      <c r="I77" s="28"/>
      <c r="J77" s="28"/>
      <c r="K77" s="8"/>
      <c r="L77" s="8"/>
      <c r="M77" s="8"/>
      <c r="N77" s="8"/>
      <c r="O77" s="8"/>
      <c r="P77" s="8"/>
      <c r="Q77" s="28"/>
      <c r="R77" s="28" t="s">
        <v>301</v>
      </c>
      <c r="S77" s="28" t="s">
        <v>302</v>
      </c>
      <c r="T77" s="28"/>
      <c r="U77" s="2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28"/>
      <c r="AH77" s="28"/>
      <c r="AI77" s="8"/>
      <c r="AJ77" s="8" t="s">
        <v>307</v>
      </c>
      <c r="AK77" s="8" t="s">
        <v>308</v>
      </c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</row>
    <row r="78" spans="1:48" x14ac:dyDescent="0.2">
      <c r="A78" s="3"/>
      <c r="B78" s="20">
        <v>0.374</v>
      </c>
      <c r="C78" s="20">
        <v>0.36399999999999999</v>
      </c>
      <c r="D78" s="20">
        <v>0.22500000000000001</v>
      </c>
      <c r="E78" s="20">
        <v>0.54100000000000004</v>
      </c>
      <c r="F78" s="20">
        <v>1.21</v>
      </c>
      <c r="G78" s="20">
        <v>0.56799999999999995</v>
      </c>
      <c r="H78" s="20">
        <v>1.1399999999999999</v>
      </c>
      <c r="I78" s="20">
        <v>1.42</v>
      </c>
      <c r="J78" s="13"/>
      <c r="K78" s="3"/>
      <c r="L78" s="3"/>
      <c r="M78" s="3"/>
      <c r="N78" s="3"/>
      <c r="O78" s="3"/>
      <c r="P78" s="3"/>
      <c r="Q78" s="20">
        <v>0.79200000000000004</v>
      </c>
      <c r="R78" s="20">
        <v>0.08</v>
      </c>
      <c r="S78" s="15" t="s">
        <v>314</v>
      </c>
      <c r="T78" s="20">
        <v>2.5</v>
      </c>
      <c r="U78" s="1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20">
        <v>0.97099999999999997</v>
      </c>
      <c r="AH78" s="20">
        <v>8.0000000000000002E-3</v>
      </c>
      <c r="AI78" s="12">
        <v>77</v>
      </c>
      <c r="AJ78" s="20">
        <v>5.1999999999999998E-2</v>
      </c>
      <c r="AK78" s="12">
        <v>500</v>
      </c>
      <c r="AL78" s="21">
        <v>0.25</v>
      </c>
      <c r="AM78" s="21">
        <v>0.02</v>
      </c>
      <c r="AN78" s="20">
        <v>8.0000000000000002E-3</v>
      </c>
      <c r="AO78" s="12">
        <v>80</v>
      </c>
      <c r="AP78" s="21">
        <v>0.08</v>
      </c>
      <c r="AQ78" s="3"/>
      <c r="AR78" s="3"/>
      <c r="AS78" s="3"/>
      <c r="AT78" s="3"/>
      <c r="AU78" s="3"/>
      <c r="AV78" s="3"/>
    </row>
    <row r="79" spans="1:48" x14ac:dyDescent="0.2">
      <c r="A79" s="12"/>
      <c r="B79" s="20" t="s">
        <v>6</v>
      </c>
      <c r="C79" s="20" t="s">
        <v>6</v>
      </c>
      <c r="D79" s="20" t="s">
        <v>6</v>
      </c>
      <c r="E79" s="20" t="s">
        <v>6</v>
      </c>
      <c r="F79" s="20" t="s">
        <v>6</v>
      </c>
      <c r="G79" s="20" t="s">
        <v>6</v>
      </c>
      <c r="H79" s="20" t="s">
        <v>6</v>
      </c>
      <c r="I79" s="20" t="s">
        <v>6</v>
      </c>
      <c r="J79" s="20"/>
      <c r="K79" s="12"/>
      <c r="L79" s="12"/>
      <c r="M79" s="12"/>
      <c r="N79" s="12"/>
      <c r="O79" s="12"/>
      <c r="P79" s="12"/>
      <c r="Q79" s="20" t="s">
        <v>6</v>
      </c>
      <c r="R79" s="20" t="s">
        <v>5</v>
      </c>
      <c r="S79" s="20" t="s">
        <v>315</v>
      </c>
      <c r="T79" s="20" t="s">
        <v>6</v>
      </c>
      <c r="U79" s="20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20" t="s">
        <v>6</v>
      </c>
      <c r="AH79" s="20" t="s">
        <v>5</v>
      </c>
      <c r="AI79" s="12" t="s">
        <v>315</v>
      </c>
      <c r="AJ79" s="12" t="s">
        <v>5</v>
      </c>
      <c r="AK79" s="12" t="s">
        <v>315</v>
      </c>
      <c r="AL79" s="12" t="s">
        <v>37</v>
      </c>
      <c r="AM79" s="12" t="s">
        <v>5</v>
      </c>
      <c r="AN79" s="12" t="s">
        <v>5</v>
      </c>
      <c r="AO79" s="12" t="s">
        <v>8</v>
      </c>
      <c r="AP79" s="12" t="s">
        <v>5</v>
      </c>
      <c r="AQ79" s="12"/>
      <c r="AR79" s="12"/>
      <c r="AS79" s="12"/>
      <c r="AT79" s="12"/>
      <c r="AU79" s="12"/>
      <c r="AV79" s="12"/>
    </row>
    <row r="80" spans="1:48" x14ac:dyDescent="0.2">
      <c r="A80" s="12"/>
      <c r="B80" s="20" t="s">
        <v>233</v>
      </c>
      <c r="C80" s="20" t="s">
        <v>233</v>
      </c>
      <c r="D80" s="20" t="s">
        <v>233</v>
      </c>
      <c r="E80" s="20" t="s">
        <v>233</v>
      </c>
      <c r="F80" s="20" t="s">
        <v>233</v>
      </c>
      <c r="G80" s="20" t="s">
        <v>232</v>
      </c>
      <c r="H80" s="20" t="s">
        <v>232</v>
      </c>
      <c r="I80" s="20" t="s">
        <v>232</v>
      </c>
      <c r="J80" s="20"/>
      <c r="K80" s="12"/>
      <c r="L80" s="12"/>
      <c r="M80" s="12"/>
      <c r="N80" s="12"/>
      <c r="O80" s="12"/>
      <c r="P80" s="12"/>
      <c r="Q80" s="20" t="s">
        <v>233</v>
      </c>
      <c r="R80" s="20" t="s">
        <v>233</v>
      </c>
      <c r="S80" s="20" t="s">
        <v>316</v>
      </c>
      <c r="T80" s="20" t="s">
        <v>234</v>
      </c>
      <c r="U80" s="20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20" t="s">
        <v>233</v>
      </c>
      <c r="AH80" s="20" t="s">
        <v>233</v>
      </c>
      <c r="AI80" s="12" t="s">
        <v>316</v>
      </c>
      <c r="AJ80" s="12" t="s">
        <v>233</v>
      </c>
      <c r="AK80" s="12" t="s">
        <v>316</v>
      </c>
      <c r="AL80" s="12" t="s">
        <v>234</v>
      </c>
      <c r="AM80" s="12" t="s">
        <v>234</v>
      </c>
      <c r="AN80" s="12" t="s">
        <v>234</v>
      </c>
      <c r="AO80" s="12" t="s">
        <v>234</v>
      </c>
      <c r="AP80" s="12" t="s">
        <v>234</v>
      </c>
      <c r="AQ80" s="12"/>
      <c r="AR80" s="12"/>
      <c r="AS80" s="12"/>
      <c r="AT80" s="12"/>
      <c r="AU80" s="12"/>
      <c r="AV80" s="12"/>
    </row>
    <row r="81" spans="1:48" x14ac:dyDescent="0.2">
      <c r="A81" s="12"/>
      <c r="B81" s="20" t="s">
        <v>24</v>
      </c>
      <c r="C81" s="20" t="s">
        <v>24</v>
      </c>
      <c r="D81" s="20" t="s">
        <v>24</v>
      </c>
      <c r="E81" s="20" t="s">
        <v>24</v>
      </c>
      <c r="F81" s="20" t="s">
        <v>24</v>
      </c>
      <c r="G81" s="20" t="s">
        <v>24</v>
      </c>
      <c r="H81" s="20" t="s">
        <v>24</v>
      </c>
      <c r="I81" s="20" t="s">
        <v>24</v>
      </c>
      <c r="J81" s="20"/>
      <c r="K81" s="12"/>
      <c r="L81" s="12"/>
      <c r="M81" s="12"/>
      <c r="N81" s="12"/>
      <c r="O81" s="12"/>
      <c r="P81" s="12"/>
      <c r="Q81" s="20" t="s">
        <v>25</v>
      </c>
      <c r="R81" s="20" t="s">
        <v>25</v>
      </c>
      <c r="S81" s="20" t="s">
        <v>25</v>
      </c>
      <c r="T81" s="20" t="s">
        <v>25</v>
      </c>
      <c r="U81" s="20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20" t="s">
        <v>26</v>
      </c>
      <c r="AH81" s="20" t="s">
        <v>26</v>
      </c>
      <c r="AI81" s="12" t="s">
        <v>26</v>
      </c>
      <c r="AJ81" s="12" t="s">
        <v>26</v>
      </c>
      <c r="AK81" s="12" t="s">
        <v>26</v>
      </c>
      <c r="AL81" s="12" t="s">
        <v>26</v>
      </c>
      <c r="AM81" s="12" t="s">
        <v>26</v>
      </c>
      <c r="AN81" s="12" t="s">
        <v>26</v>
      </c>
      <c r="AO81" s="12" t="s">
        <v>26</v>
      </c>
      <c r="AP81" s="12" t="s">
        <v>26</v>
      </c>
      <c r="AQ81" s="12"/>
      <c r="AR81" s="12"/>
      <c r="AS81" s="12"/>
      <c r="AT81" s="12"/>
      <c r="AU81" s="12"/>
      <c r="AV81" s="12"/>
    </row>
    <row r="82" spans="1:48" x14ac:dyDescent="0.2">
      <c r="A82" s="12"/>
      <c r="B82" s="20" t="s">
        <v>41</v>
      </c>
      <c r="C82" s="20" t="s">
        <v>41</v>
      </c>
      <c r="D82" s="20" t="s">
        <v>41</v>
      </c>
      <c r="E82" s="20" t="s">
        <v>41</v>
      </c>
      <c r="F82" s="20" t="s">
        <v>43</v>
      </c>
      <c r="G82" s="20" t="s">
        <v>45</v>
      </c>
      <c r="H82" s="20" t="s">
        <v>45</v>
      </c>
      <c r="I82" s="20" t="s">
        <v>45</v>
      </c>
      <c r="J82" s="20"/>
      <c r="K82" s="12"/>
      <c r="L82" s="12"/>
      <c r="M82" s="12"/>
      <c r="N82" s="12"/>
      <c r="O82" s="12"/>
      <c r="P82" s="12"/>
      <c r="Q82" s="20" t="s">
        <v>47</v>
      </c>
      <c r="R82" s="20"/>
      <c r="S82" s="20"/>
      <c r="T82" s="20" t="s">
        <v>47</v>
      </c>
      <c r="U82" s="20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20" t="s">
        <v>48</v>
      </c>
      <c r="AH82" s="20"/>
      <c r="AI82" s="12"/>
      <c r="AJ82" s="12"/>
      <c r="AK82" s="12"/>
      <c r="AL82" s="12"/>
      <c r="AM82" s="12"/>
      <c r="AN82" s="12"/>
      <c r="AO82" s="12"/>
      <c r="AP82" s="12" t="s">
        <v>48</v>
      </c>
      <c r="AQ82" s="12"/>
      <c r="AR82" s="12"/>
      <c r="AS82" s="12"/>
      <c r="AT82" s="12"/>
      <c r="AU82" s="12"/>
      <c r="AV82" s="12"/>
    </row>
    <row r="83" spans="1:48" x14ac:dyDescent="0.2">
      <c r="A83" s="10" t="s">
        <v>159</v>
      </c>
      <c r="B83" s="10" t="s">
        <v>53</v>
      </c>
      <c r="C83" s="10" t="s">
        <v>62</v>
      </c>
      <c r="D83" s="10" t="s">
        <v>63</v>
      </c>
      <c r="E83" s="10" t="s">
        <v>64</v>
      </c>
      <c r="F83" s="10" t="s">
        <v>65</v>
      </c>
      <c r="G83" s="10" t="s">
        <v>66</v>
      </c>
      <c r="H83" s="10" t="s">
        <v>67</v>
      </c>
      <c r="I83" s="10" t="s">
        <v>68</v>
      </c>
      <c r="J83" s="10"/>
      <c r="K83" s="10"/>
      <c r="L83" s="10"/>
      <c r="M83" s="10"/>
      <c r="N83" s="10"/>
      <c r="O83" s="10"/>
      <c r="P83" s="10"/>
      <c r="Q83" s="10" t="s">
        <v>317</v>
      </c>
      <c r="R83" s="10" t="s">
        <v>318</v>
      </c>
      <c r="S83" s="10" t="s">
        <v>319</v>
      </c>
      <c r="T83" s="10" t="s">
        <v>320</v>
      </c>
      <c r="U83" s="10" t="s">
        <v>321</v>
      </c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 t="s">
        <v>322</v>
      </c>
      <c r="AH83" s="10" t="s">
        <v>323</v>
      </c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</row>
    <row r="84" spans="1:48" x14ac:dyDescent="0.2">
      <c r="A84" s="8"/>
      <c r="B84" s="8" t="s">
        <v>53</v>
      </c>
      <c r="C84" s="8" t="s">
        <v>62</v>
      </c>
      <c r="D84" s="8" t="s">
        <v>63</v>
      </c>
      <c r="E84" s="8" t="s">
        <v>64</v>
      </c>
      <c r="F84" s="8" t="s">
        <v>65</v>
      </c>
      <c r="G84" s="8" t="s">
        <v>66</v>
      </c>
      <c r="H84" s="8" t="s">
        <v>67</v>
      </c>
      <c r="I84" s="8" t="s">
        <v>68</v>
      </c>
      <c r="J84" s="8"/>
      <c r="K84" s="8"/>
      <c r="L84" s="8"/>
      <c r="M84" s="8"/>
      <c r="N84" s="8"/>
      <c r="O84" s="8"/>
      <c r="P84" s="8"/>
      <c r="Q84" s="8" t="s">
        <v>317</v>
      </c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</row>
    <row r="85" spans="1:48" x14ac:dyDescent="0.2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</row>
    <row r="86" spans="1:48" x14ac:dyDescent="0.2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 t="s">
        <v>318</v>
      </c>
      <c r="S86" s="8" t="s">
        <v>319</v>
      </c>
      <c r="T86" s="8" t="s">
        <v>320</v>
      </c>
      <c r="U86" s="8" t="s">
        <v>321</v>
      </c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 t="s">
        <v>322</v>
      </c>
      <c r="AH86" s="8" t="s">
        <v>323</v>
      </c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</row>
    <row r="87" spans="1:48" x14ac:dyDescent="0.2">
      <c r="A87" s="3"/>
      <c r="B87" s="20">
        <v>0.37840000000000001</v>
      </c>
      <c r="C87" s="20">
        <v>0.35520000000000002</v>
      </c>
      <c r="D87" s="20">
        <v>0.41039999999999999</v>
      </c>
      <c r="E87" s="20">
        <v>0.55200000000000005</v>
      </c>
      <c r="F87" s="20">
        <v>1.6624000000000001</v>
      </c>
      <c r="G87" s="20">
        <v>0.56830000000000003</v>
      </c>
      <c r="H87" s="20">
        <v>1.1366000000000001</v>
      </c>
      <c r="I87" s="20">
        <v>1.4208000000000001</v>
      </c>
      <c r="J87" s="3"/>
      <c r="K87" s="3"/>
      <c r="L87" s="3"/>
      <c r="M87" s="3"/>
      <c r="N87" s="3"/>
      <c r="O87" s="3"/>
      <c r="P87" s="3"/>
      <c r="Q87" s="20">
        <v>0.58399999999999996</v>
      </c>
      <c r="R87" s="20">
        <v>7.4999999999999997E-3</v>
      </c>
      <c r="S87" s="12">
        <v>720</v>
      </c>
      <c r="T87" s="20">
        <v>0.04</v>
      </c>
      <c r="U87" s="12">
        <v>385</v>
      </c>
      <c r="V87" s="3"/>
      <c r="AA87" s="3"/>
      <c r="AB87" s="3"/>
      <c r="AC87" s="3"/>
      <c r="AD87" s="3"/>
      <c r="AE87" s="3"/>
      <c r="AF87" s="3"/>
      <c r="AG87" s="20">
        <v>0.17599999999999999</v>
      </c>
      <c r="AH87" s="12">
        <v>1694</v>
      </c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</row>
    <row r="88" spans="1:48" x14ac:dyDescent="0.2">
      <c r="A88" s="3"/>
      <c r="B88" s="12" t="s">
        <v>6</v>
      </c>
      <c r="C88" s="12" t="s">
        <v>6</v>
      </c>
      <c r="D88" s="12" t="s">
        <v>6</v>
      </c>
      <c r="E88" s="12" t="s">
        <v>6</v>
      </c>
      <c r="F88" s="12" t="s">
        <v>6</v>
      </c>
      <c r="G88" s="12" t="s">
        <v>6</v>
      </c>
      <c r="H88" s="12" t="s">
        <v>6</v>
      </c>
      <c r="I88" s="12" t="s">
        <v>6</v>
      </c>
      <c r="J88" s="3"/>
      <c r="K88" s="3"/>
      <c r="L88" s="3"/>
      <c r="M88" s="3"/>
      <c r="N88" s="3"/>
      <c r="O88" s="3"/>
      <c r="P88" s="3"/>
      <c r="Q88" s="12" t="s">
        <v>6</v>
      </c>
      <c r="R88" s="12" t="s">
        <v>5</v>
      </c>
      <c r="S88" s="12" t="s">
        <v>315</v>
      </c>
      <c r="T88" s="12" t="s">
        <v>5</v>
      </c>
      <c r="U88" s="12" t="s">
        <v>315</v>
      </c>
      <c r="V88" s="3"/>
      <c r="AA88" s="3"/>
      <c r="AB88" s="3"/>
      <c r="AC88" s="3"/>
      <c r="AD88" s="3"/>
      <c r="AE88" s="3"/>
      <c r="AF88" s="3"/>
      <c r="AG88" s="12" t="s">
        <v>5</v>
      </c>
      <c r="AH88" s="12" t="s">
        <v>315</v>
      </c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</row>
    <row r="89" spans="1:48" x14ac:dyDescent="0.2">
      <c r="A89" s="12"/>
      <c r="B89" s="12" t="s">
        <v>233</v>
      </c>
      <c r="C89" s="12" t="s">
        <v>233</v>
      </c>
      <c r="D89" s="12" t="s">
        <v>233</v>
      </c>
      <c r="E89" s="12" t="s">
        <v>233</v>
      </c>
      <c r="F89" s="12" t="s">
        <v>233</v>
      </c>
      <c r="G89" s="12" t="s">
        <v>232</v>
      </c>
      <c r="H89" s="12" t="s">
        <v>232</v>
      </c>
      <c r="I89" s="12" t="s">
        <v>232</v>
      </c>
      <c r="J89" s="12"/>
      <c r="K89" s="12"/>
      <c r="L89" s="12"/>
      <c r="M89" s="12"/>
      <c r="N89" s="12"/>
      <c r="O89" s="12"/>
      <c r="P89" s="12"/>
      <c r="Q89" s="12" t="s">
        <v>233</v>
      </c>
      <c r="R89" s="12" t="s">
        <v>233</v>
      </c>
      <c r="S89" s="12" t="s">
        <v>316</v>
      </c>
      <c r="T89" s="12" t="s">
        <v>233</v>
      </c>
      <c r="U89" s="12" t="s">
        <v>316</v>
      </c>
      <c r="V89" s="12"/>
      <c r="AA89" s="12"/>
      <c r="AB89" s="12"/>
      <c r="AC89" s="12"/>
      <c r="AD89" s="12"/>
      <c r="AE89" s="12"/>
      <c r="AF89" s="12"/>
      <c r="AG89" s="12" t="s">
        <v>233</v>
      </c>
      <c r="AH89" s="12" t="s">
        <v>316</v>
      </c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</row>
    <row r="90" spans="1:48" x14ac:dyDescent="0.2">
      <c r="A90" s="3"/>
      <c r="B90" s="12" t="s">
        <v>24</v>
      </c>
      <c r="C90" s="12" t="s">
        <v>24</v>
      </c>
      <c r="D90" s="12" t="s">
        <v>24</v>
      </c>
      <c r="E90" s="12" t="s">
        <v>24</v>
      </c>
      <c r="F90" s="12" t="s">
        <v>24</v>
      </c>
      <c r="G90" s="12" t="s">
        <v>24</v>
      </c>
      <c r="H90" s="12" t="s">
        <v>24</v>
      </c>
      <c r="I90" s="12" t="s">
        <v>24</v>
      </c>
      <c r="J90" s="3"/>
      <c r="K90" s="3"/>
      <c r="L90" s="3"/>
      <c r="M90" s="3"/>
      <c r="N90" s="3"/>
      <c r="O90" s="3"/>
      <c r="P90" s="3"/>
      <c r="Q90" s="12" t="s">
        <v>25</v>
      </c>
      <c r="R90" s="12" t="s">
        <v>25</v>
      </c>
      <c r="S90" s="12" t="s">
        <v>25</v>
      </c>
      <c r="T90" s="12" t="s">
        <v>25</v>
      </c>
      <c r="U90" s="12" t="s">
        <v>25</v>
      </c>
      <c r="V90" s="3"/>
      <c r="AA90" s="3"/>
      <c r="AB90" s="3"/>
      <c r="AC90" s="3"/>
      <c r="AD90" s="3"/>
      <c r="AE90" s="3"/>
      <c r="AF90" s="3"/>
      <c r="AG90" s="12" t="s">
        <v>26</v>
      </c>
      <c r="AH90" s="12" t="s">
        <v>26</v>
      </c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</row>
    <row r="91" spans="1:48" x14ac:dyDescent="0.2">
      <c r="A91" s="3"/>
      <c r="B91" s="12" t="s">
        <v>41</v>
      </c>
      <c r="C91" s="12" t="s">
        <v>41</v>
      </c>
      <c r="D91" s="12" t="s">
        <v>41</v>
      </c>
      <c r="E91" s="12" t="s">
        <v>41</v>
      </c>
      <c r="F91" s="12" t="s">
        <v>43</v>
      </c>
      <c r="G91" s="12" t="s">
        <v>45</v>
      </c>
      <c r="H91" s="12" t="s">
        <v>45</v>
      </c>
      <c r="I91" s="12" t="s">
        <v>45</v>
      </c>
      <c r="J91" s="3"/>
      <c r="K91" s="3"/>
      <c r="L91" s="3"/>
      <c r="M91" s="3"/>
      <c r="N91" s="3"/>
      <c r="O91" s="3"/>
      <c r="P91" s="3"/>
      <c r="Q91" s="12" t="s">
        <v>47</v>
      </c>
      <c r="R91" s="12"/>
      <c r="S91" s="12"/>
      <c r="T91" s="12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12"/>
      <c r="AH91" s="12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</row>
    <row r="92" spans="1:48" x14ac:dyDescent="0.2">
      <c r="A92" s="10" t="s">
        <v>160</v>
      </c>
      <c r="B92" s="10" t="s">
        <v>53</v>
      </c>
      <c r="C92" s="10" t="s">
        <v>62</v>
      </c>
      <c r="D92" s="10" t="s">
        <v>63</v>
      </c>
      <c r="E92" s="10" t="s">
        <v>64</v>
      </c>
      <c r="F92" s="10" t="s">
        <v>103</v>
      </c>
      <c r="G92" s="10" t="s">
        <v>324</v>
      </c>
      <c r="H92" s="10" t="s">
        <v>325</v>
      </c>
      <c r="I92" s="10" t="s">
        <v>66</v>
      </c>
      <c r="J92" s="10" t="s">
        <v>67</v>
      </c>
      <c r="K92" s="10" t="s">
        <v>68</v>
      </c>
      <c r="L92" s="10" t="s">
        <v>326</v>
      </c>
      <c r="M92" s="10"/>
      <c r="N92" s="10"/>
      <c r="O92" s="10"/>
      <c r="P92" s="10"/>
      <c r="Q92" s="10" t="s">
        <v>327</v>
      </c>
      <c r="R92" s="10" t="s">
        <v>328</v>
      </c>
      <c r="S92" s="10" t="s">
        <v>329</v>
      </c>
      <c r="T92" s="10" t="s">
        <v>330</v>
      </c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 t="s">
        <v>80</v>
      </c>
      <c r="AH92" s="10" t="s">
        <v>331</v>
      </c>
      <c r="AI92" s="10" t="s">
        <v>332</v>
      </c>
      <c r="AJ92" s="10" t="s">
        <v>333</v>
      </c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</row>
    <row r="93" spans="1:48" x14ac:dyDescent="0.2">
      <c r="A93" s="8"/>
      <c r="B93" s="8" t="s">
        <v>53</v>
      </c>
      <c r="C93" s="8" t="s">
        <v>62</v>
      </c>
      <c r="D93" s="8" t="s">
        <v>63</v>
      </c>
      <c r="E93" s="8" t="s">
        <v>64</v>
      </c>
      <c r="F93" s="8" t="s">
        <v>103</v>
      </c>
      <c r="G93" s="8" t="s">
        <v>324</v>
      </c>
      <c r="H93" s="8" t="s">
        <v>325</v>
      </c>
      <c r="I93" s="8" t="s">
        <v>66</v>
      </c>
      <c r="J93" s="8" t="s">
        <v>67</v>
      </c>
      <c r="K93" s="8" t="s">
        <v>68</v>
      </c>
      <c r="L93" s="8" t="s">
        <v>326</v>
      </c>
      <c r="M93" s="8"/>
      <c r="N93" s="8"/>
      <c r="O93" s="8"/>
      <c r="P93" s="8"/>
      <c r="Q93" s="8" t="s">
        <v>327</v>
      </c>
      <c r="R93" s="8" t="s">
        <v>328</v>
      </c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 t="s">
        <v>80</v>
      </c>
      <c r="AH93" s="8" t="s">
        <v>331</v>
      </c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</row>
    <row r="94" spans="1:48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</row>
    <row r="95" spans="1:48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</row>
    <row r="96" spans="1:48" x14ac:dyDescent="0.2">
      <c r="A96" s="3"/>
      <c r="B96" s="20">
        <v>0.71120000000000005</v>
      </c>
      <c r="C96" s="20">
        <v>0.70860000000000001</v>
      </c>
      <c r="D96" s="20">
        <v>0.88319999999999999</v>
      </c>
      <c r="E96" s="20">
        <v>0.86519999999999997</v>
      </c>
      <c r="F96" s="20">
        <v>1.1214</v>
      </c>
      <c r="G96" s="20">
        <v>0.56240000000000001</v>
      </c>
      <c r="H96" s="20">
        <v>1.0182</v>
      </c>
      <c r="I96" s="20">
        <v>0.74590000000000001</v>
      </c>
      <c r="J96" s="20">
        <v>1.4918</v>
      </c>
      <c r="K96" s="20">
        <v>1.8648</v>
      </c>
      <c r="L96" s="20">
        <v>0.2</v>
      </c>
      <c r="M96" s="3"/>
      <c r="N96" s="3"/>
      <c r="O96" s="3"/>
      <c r="P96" s="3"/>
      <c r="Q96" s="20">
        <v>1.216</v>
      </c>
      <c r="R96" s="20">
        <v>1.6</v>
      </c>
      <c r="S96" s="20">
        <v>0.14399999999999999</v>
      </c>
      <c r="T96" s="12">
        <v>1386</v>
      </c>
      <c r="U96" s="22"/>
      <c r="V96" s="20"/>
      <c r="W96" s="12"/>
      <c r="X96" s="3"/>
      <c r="Y96" s="3"/>
      <c r="Z96" s="3"/>
      <c r="AA96" s="3"/>
      <c r="AB96" s="3"/>
      <c r="AC96" s="3"/>
      <c r="AD96" s="3"/>
      <c r="AE96" s="3"/>
      <c r="AF96" s="3"/>
      <c r="AG96" s="20">
        <v>1.216</v>
      </c>
      <c r="AH96" s="20">
        <v>0.96</v>
      </c>
      <c r="AI96" s="20">
        <v>0.2</v>
      </c>
      <c r="AJ96" s="20">
        <v>0.16</v>
      </c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</row>
    <row r="97" spans="1:48" x14ac:dyDescent="0.2">
      <c r="A97" s="12"/>
      <c r="B97" s="12" t="s">
        <v>6</v>
      </c>
      <c r="C97" s="12" t="s">
        <v>6</v>
      </c>
      <c r="D97" s="12" t="s">
        <v>6</v>
      </c>
      <c r="E97" s="12" t="s">
        <v>6</v>
      </c>
      <c r="F97" s="12" t="s">
        <v>6</v>
      </c>
      <c r="G97" s="12" t="s">
        <v>6</v>
      </c>
      <c r="H97" s="12" t="s">
        <v>6</v>
      </c>
      <c r="I97" s="12" t="s">
        <v>6</v>
      </c>
      <c r="J97" s="12" t="s">
        <v>6</v>
      </c>
      <c r="K97" s="12" t="s">
        <v>6</v>
      </c>
      <c r="L97" s="12" t="s">
        <v>6</v>
      </c>
      <c r="M97" s="12"/>
      <c r="N97" s="12"/>
      <c r="O97" s="12"/>
      <c r="P97" s="12"/>
      <c r="Q97" s="12" t="s">
        <v>6</v>
      </c>
      <c r="R97" s="12" t="s">
        <v>6</v>
      </c>
      <c r="S97" s="12" t="s">
        <v>5</v>
      </c>
      <c r="T97" s="12" t="s">
        <v>315</v>
      </c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 t="s">
        <v>6</v>
      </c>
      <c r="AH97" s="12" t="s">
        <v>6</v>
      </c>
      <c r="AI97" s="12" t="s">
        <v>315</v>
      </c>
      <c r="AJ97" s="12" t="s">
        <v>5</v>
      </c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</row>
    <row r="98" spans="1:48" x14ac:dyDescent="0.2">
      <c r="A98" s="12"/>
      <c r="B98" s="12" t="s">
        <v>231</v>
      </c>
      <c r="C98" s="12" t="s">
        <v>231</v>
      </c>
      <c r="D98" s="12" t="s">
        <v>231</v>
      </c>
      <c r="E98" s="12" t="s">
        <v>231</v>
      </c>
      <c r="F98" s="12" t="s">
        <v>231</v>
      </c>
      <c r="G98" s="12" t="s">
        <v>231</v>
      </c>
      <c r="H98" s="12" t="s">
        <v>231</v>
      </c>
      <c r="I98" s="12" t="s">
        <v>232</v>
      </c>
      <c r="J98" s="12" t="s">
        <v>232</v>
      </c>
      <c r="K98" s="12" t="s">
        <v>232</v>
      </c>
      <c r="L98" s="12" t="s">
        <v>234</v>
      </c>
      <c r="M98" s="12"/>
      <c r="N98" s="12"/>
      <c r="O98" s="12"/>
      <c r="P98" s="12"/>
      <c r="Q98" s="12" t="s">
        <v>233</v>
      </c>
      <c r="R98" s="12" t="s">
        <v>233</v>
      </c>
      <c r="S98" s="12" t="s">
        <v>233</v>
      </c>
      <c r="T98" s="12" t="s">
        <v>316</v>
      </c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 t="s">
        <v>233</v>
      </c>
      <c r="AH98" s="12" t="s">
        <v>233</v>
      </c>
      <c r="AI98" s="12" t="s">
        <v>160</v>
      </c>
      <c r="AJ98" s="12" t="s">
        <v>234</v>
      </c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</row>
    <row r="99" spans="1:48" x14ac:dyDescent="0.2">
      <c r="A99" s="12"/>
      <c r="B99" s="12" t="s">
        <v>24</v>
      </c>
      <c r="C99" s="12" t="s">
        <v>24</v>
      </c>
      <c r="D99" s="12" t="s">
        <v>24</v>
      </c>
      <c r="E99" s="12" t="s">
        <v>24</v>
      </c>
      <c r="F99" s="12" t="s">
        <v>24</v>
      </c>
      <c r="G99" s="12" t="s">
        <v>24</v>
      </c>
      <c r="H99" s="12" t="s">
        <v>24</v>
      </c>
      <c r="I99" s="12" t="s">
        <v>24</v>
      </c>
      <c r="J99" s="12" t="s">
        <v>24</v>
      </c>
      <c r="K99" s="12" t="s">
        <v>24</v>
      </c>
      <c r="L99" s="12" t="s">
        <v>24</v>
      </c>
      <c r="M99" s="12"/>
      <c r="N99" s="12"/>
      <c r="O99" s="12"/>
      <c r="P99" s="12"/>
      <c r="Q99" s="12" t="s">
        <v>25</v>
      </c>
      <c r="R99" s="12" t="s">
        <v>25</v>
      </c>
      <c r="S99" s="12" t="s">
        <v>25</v>
      </c>
      <c r="T99" s="12" t="s">
        <v>25</v>
      </c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 t="s">
        <v>26</v>
      </c>
      <c r="AH99" s="12" t="s">
        <v>26</v>
      </c>
      <c r="AI99" s="12" t="s">
        <v>26</v>
      </c>
      <c r="AJ99" s="12" t="s">
        <v>26</v>
      </c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</row>
    <row r="100" spans="1:48" x14ac:dyDescent="0.2">
      <c r="A100" s="12"/>
      <c r="B100" s="12" t="s">
        <v>41</v>
      </c>
      <c r="C100" s="12" t="s">
        <v>41</v>
      </c>
      <c r="D100" s="12" t="s">
        <v>41</v>
      </c>
      <c r="E100" s="12" t="s">
        <v>41</v>
      </c>
      <c r="F100" s="12" t="s">
        <v>41</v>
      </c>
      <c r="G100" s="12" t="s">
        <v>43</v>
      </c>
      <c r="H100" s="12" t="s">
        <v>43</v>
      </c>
      <c r="I100" s="12" t="s">
        <v>45</v>
      </c>
      <c r="J100" s="12" t="s">
        <v>45</v>
      </c>
      <c r="K100" s="12" t="s">
        <v>45</v>
      </c>
      <c r="L100" s="12"/>
      <c r="M100" s="12"/>
      <c r="N100" s="12"/>
      <c r="O100" s="12"/>
      <c r="P100" s="12"/>
      <c r="Q100" s="12" t="s">
        <v>47</v>
      </c>
      <c r="R100" s="12" t="s">
        <v>47</v>
      </c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 t="s">
        <v>48</v>
      </c>
      <c r="AH100" s="12" t="s">
        <v>48</v>
      </c>
      <c r="AI100" s="20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</row>
    <row r="101" spans="1:48" x14ac:dyDescent="0.2">
      <c r="A101" s="10" t="s">
        <v>161</v>
      </c>
      <c r="B101" s="10" t="s">
        <v>53</v>
      </c>
      <c r="C101" s="10" t="s">
        <v>62</v>
      </c>
      <c r="D101" s="10" t="s">
        <v>63</v>
      </c>
      <c r="E101" s="10" t="s">
        <v>64</v>
      </c>
      <c r="F101" s="10" t="s">
        <v>103</v>
      </c>
      <c r="G101" s="10" t="s">
        <v>104</v>
      </c>
      <c r="H101" s="10" t="s">
        <v>105</v>
      </c>
      <c r="I101" s="10" t="s">
        <v>66</v>
      </c>
      <c r="J101" s="10" t="s">
        <v>67</v>
      </c>
      <c r="K101" s="10" t="s">
        <v>68</v>
      </c>
      <c r="L101" s="10"/>
      <c r="M101" s="10"/>
      <c r="N101" s="10"/>
      <c r="O101" s="10"/>
      <c r="P101" s="10"/>
      <c r="Q101" s="10" t="s">
        <v>334</v>
      </c>
      <c r="R101" s="10" t="s">
        <v>335</v>
      </c>
      <c r="S101" s="10" t="s">
        <v>336</v>
      </c>
      <c r="T101" s="10" t="s">
        <v>337</v>
      </c>
      <c r="U101" s="10" t="s">
        <v>338</v>
      </c>
      <c r="V101" s="10" t="s">
        <v>339</v>
      </c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 t="s">
        <v>80</v>
      </c>
      <c r="AH101" s="10" t="s">
        <v>340</v>
      </c>
      <c r="AI101" s="10" t="s">
        <v>341</v>
      </c>
      <c r="AJ101" s="10" t="s">
        <v>101</v>
      </c>
      <c r="AK101" s="10" t="s">
        <v>102</v>
      </c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</row>
    <row r="102" spans="1:48" x14ac:dyDescent="0.2">
      <c r="A102" s="8"/>
      <c r="B102" s="8" t="s">
        <v>53</v>
      </c>
      <c r="C102" s="8" t="s">
        <v>62</v>
      </c>
      <c r="D102" s="8" t="s">
        <v>63</v>
      </c>
      <c r="E102" s="8" t="s">
        <v>64</v>
      </c>
      <c r="F102" s="8" t="s">
        <v>103</v>
      </c>
      <c r="G102" s="8" t="s">
        <v>104</v>
      </c>
      <c r="H102" s="8" t="s">
        <v>105</v>
      </c>
      <c r="I102" s="8" t="s">
        <v>66</v>
      </c>
      <c r="J102" s="8" t="s">
        <v>67</v>
      </c>
      <c r="K102" s="8" t="s">
        <v>68</v>
      </c>
      <c r="L102" s="8"/>
      <c r="M102" s="8"/>
      <c r="N102" s="8"/>
      <c r="O102" s="8"/>
      <c r="P102" s="8"/>
      <c r="Q102" s="8" t="s">
        <v>334</v>
      </c>
      <c r="R102" s="8" t="s">
        <v>335</v>
      </c>
      <c r="S102" s="8" t="s">
        <v>336</v>
      </c>
      <c r="T102" s="8" t="s">
        <v>337</v>
      </c>
      <c r="U102" s="8" t="s">
        <v>338</v>
      </c>
      <c r="V102" s="8" t="s">
        <v>339</v>
      </c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 t="s">
        <v>80</v>
      </c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</row>
    <row r="103" spans="1:48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 t="s">
        <v>340</v>
      </c>
      <c r="AI103" s="8" t="s">
        <v>341</v>
      </c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</row>
    <row r="104" spans="1:48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 t="s">
        <v>101</v>
      </c>
      <c r="AK104" s="8" t="s">
        <v>102</v>
      </c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</row>
    <row r="105" spans="1:48" x14ac:dyDescent="0.2">
      <c r="A105" s="3"/>
      <c r="B105" s="20">
        <v>0.44550000000000001</v>
      </c>
      <c r="C105" s="20">
        <v>0.4274</v>
      </c>
      <c r="D105" s="20">
        <v>0.54610000000000003</v>
      </c>
      <c r="E105" s="20">
        <v>0.5968</v>
      </c>
      <c r="F105" s="20">
        <v>0.71899999999999997</v>
      </c>
      <c r="G105" s="20">
        <v>0.55900000000000005</v>
      </c>
      <c r="H105" s="20">
        <v>0.60719999999999996</v>
      </c>
      <c r="I105" s="20">
        <v>0.63929999999999998</v>
      </c>
      <c r="J105" s="20">
        <v>1.2786</v>
      </c>
      <c r="K105" s="20">
        <v>1.5983000000000001</v>
      </c>
      <c r="L105" s="3"/>
      <c r="M105" s="3"/>
      <c r="N105" s="3"/>
      <c r="O105" s="3"/>
      <c r="P105" s="3"/>
      <c r="Q105" s="20">
        <v>1.3759999999999999</v>
      </c>
      <c r="R105" s="12">
        <v>0.84</v>
      </c>
      <c r="S105" s="20">
        <v>0.92</v>
      </c>
      <c r="T105" s="12">
        <v>0.88</v>
      </c>
      <c r="U105" s="20">
        <v>0.96</v>
      </c>
      <c r="V105" s="20">
        <v>1.32</v>
      </c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20">
        <v>2.3279999999999998</v>
      </c>
      <c r="AH105" s="20">
        <v>0.56000000000000005</v>
      </c>
      <c r="AI105" s="20">
        <v>0.2</v>
      </c>
      <c r="AJ105" s="20">
        <v>0.06</v>
      </c>
      <c r="AK105" s="12">
        <v>577</v>
      </c>
      <c r="AM105" s="3"/>
      <c r="AN105" s="3"/>
      <c r="AO105" s="3"/>
      <c r="AP105" s="3"/>
      <c r="AQ105" s="3"/>
      <c r="AR105" s="3"/>
      <c r="AS105" s="3"/>
      <c r="AT105" s="3"/>
      <c r="AU105" s="3"/>
      <c r="AV105" s="3"/>
    </row>
    <row r="106" spans="1:48" x14ac:dyDescent="0.2">
      <c r="A106" s="3"/>
      <c r="B106" s="12" t="s">
        <v>6</v>
      </c>
      <c r="C106" s="12" t="s">
        <v>6</v>
      </c>
      <c r="D106" s="12" t="s">
        <v>6</v>
      </c>
      <c r="E106" s="12" t="s">
        <v>6</v>
      </c>
      <c r="F106" s="12" t="s">
        <v>6</v>
      </c>
      <c r="G106" s="12" t="s">
        <v>6</v>
      </c>
      <c r="H106" s="12" t="s">
        <v>6</v>
      </c>
      <c r="I106" s="12" t="s">
        <v>6</v>
      </c>
      <c r="J106" s="12" t="s">
        <v>6</v>
      </c>
      <c r="K106" s="12" t="s">
        <v>6</v>
      </c>
      <c r="L106" s="3"/>
      <c r="M106" s="3"/>
      <c r="N106" s="3"/>
      <c r="O106" s="3"/>
      <c r="P106" s="3"/>
      <c r="Q106" s="12" t="s">
        <v>6</v>
      </c>
      <c r="R106" s="12" t="s">
        <v>6</v>
      </c>
      <c r="S106" s="12" t="s">
        <v>6</v>
      </c>
      <c r="T106" s="12" t="s">
        <v>6</v>
      </c>
      <c r="U106" s="12" t="s">
        <v>6</v>
      </c>
      <c r="V106" s="12" t="s">
        <v>6</v>
      </c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12" t="s">
        <v>6</v>
      </c>
      <c r="AH106" s="12" t="s">
        <v>14</v>
      </c>
      <c r="AI106" s="12" t="s">
        <v>14</v>
      </c>
      <c r="AJ106" s="12" t="s">
        <v>5</v>
      </c>
      <c r="AK106" s="12" t="s">
        <v>315</v>
      </c>
      <c r="AM106" s="3"/>
      <c r="AN106" s="3"/>
      <c r="AO106" s="3"/>
      <c r="AP106" s="3"/>
      <c r="AQ106" s="3"/>
      <c r="AR106" s="3"/>
      <c r="AS106" s="3"/>
      <c r="AT106" s="3"/>
      <c r="AU106" s="3"/>
      <c r="AV106" s="3"/>
    </row>
    <row r="107" spans="1:48" x14ac:dyDescent="0.2">
      <c r="A107" s="12"/>
      <c r="B107" s="12" t="s">
        <v>232</v>
      </c>
      <c r="C107" s="12" t="s">
        <v>232</v>
      </c>
      <c r="D107" s="12" t="s">
        <v>232</v>
      </c>
      <c r="E107" s="12" t="s">
        <v>232</v>
      </c>
      <c r="F107" s="12" t="s">
        <v>232</v>
      </c>
      <c r="G107" s="12" t="s">
        <v>232</v>
      </c>
      <c r="H107" s="12" t="s">
        <v>232</v>
      </c>
      <c r="I107" s="12" t="s">
        <v>232</v>
      </c>
      <c r="J107" s="12" t="s">
        <v>232</v>
      </c>
      <c r="K107" s="12" t="s">
        <v>232</v>
      </c>
      <c r="L107" s="12"/>
      <c r="M107" s="12"/>
      <c r="N107" s="12"/>
      <c r="O107" s="12"/>
      <c r="P107" s="12"/>
      <c r="Q107" s="12" t="s">
        <v>233</v>
      </c>
      <c r="R107" s="12" t="s">
        <v>233</v>
      </c>
      <c r="S107" s="12" t="s">
        <v>233</v>
      </c>
      <c r="T107" s="12" t="s">
        <v>233</v>
      </c>
      <c r="U107" s="12" t="s">
        <v>233</v>
      </c>
      <c r="V107" s="12" t="s">
        <v>233</v>
      </c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 t="s">
        <v>233</v>
      </c>
      <c r="AH107" s="12" t="s">
        <v>233</v>
      </c>
      <c r="AI107" s="12" t="s">
        <v>234</v>
      </c>
      <c r="AJ107" s="12" t="s">
        <v>233</v>
      </c>
      <c r="AK107" s="12" t="s">
        <v>316</v>
      </c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</row>
    <row r="108" spans="1:48" x14ac:dyDescent="0.2">
      <c r="A108" s="12"/>
      <c r="B108" s="12" t="s">
        <v>24</v>
      </c>
      <c r="C108" s="12" t="s">
        <v>24</v>
      </c>
      <c r="D108" s="12" t="s">
        <v>24</v>
      </c>
      <c r="E108" s="12" t="s">
        <v>24</v>
      </c>
      <c r="F108" s="12" t="s">
        <v>24</v>
      </c>
      <c r="G108" s="12" t="s">
        <v>24</v>
      </c>
      <c r="H108" s="12" t="s">
        <v>24</v>
      </c>
      <c r="I108" s="12" t="s">
        <v>24</v>
      </c>
      <c r="J108" s="12" t="s">
        <v>24</v>
      </c>
      <c r="K108" s="12" t="s">
        <v>24</v>
      </c>
      <c r="L108" s="12"/>
      <c r="M108" s="12"/>
      <c r="N108" s="12"/>
      <c r="O108" s="12"/>
      <c r="P108" s="12"/>
      <c r="Q108" s="12" t="s">
        <v>25</v>
      </c>
      <c r="R108" s="12" t="s">
        <v>25</v>
      </c>
      <c r="S108" s="12" t="s">
        <v>25</v>
      </c>
      <c r="T108" s="12" t="s">
        <v>25</v>
      </c>
      <c r="U108" s="12" t="s">
        <v>25</v>
      </c>
      <c r="V108" s="12" t="s">
        <v>25</v>
      </c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 t="s">
        <v>26</v>
      </c>
      <c r="AH108" s="12" t="s">
        <v>26</v>
      </c>
      <c r="AI108" s="12" t="s">
        <v>26</v>
      </c>
      <c r="AJ108" s="12" t="s">
        <v>26</v>
      </c>
      <c r="AK108" s="12" t="s">
        <v>26</v>
      </c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</row>
    <row r="109" spans="1:48" x14ac:dyDescent="0.2">
      <c r="A109" s="3"/>
      <c r="B109" s="12" t="s">
        <v>41</v>
      </c>
      <c r="C109" s="12" t="s">
        <v>41</v>
      </c>
      <c r="D109" s="12" t="s">
        <v>41</v>
      </c>
      <c r="E109" s="12" t="s">
        <v>41</v>
      </c>
      <c r="F109" s="12" t="s">
        <v>41</v>
      </c>
      <c r="G109" s="12" t="s">
        <v>43</v>
      </c>
      <c r="H109" s="12" t="s">
        <v>43</v>
      </c>
      <c r="I109" s="12" t="s">
        <v>45</v>
      </c>
      <c r="J109" s="12" t="s">
        <v>45</v>
      </c>
      <c r="K109" s="12" t="s">
        <v>45</v>
      </c>
      <c r="L109" s="3"/>
      <c r="M109" s="3"/>
      <c r="N109" s="3"/>
      <c r="O109" s="3"/>
      <c r="P109" s="3"/>
      <c r="Q109" s="12" t="s">
        <v>47</v>
      </c>
      <c r="R109" s="12" t="s">
        <v>47</v>
      </c>
      <c r="S109" s="12" t="s">
        <v>47</v>
      </c>
      <c r="T109" s="12" t="s">
        <v>47</v>
      </c>
      <c r="U109" s="12" t="s">
        <v>47</v>
      </c>
      <c r="V109" s="12" t="s">
        <v>47</v>
      </c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12" t="s">
        <v>48</v>
      </c>
      <c r="AH109" s="20"/>
      <c r="AI109" s="20"/>
      <c r="AJ109" s="20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</row>
    <row r="110" spans="1:48" x14ac:dyDescent="0.2">
      <c r="A110" s="10" t="s">
        <v>162</v>
      </c>
      <c r="B110" s="10" t="s">
        <v>53</v>
      </c>
      <c r="C110" s="10" t="s">
        <v>62</v>
      </c>
      <c r="D110" s="10" t="s">
        <v>118</v>
      </c>
      <c r="E110" s="10" t="s">
        <v>119</v>
      </c>
      <c r="F110" s="10" t="s">
        <v>64</v>
      </c>
      <c r="G110" s="10" t="s">
        <v>65</v>
      </c>
      <c r="H110" s="10" t="s">
        <v>66</v>
      </c>
      <c r="I110" s="10" t="s">
        <v>67</v>
      </c>
      <c r="J110" s="10" t="s">
        <v>68</v>
      </c>
      <c r="K110" s="10"/>
      <c r="L110" s="10"/>
      <c r="M110" s="10"/>
      <c r="N110" s="10"/>
      <c r="O110" s="10"/>
      <c r="P110" s="10"/>
      <c r="Q110" s="10" t="s">
        <v>342</v>
      </c>
      <c r="R110" s="10" t="s">
        <v>343</v>
      </c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 t="s">
        <v>344</v>
      </c>
      <c r="AH110" s="10" t="s">
        <v>345</v>
      </c>
      <c r="AI110" s="10" t="s">
        <v>293</v>
      </c>
      <c r="AJ110" s="10" t="s">
        <v>346</v>
      </c>
      <c r="AK110" s="10" t="s">
        <v>81</v>
      </c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</row>
    <row r="111" spans="1:48" x14ac:dyDescent="0.2">
      <c r="A111" s="8"/>
      <c r="B111" s="8" t="s">
        <v>53</v>
      </c>
      <c r="C111" s="8" t="s">
        <v>62</v>
      </c>
      <c r="D111" s="8" t="s">
        <v>118</v>
      </c>
      <c r="E111" s="8" t="s">
        <v>119</v>
      </c>
      <c r="F111" s="8" t="s">
        <v>64</v>
      </c>
      <c r="G111" s="8" t="s">
        <v>65</v>
      </c>
      <c r="H111" s="8" t="s">
        <v>66</v>
      </c>
      <c r="I111" s="8" t="s">
        <v>67</v>
      </c>
      <c r="J111" s="8" t="s">
        <v>68</v>
      </c>
      <c r="K111" s="8"/>
      <c r="L111" s="8"/>
      <c r="M111" s="8"/>
      <c r="N111" s="8"/>
      <c r="O111" s="8"/>
      <c r="P111" s="8"/>
      <c r="Q111" s="8" t="s">
        <v>342</v>
      </c>
      <c r="R111" s="8" t="s">
        <v>343</v>
      </c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 t="s">
        <v>80</v>
      </c>
      <c r="AH111" s="8" t="s">
        <v>345</v>
      </c>
      <c r="AI111" s="8" t="s">
        <v>293</v>
      </c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</row>
    <row r="112" spans="1:48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 t="s">
        <v>347</v>
      </c>
      <c r="AK112" s="8" t="s">
        <v>81</v>
      </c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</row>
    <row r="113" spans="1:48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</row>
    <row r="114" spans="1:48" x14ac:dyDescent="0.2">
      <c r="A114" s="3"/>
      <c r="B114" s="20">
        <v>0.60799999999999998</v>
      </c>
      <c r="C114" s="20">
        <v>0.61150000000000004</v>
      </c>
      <c r="D114" s="20">
        <v>0.35489999999999999</v>
      </c>
      <c r="E114" s="20">
        <v>0.43369999999999997</v>
      </c>
      <c r="F114" s="20">
        <v>0.94940000000000002</v>
      </c>
      <c r="G114" s="20">
        <v>1.2418</v>
      </c>
      <c r="H114" s="20">
        <v>0.63929999999999998</v>
      </c>
      <c r="I114" s="20">
        <v>1.2784</v>
      </c>
      <c r="J114" s="20">
        <v>1.5968</v>
      </c>
      <c r="K114" s="13"/>
      <c r="L114" s="13"/>
      <c r="M114" s="3"/>
      <c r="N114" s="3"/>
      <c r="O114" s="3"/>
      <c r="P114" s="3"/>
      <c r="Q114" s="20">
        <v>0.12</v>
      </c>
      <c r="R114" s="20">
        <v>0.19040000000000001</v>
      </c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20">
        <v>6.6100000000000006E-2</v>
      </c>
      <c r="AH114" s="20">
        <v>6.6100000000000006E-2</v>
      </c>
      <c r="AI114" s="20">
        <v>0.15</v>
      </c>
      <c r="AJ114" s="21">
        <v>0.2</v>
      </c>
      <c r="AK114" s="13">
        <v>5.0000000000000001E-3</v>
      </c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</row>
    <row r="115" spans="1:48" x14ac:dyDescent="0.2">
      <c r="A115" s="12"/>
      <c r="B115" s="12" t="s">
        <v>6</v>
      </c>
      <c r="C115" s="12" t="s">
        <v>6</v>
      </c>
      <c r="D115" s="12" t="s">
        <v>6</v>
      </c>
      <c r="E115" s="12" t="s">
        <v>6</v>
      </c>
      <c r="F115" s="12" t="s">
        <v>6</v>
      </c>
      <c r="G115" s="12" t="s">
        <v>6</v>
      </c>
      <c r="H115" s="12" t="s">
        <v>6</v>
      </c>
      <c r="I115" s="12" t="s">
        <v>6</v>
      </c>
      <c r="J115" s="12" t="s">
        <v>6</v>
      </c>
      <c r="K115" s="12"/>
      <c r="L115" s="12"/>
      <c r="M115" s="12"/>
      <c r="N115" s="12"/>
      <c r="O115" s="12"/>
      <c r="P115" s="12"/>
      <c r="Q115" s="12" t="s">
        <v>5</v>
      </c>
      <c r="R115" s="12" t="s">
        <v>5</v>
      </c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 t="s">
        <v>5</v>
      </c>
      <c r="AH115" s="12" t="s">
        <v>5</v>
      </c>
      <c r="AI115" s="12" t="s">
        <v>5</v>
      </c>
      <c r="AJ115" s="12" t="s">
        <v>348</v>
      </c>
      <c r="AK115" s="12" t="s">
        <v>348</v>
      </c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</row>
    <row r="116" spans="1:48" x14ac:dyDescent="0.2">
      <c r="A116" s="12"/>
      <c r="B116" s="12" t="s">
        <v>232</v>
      </c>
      <c r="C116" s="12" t="s">
        <v>232</v>
      </c>
      <c r="D116" s="12" t="s">
        <v>232</v>
      </c>
      <c r="E116" s="12" t="s">
        <v>232</v>
      </c>
      <c r="F116" s="12" t="s">
        <v>232</v>
      </c>
      <c r="G116" s="12" t="s">
        <v>232</v>
      </c>
      <c r="H116" s="12" t="s">
        <v>232</v>
      </c>
      <c r="I116" s="12" t="s">
        <v>232</v>
      </c>
      <c r="J116" s="12" t="s">
        <v>232</v>
      </c>
      <c r="K116" s="12"/>
      <c r="L116" s="12"/>
      <c r="M116" s="12"/>
      <c r="N116" s="12"/>
      <c r="O116" s="12"/>
      <c r="P116" s="12"/>
      <c r="Q116" s="12" t="s">
        <v>233</v>
      </c>
      <c r="R116" s="12" t="s">
        <v>233</v>
      </c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 t="s">
        <v>233</v>
      </c>
      <c r="AH116" s="12" t="s">
        <v>233</v>
      </c>
      <c r="AI116" s="12" t="s">
        <v>234</v>
      </c>
      <c r="AJ116" s="12" t="s">
        <v>234</v>
      </c>
      <c r="AK116" s="12" t="s">
        <v>234</v>
      </c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</row>
    <row r="117" spans="1:48" x14ac:dyDescent="0.2">
      <c r="A117" s="12"/>
      <c r="B117" s="12" t="s">
        <v>24</v>
      </c>
      <c r="C117" s="12" t="s">
        <v>24</v>
      </c>
      <c r="D117" s="12" t="s">
        <v>24</v>
      </c>
      <c r="E117" s="12" t="s">
        <v>24</v>
      </c>
      <c r="F117" s="12" t="s">
        <v>24</v>
      </c>
      <c r="G117" s="12" t="s">
        <v>24</v>
      </c>
      <c r="H117" s="12" t="s">
        <v>24</v>
      </c>
      <c r="I117" s="12" t="s">
        <v>24</v>
      </c>
      <c r="J117" s="12" t="s">
        <v>24</v>
      </c>
      <c r="K117" s="12"/>
      <c r="L117" s="12"/>
      <c r="M117" s="12"/>
      <c r="N117" s="12"/>
      <c r="O117" s="12"/>
      <c r="P117" s="12"/>
      <c r="Q117" s="12" t="s">
        <v>25</v>
      </c>
      <c r="R117" s="12" t="s">
        <v>25</v>
      </c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 t="s">
        <v>26</v>
      </c>
      <c r="AH117" s="12" t="s">
        <v>26</v>
      </c>
      <c r="AI117" s="12" t="s">
        <v>26</v>
      </c>
      <c r="AJ117" s="12" t="s">
        <v>26</v>
      </c>
      <c r="AK117" s="12" t="s">
        <v>26</v>
      </c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</row>
    <row r="118" spans="1:48" x14ac:dyDescent="0.2">
      <c r="A118" s="12"/>
      <c r="B118" s="12" t="s">
        <v>41</v>
      </c>
      <c r="C118" s="12" t="s">
        <v>41</v>
      </c>
      <c r="D118" s="12" t="s">
        <v>41</v>
      </c>
      <c r="E118" s="12" t="s">
        <v>41</v>
      </c>
      <c r="F118" s="12" t="s">
        <v>41</v>
      </c>
      <c r="G118" s="12" t="s">
        <v>43</v>
      </c>
      <c r="H118" s="12" t="s">
        <v>45</v>
      </c>
      <c r="I118" s="12" t="s">
        <v>45</v>
      </c>
      <c r="J118" s="12" t="s">
        <v>45</v>
      </c>
      <c r="K118" s="12"/>
      <c r="L118" s="12"/>
      <c r="M118" s="12"/>
      <c r="N118" s="12"/>
      <c r="O118" s="12"/>
      <c r="P118" s="12"/>
      <c r="Q118" s="12" t="s">
        <v>47</v>
      </c>
      <c r="R118" s="12" t="s">
        <v>47</v>
      </c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 t="s">
        <v>48</v>
      </c>
      <c r="AH118" s="12" t="s">
        <v>48</v>
      </c>
      <c r="AI118" s="12" t="s">
        <v>48</v>
      </c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</row>
    <row r="119" spans="1:48" x14ac:dyDescent="0.2">
      <c r="A119" s="10" t="s">
        <v>163</v>
      </c>
      <c r="B119" s="10" t="s">
        <v>53</v>
      </c>
      <c r="C119" s="10" t="s">
        <v>62</v>
      </c>
      <c r="D119" s="10" t="s">
        <v>63</v>
      </c>
      <c r="E119" s="10" t="s">
        <v>65</v>
      </c>
      <c r="F119" s="10" t="s">
        <v>66</v>
      </c>
      <c r="G119" s="10" t="s">
        <v>67</v>
      </c>
      <c r="H119" s="10" t="s">
        <v>68</v>
      </c>
      <c r="I119" s="10" t="s">
        <v>349</v>
      </c>
      <c r="J119" s="10" t="s">
        <v>350</v>
      </c>
      <c r="K119" s="10"/>
      <c r="L119" s="10"/>
      <c r="M119" s="10"/>
      <c r="N119" s="10"/>
      <c r="O119" s="10"/>
      <c r="P119" s="10"/>
      <c r="Q119" s="10" t="s">
        <v>351</v>
      </c>
      <c r="R119" s="10" t="s">
        <v>352</v>
      </c>
      <c r="S119" s="10" t="s">
        <v>353</v>
      </c>
      <c r="T119" s="10" t="s">
        <v>354</v>
      </c>
      <c r="U119" s="10" t="s">
        <v>112</v>
      </c>
      <c r="V119" s="10" t="s">
        <v>355</v>
      </c>
      <c r="W119" s="10" t="s">
        <v>356</v>
      </c>
      <c r="X119" s="10"/>
      <c r="Y119" s="10"/>
      <c r="Z119" s="10"/>
      <c r="AA119" s="10"/>
      <c r="AB119" s="10"/>
      <c r="AC119" s="10"/>
      <c r="AD119" s="10"/>
      <c r="AE119" s="10"/>
      <c r="AF119" s="10"/>
      <c r="AG119" s="10" t="s">
        <v>344</v>
      </c>
      <c r="AH119" s="10" t="s">
        <v>357</v>
      </c>
      <c r="AI119" s="10" t="s">
        <v>358</v>
      </c>
      <c r="AJ119" s="10" t="s">
        <v>359</v>
      </c>
      <c r="AK119" s="10" t="s">
        <v>360</v>
      </c>
      <c r="AL119" s="10" t="s">
        <v>361</v>
      </c>
      <c r="AM119" s="10" t="s">
        <v>362</v>
      </c>
      <c r="AN119" s="10" t="s">
        <v>326</v>
      </c>
      <c r="AO119" s="10"/>
      <c r="AP119" s="10"/>
      <c r="AQ119" s="10"/>
      <c r="AR119" s="10"/>
      <c r="AS119" s="10"/>
      <c r="AT119" s="10"/>
      <c r="AU119" s="10"/>
      <c r="AV119" s="10"/>
    </row>
    <row r="120" spans="1:48" x14ac:dyDescent="0.2">
      <c r="A120" s="8"/>
      <c r="B120" s="8" t="s">
        <v>53</v>
      </c>
      <c r="C120" s="8" t="s">
        <v>62</v>
      </c>
      <c r="D120" s="8" t="s">
        <v>63</v>
      </c>
      <c r="E120" s="8" t="s">
        <v>65</v>
      </c>
      <c r="F120" s="8" t="s">
        <v>66</v>
      </c>
      <c r="G120" s="8" t="s">
        <v>67</v>
      </c>
      <c r="H120" s="8" t="s">
        <v>68</v>
      </c>
      <c r="I120" s="8"/>
      <c r="J120" s="8"/>
      <c r="K120" s="8"/>
      <c r="L120" s="8"/>
      <c r="M120" s="8"/>
      <c r="N120" s="8"/>
      <c r="O120" s="8"/>
      <c r="P120" s="8"/>
      <c r="Q120" s="8" t="s">
        <v>351</v>
      </c>
      <c r="R120" s="8" t="s">
        <v>352</v>
      </c>
      <c r="S120" s="8" t="s">
        <v>353</v>
      </c>
      <c r="T120" s="8" t="s">
        <v>354</v>
      </c>
      <c r="U120" s="8"/>
      <c r="V120" s="8" t="s">
        <v>355</v>
      </c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 t="s">
        <v>80</v>
      </c>
      <c r="AH120" s="8" t="s">
        <v>357</v>
      </c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</row>
    <row r="121" spans="1:48" x14ac:dyDescent="0.2">
      <c r="A121" s="8"/>
      <c r="B121" s="8"/>
      <c r="C121" s="8"/>
      <c r="D121" s="8"/>
      <c r="E121" s="8"/>
      <c r="F121" s="8"/>
      <c r="G121" s="8"/>
      <c r="H121" s="8"/>
      <c r="I121" s="8" t="s">
        <v>349</v>
      </c>
      <c r="J121" s="8" t="s">
        <v>350</v>
      </c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 t="s">
        <v>112</v>
      </c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 t="s">
        <v>326</v>
      </c>
      <c r="AO121" s="8"/>
      <c r="AP121" s="8"/>
      <c r="AQ121" s="8"/>
      <c r="AR121" s="8"/>
      <c r="AS121" s="8"/>
      <c r="AT121" s="8"/>
      <c r="AU121" s="8"/>
      <c r="AV121" s="8"/>
    </row>
    <row r="122" spans="1:48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 t="s">
        <v>356</v>
      </c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 t="s">
        <v>358</v>
      </c>
      <c r="AJ122" s="8" t="s">
        <v>359</v>
      </c>
      <c r="AK122" s="8" t="s">
        <v>360</v>
      </c>
      <c r="AL122" s="8" t="s">
        <v>361</v>
      </c>
      <c r="AM122" s="8" t="s">
        <v>362</v>
      </c>
      <c r="AN122" s="8"/>
      <c r="AO122" s="8"/>
      <c r="AP122" s="8"/>
      <c r="AQ122" s="8"/>
      <c r="AR122" s="8"/>
      <c r="AS122" s="8"/>
      <c r="AT122" s="8"/>
      <c r="AU122" s="8"/>
      <c r="AV122" s="8"/>
    </row>
    <row r="123" spans="1:48" x14ac:dyDescent="0.2">
      <c r="A123" s="3"/>
      <c r="B123" s="20">
        <v>0.498</v>
      </c>
      <c r="C123" s="20">
        <v>0.434</v>
      </c>
      <c r="D123" s="20">
        <v>0.64600000000000002</v>
      </c>
      <c r="E123" s="20">
        <v>1.0049999999999999</v>
      </c>
      <c r="F123" s="20">
        <v>0.56799999999999995</v>
      </c>
      <c r="G123" s="20">
        <v>1.1399999999999999</v>
      </c>
      <c r="H123" s="20">
        <v>1.42</v>
      </c>
      <c r="I123" s="13">
        <v>0.05</v>
      </c>
      <c r="J123" s="13">
        <v>0.05</v>
      </c>
      <c r="K123" s="20"/>
      <c r="L123" s="3"/>
      <c r="M123" s="3"/>
      <c r="N123" s="3"/>
      <c r="O123" s="3"/>
      <c r="P123" s="3"/>
      <c r="Q123" s="20">
        <v>0.67200000000000004</v>
      </c>
      <c r="R123" s="13">
        <v>1.3919999999999999</v>
      </c>
      <c r="S123" s="5">
        <v>0.39200000000000002</v>
      </c>
      <c r="T123" s="13">
        <v>0.40600000000000003</v>
      </c>
      <c r="U123" s="13">
        <v>0.1</v>
      </c>
      <c r="V123" s="22">
        <v>1.8</v>
      </c>
      <c r="W123" s="22">
        <v>0.42</v>
      </c>
      <c r="X123" s="3"/>
      <c r="Y123" s="3"/>
      <c r="Z123" s="3"/>
      <c r="AA123" s="3"/>
      <c r="AB123" s="3"/>
      <c r="AC123" s="3"/>
      <c r="AD123" s="3"/>
      <c r="AE123" s="3"/>
      <c r="AF123" s="3"/>
      <c r="AG123" s="20">
        <v>0.77600000000000002</v>
      </c>
      <c r="AH123" s="13">
        <v>6.5000000000000002E-2</v>
      </c>
      <c r="AI123" s="13">
        <v>2.5659999999999998</v>
      </c>
      <c r="AJ123" s="3">
        <v>1608</v>
      </c>
      <c r="AK123" s="13">
        <v>9.1999999999999998E-2</v>
      </c>
      <c r="AL123" s="3">
        <v>57</v>
      </c>
      <c r="AM123" s="29">
        <v>0.8</v>
      </c>
      <c r="AN123" s="4">
        <v>0.1</v>
      </c>
      <c r="AO123" s="3"/>
      <c r="AP123" s="3"/>
      <c r="AQ123" s="3"/>
      <c r="AR123" s="3"/>
      <c r="AS123" s="3"/>
      <c r="AT123" s="3"/>
      <c r="AU123" s="3"/>
      <c r="AV123" s="3"/>
    </row>
    <row r="124" spans="1:48" x14ac:dyDescent="0.2">
      <c r="A124" s="12"/>
      <c r="B124" s="12" t="s">
        <v>6</v>
      </c>
      <c r="C124" s="12" t="s">
        <v>6</v>
      </c>
      <c r="D124" s="12" t="s">
        <v>6</v>
      </c>
      <c r="E124" s="12" t="s">
        <v>6</v>
      </c>
      <c r="F124" s="12" t="s">
        <v>6</v>
      </c>
      <c r="G124" s="12" t="s">
        <v>6</v>
      </c>
      <c r="H124" s="12" t="s">
        <v>6</v>
      </c>
      <c r="I124" s="12" t="s">
        <v>363</v>
      </c>
      <c r="J124" s="12" t="s">
        <v>34</v>
      </c>
      <c r="K124" s="12"/>
      <c r="L124" s="12"/>
      <c r="M124" s="12"/>
      <c r="N124" s="12"/>
      <c r="O124" s="12"/>
      <c r="P124" s="12"/>
      <c r="Q124" s="12" t="s">
        <v>6</v>
      </c>
      <c r="R124" s="12" t="s">
        <v>6</v>
      </c>
      <c r="S124" s="12" t="s">
        <v>6</v>
      </c>
      <c r="T124" s="12" t="s">
        <v>6</v>
      </c>
      <c r="U124" s="12" t="s">
        <v>13</v>
      </c>
      <c r="V124" s="12" t="s">
        <v>6</v>
      </c>
      <c r="W124" s="12" t="s">
        <v>6</v>
      </c>
      <c r="X124" s="12"/>
      <c r="Y124" s="12"/>
      <c r="Z124" s="12"/>
      <c r="AA124" s="12"/>
      <c r="AB124" s="12"/>
      <c r="AC124" s="12"/>
      <c r="AD124" s="12"/>
      <c r="AE124" s="12"/>
      <c r="AF124" s="12"/>
      <c r="AG124" s="12" t="s">
        <v>6</v>
      </c>
      <c r="AH124" s="12" t="s">
        <v>6</v>
      </c>
      <c r="AI124" s="12" t="s">
        <v>6</v>
      </c>
      <c r="AJ124" s="12" t="s">
        <v>315</v>
      </c>
      <c r="AK124" s="12" t="s">
        <v>6</v>
      </c>
      <c r="AL124" s="12" t="s">
        <v>315</v>
      </c>
      <c r="AM124" s="18" t="s">
        <v>6</v>
      </c>
      <c r="AN124" s="18" t="s">
        <v>48</v>
      </c>
      <c r="AO124" s="12"/>
      <c r="AP124" s="12"/>
      <c r="AQ124" s="12"/>
      <c r="AR124" s="12"/>
      <c r="AS124" s="12"/>
      <c r="AT124" s="12"/>
      <c r="AU124" s="12"/>
      <c r="AV124" s="12"/>
    </row>
    <row r="125" spans="1:48" x14ac:dyDescent="0.2">
      <c r="A125" s="12"/>
      <c r="B125" s="12" t="s">
        <v>233</v>
      </c>
      <c r="C125" s="12" t="s">
        <v>233</v>
      </c>
      <c r="D125" s="12" t="s">
        <v>233</v>
      </c>
      <c r="E125" s="12" t="s">
        <v>233</v>
      </c>
      <c r="F125" s="12" t="s">
        <v>233</v>
      </c>
      <c r="G125" s="12" t="s">
        <v>233</v>
      </c>
      <c r="H125" s="12" t="s">
        <v>233</v>
      </c>
      <c r="I125" s="12" t="s">
        <v>234</v>
      </c>
      <c r="J125" s="12" t="s">
        <v>234</v>
      </c>
      <c r="K125" s="12"/>
      <c r="L125" s="12"/>
      <c r="M125" s="12"/>
      <c r="N125" s="12"/>
      <c r="O125" s="12"/>
      <c r="P125" s="12"/>
      <c r="Q125" s="12" t="s">
        <v>233</v>
      </c>
      <c r="R125" s="12" t="s">
        <v>233</v>
      </c>
      <c r="S125" s="12" t="s">
        <v>233</v>
      </c>
      <c r="T125" s="12" t="s">
        <v>233</v>
      </c>
      <c r="U125" s="12" t="s">
        <v>234</v>
      </c>
      <c r="V125" s="12" t="s">
        <v>234</v>
      </c>
      <c r="W125" s="12" t="s">
        <v>234</v>
      </c>
      <c r="X125" s="12"/>
      <c r="Y125" s="12"/>
      <c r="Z125" s="12"/>
      <c r="AA125" s="12"/>
      <c r="AB125" s="12"/>
      <c r="AC125" s="12"/>
      <c r="AD125" s="12"/>
      <c r="AE125" s="12"/>
      <c r="AF125" s="12"/>
      <c r="AG125" s="12" t="s">
        <v>233</v>
      </c>
      <c r="AH125" s="12" t="s">
        <v>233</v>
      </c>
      <c r="AI125" s="12" t="s">
        <v>233</v>
      </c>
      <c r="AJ125" s="12" t="s">
        <v>316</v>
      </c>
      <c r="AK125" s="12" t="s">
        <v>233</v>
      </c>
      <c r="AL125" s="12" t="s">
        <v>316</v>
      </c>
      <c r="AM125" s="18" t="s">
        <v>234</v>
      </c>
      <c r="AN125" s="18" t="s">
        <v>234</v>
      </c>
      <c r="AO125" s="12"/>
      <c r="AP125" s="12"/>
      <c r="AQ125" s="12"/>
      <c r="AR125" s="12"/>
      <c r="AS125" s="12"/>
      <c r="AT125" s="12"/>
      <c r="AU125" s="12"/>
      <c r="AV125" s="12"/>
    </row>
    <row r="126" spans="1:48" x14ac:dyDescent="0.2">
      <c r="A126" s="12"/>
      <c r="B126" s="12" t="s">
        <v>24</v>
      </c>
      <c r="C126" s="12" t="s">
        <v>24</v>
      </c>
      <c r="D126" s="12" t="s">
        <v>24</v>
      </c>
      <c r="E126" s="12" t="s">
        <v>24</v>
      </c>
      <c r="F126" s="12" t="s">
        <v>24</v>
      </c>
      <c r="G126" s="12" t="s">
        <v>24</v>
      </c>
      <c r="H126" s="12" t="s">
        <v>24</v>
      </c>
      <c r="I126" s="12" t="s">
        <v>24</v>
      </c>
      <c r="J126" s="12" t="s">
        <v>24</v>
      </c>
      <c r="K126" s="12"/>
      <c r="L126" s="12"/>
      <c r="M126" s="12"/>
      <c r="N126" s="12"/>
      <c r="O126" s="12"/>
      <c r="P126" s="12"/>
      <c r="Q126" s="12" t="s">
        <v>25</v>
      </c>
      <c r="R126" s="12" t="s">
        <v>25</v>
      </c>
      <c r="S126" s="12" t="s">
        <v>25</v>
      </c>
      <c r="T126" s="12" t="s">
        <v>25</v>
      </c>
      <c r="U126" s="12" t="s">
        <v>25</v>
      </c>
      <c r="V126" s="12" t="s">
        <v>25</v>
      </c>
      <c r="W126" s="12" t="s">
        <v>25</v>
      </c>
      <c r="X126" s="12"/>
      <c r="Y126" s="12"/>
      <c r="Z126" s="12"/>
      <c r="AA126" s="12"/>
      <c r="AB126" s="12"/>
      <c r="AC126" s="12"/>
      <c r="AD126" s="12"/>
      <c r="AE126" s="12"/>
      <c r="AF126" s="12"/>
      <c r="AG126" s="12" t="s">
        <v>26</v>
      </c>
      <c r="AH126" s="12" t="s">
        <v>26</v>
      </c>
      <c r="AI126" s="12" t="s">
        <v>26</v>
      </c>
      <c r="AJ126" s="12" t="s">
        <v>26</v>
      </c>
      <c r="AK126" s="12" t="s">
        <v>26</v>
      </c>
      <c r="AL126" s="12" t="s">
        <v>26</v>
      </c>
      <c r="AM126" s="18" t="s">
        <v>26</v>
      </c>
      <c r="AN126" s="18" t="s">
        <v>26</v>
      </c>
      <c r="AO126" s="12"/>
      <c r="AP126" s="12"/>
      <c r="AQ126" s="12"/>
      <c r="AR126" s="12"/>
      <c r="AS126" s="12"/>
      <c r="AT126" s="12"/>
      <c r="AU126" s="12"/>
      <c r="AV126" s="12"/>
    </row>
    <row r="127" spans="1:48" x14ac:dyDescent="0.2">
      <c r="A127" s="12"/>
      <c r="B127" s="12" t="s">
        <v>41</v>
      </c>
      <c r="C127" s="12" t="s">
        <v>41</v>
      </c>
      <c r="D127" s="12" t="s">
        <v>41</v>
      </c>
      <c r="E127" s="12" t="s">
        <v>43</v>
      </c>
      <c r="F127" s="12" t="s">
        <v>45</v>
      </c>
      <c r="G127" s="12" t="s">
        <v>45</v>
      </c>
      <c r="H127" s="12" t="s">
        <v>45</v>
      </c>
      <c r="I127" s="18"/>
      <c r="J127" s="18"/>
      <c r="K127" s="12"/>
      <c r="L127" s="12"/>
      <c r="M127" s="12"/>
      <c r="N127" s="12"/>
      <c r="O127" s="12"/>
      <c r="P127" s="12"/>
      <c r="Q127" s="12" t="s">
        <v>47</v>
      </c>
      <c r="R127" s="12" t="s">
        <v>47</v>
      </c>
      <c r="S127" s="12" t="s">
        <v>47</v>
      </c>
      <c r="T127" s="12" t="s">
        <v>47</v>
      </c>
      <c r="U127" s="12"/>
      <c r="V127" s="12" t="s">
        <v>48</v>
      </c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 t="s">
        <v>48</v>
      </c>
      <c r="AH127" s="12" t="s">
        <v>48</v>
      </c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</row>
    <row r="128" spans="1:48" x14ac:dyDescent="0.2">
      <c r="A128" s="10" t="s">
        <v>164</v>
      </c>
      <c r="B128" s="10" t="s">
        <v>53</v>
      </c>
      <c r="C128" s="10" t="s">
        <v>62</v>
      </c>
      <c r="D128" s="10" t="s">
        <v>118</v>
      </c>
      <c r="E128" s="10" t="s">
        <v>119</v>
      </c>
      <c r="F128" s="10" t="s">
        <v>64</v>
      </c>
      <c r="G128" s="10" t="s">
        <v>65</v>
      </c>
      <c r="H128" s="10" t="s">
        <v>66</v>
      </c>
      <c r="I128" s="10" t="s">
        <v>67</v>
      </c>
      <c r="J128" s="10" t="s">
        <v>68</v>
      </c>
      <c r="K128" s="10" t="s">
        <v>122</v>
      </c>
      <c r="L128" s="10"/>
      <c r="M128" s="10"/>
      <c r="N128" s="10"/>
      <c r="O128" s="10"/>
      <c r="P128" s="10"/>
      <c r="Q128" s="10" t="s">
        <v>334</v>
      </c>
      <c r="R128" s="10" t="s">
        <v>364</v>
      </c>
      <c r="S128" s="10" t="s">
        <v>365</v>
      </c>
      <c r="T128" s="10" t="s">
        <v>366</v>
      </c>
      <c r="U128" s="10" t="s">
        <v>367</v>
      </c>
      <c r="V128" s="10" t="s">
        <v>368</v>
      </c>
      <c r="W128" s="10" t="s">
        <v>81</v>
      </c>
      <c r="X128" s="10" t="s">
        <v>112</v>
      </c>
      <c r="Y128" s="10" t="s">
        <v>356</v>
      </c>
      <c r="Z128" s="10" t="s">
        <v>369</v>
      </c>
      <c r="AA128" s="10"/>
      <c r="AB128" s="10"/>
      <c r="AC128" s="10"/>
      <c r="AD128" s="10"/>
      <c r="AE128" s="10"/>
      <c r="AF128" s="10"/>
      <c r="AG128" s="10" t="s">
        <v>370</v>
      </c>
      <c r="AH128" s="10" t="s">
        <v>371</v>
      </c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</row>
    <row r="129" spans="1:48" x14ac:dyDescent="0.2">
      <c r="A129" s="8"/>
      <c r="B129" s="8" t="s">
        <v>53</v>
      </c>
      <c r="C129" s="8" t="s">
        <v>62</v>
      </c>
      <c r="D129" s="8" t="s">
        <v>118</v>
      </c>
      <c r="E129" s="8" t="s">
        <v>119</v>
      </c>
      <c r="F129" s="8" t="s">
        <v>64</v>
      </c>
      <c r="G129" s="8" t="s">
        <v>65</v>
      </c>
      <c r="H129" s="8" t="s">
        <v>66</v>
      </c>
      <c r="I129" s="8" t="s">
        <v>67</v>
      </c>
      <c r="J129" s="8" t="s">
        <v>68</v>
      </c>
      <c r="K129" s="8"/>
      <c r="L129" s="8"/>
      <c r="M129" s="8"/>
      <c r="N129" s="8"/>
      <c r="O129" s="8"/>
      <c r="P129" s="8"/>
      <c r="Q129" s="8" t="s">
        <v>334</v>
      </c>
      <c r="R129" s="8" t="s">
        <v>364</v>
      </c>
      <c r="S129" s="8" t="s">
        <v>365</v>
      </c>
      <c r="T129" s="8"/>
      <c r="U129" s="8"/>
      <c r="V129" s="8"/>
      <c r="W129" s="8"/>
      <c r="X129" s="8" t="s">
        <v>112</v>
      </c>
      <c r="Y129" s="8"/>
      <c r="Z129" s="8"/>
      <c r="AA129" s="8"/>
      <c r="AB129" s="8"/>
      <c r="AC129" s="8"/>
      <c r="AD129" s="8"/>
      <c r="AE129" s="8"/>
      <c r="AF129" s="8"/>
      <c r="AG129" s="8" t="s">
        <v>370</v>
      </c>
      <c r="AH129" s="8" t="s">
        <v>371</v>
      </c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</row>
    <row r="130" spans="1:48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 t="s">
        <v>122</v>
      </c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 t="s">
        <v>81</v>
      </c>
      <c r="X130" s="8"/>
      <c r="Y130" s="8"/>
      <c r="Z130" s="8" t="s">
        <v>369</v>
      </c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</row>
    <row r="131" spans="1:48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 t="s">
        <v>366</v>
      </c>
      <c r="U131" s="8" t="s">
        <v>367</v>
      </c>
      <c r="V131" s="8"/>
      <c r="W131" s="8"/>
      <c r="X131" s="8"/>
      <c r="Y131" s="8" t="s">
        <v>356</v>
      </c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</row>
    <row r="132" spans="1:48" x14ac:dyDescent="0.2">
      <c r="A132" s="3"/>
      <c r="B132" s="20">
        <v>0.53100000000000003</v>
      </c>
      <c r="C132" s="20">
        <v>0.49299999999999999</v>
      </c>
      <c r="D132" s="20">
        <v>0.27600000000000002</v>
      </c>
      <c r="E132" s="20">
        <v>0.32500000000000001</v>
      </c>
      <c r="F132" s="20">
        <v>0.77300000000000002</v>
      </c>
      <c r="G132" s="20">
        <v>1.2170000000000001</v>
      </c>
      <c r="H132" s="20">
        <v>0.63900000000000001</v>
      </c>
      <c r="I132" s="20">
        <v>1.28</v>
      </c>
      <c r="J132" s="20">
        <v>1.6</v>
      </c>
      <c r="K132" s="13">
        <v>-0.4</v>
      </c>
      <c r="L132" s="13"/>
      <c r="M132" s="3"/>
      <c r="N132" s="3"/>
      <c r="O132" s="3"/>
      <c r="P132" s="3"/>
      <c r="Q132" s="20">
        <v>1.1519999999999999</v>
      </c>
      <c r="R132" s="13">
        <v>1.728</v>
      </c>
      <c r="S132" s="5">
        <v>2.8239999999999998</v>
      </c>
      <c r="T132" s="13">
        <v>2.6700000000000002E-2</v>
      </c>
      <c r="U132" s="3">
        <v>256</v>
      </c>
      <c r="V132" s="13">
        <v>0.28799999999999998</v>
      </c>
      <c r="W132" s="22">
        <v>0.01</v>
      </c>
      <c r="X132" s="22">
        <v>1.2</v>
      </c>
      <c r="Y132" s="22">
        <v>0.1</v>
      </c>
      <c r="Z132" s="22">
        <v>0.2</v>
      </c>
      <c r="AA132" s="3"/>
      <c r="AB132" s="3"/>
      <c r="AC132" s="3"/>
      <c r="AD132" s="3"/>
      <c r="AE132" s="3"/>
      <c r="AF132" s="3"/>
      <c r="AG132" s="20">
        <v>3.6819999999999999</v>
      </c>
      <c r="AH132" s="13">
        <v>0.49099999999999999</v>
      </c>
      <c r="AI132" s="13"/>
      <c r="AJ132" s="3"/>
      <c r="AK132" s="13"/>
      <c r="AL132" s="3"/>
      <c r="AM132" s="29"/>
      <c r="AN132" s="4"/>
      <c r="AO132" s="3"/>
      <c r="AP132" s="3"/>
      <c r="AQ132" s="3"/>
      <c r="AR132" s="3"/>
      <c r="AS132" s="3"/>
      <c r="AT132" s="3"/>
      <c r="AU132" s="3"/>
      <c r="AV132" s="3"/>
    </row>
    <row r="133" spans="1:48" x14ac:dyDescent="0.2">
      <c r="A133" s="12"/>
      <c r="B133" s="12" t="s">
        <v>6</v>
      </c>
      <c r="C133" s="12" t="s">
        <v>6</v>
      </c>
      <c r="D133" s="12" t="s">
        <v>6</v>
      </c>
      <c r="E133" s="12" t="s">
        <v>6</v>
      </c>
      <c r="F133" s="12" t="s">
        <v>6</v>
      </c>
      <c r="G133" s="12" t="s">
        <v>6</v>
      </c>
      <c r="H133" s="12" t="s">
        <v>6</v>
      </c>
      <c r="I133" s="12" t="s">
        <v>6</v>
      </c>
      <c r="J133" s="12" t="s">
        <v>6</v>
      </c>
      <c r="K133" s="12" t="s">
        <v>372</v>
      </c>
      <c r="L133" s="12"/>
      <c r="M133" s="12"/>
      <c r="N133" s="12"/>
      <c r="O133" s="12"/>
      <c r="P133" s="12"/>
      <c r="Q133" s="12" t="s">
        <v>6</v>
      </c>
      <c r="R133" s="12" t="s">
        <v>6</v>
      </c>
      <c r="S133" s="12" t="s">
        <v>6</v>
      </c>
      <c r="T133" s="12" t="s">
        <v>5</v>
      </c>
      <c r="U133" s="12" t="s">
        <v>315</v>
      </c>
      <c r="V133" s="12" t="s">
        <v>6</v>
      </c>
      <c r="W133" s="12" t="s">
        <v>13</v>
      </c>
      <c r="X133" s="12" t="s">
        <v>6</v>
      </c>
      <c r="Y133" s="12" t="s">
        <v>5</v>
      </c>
      <c r="Z133" s="12" t="s">
        <v>373</v>
      </c>
      <c r="AA133" s="12"/>
      <c r="AB133" s="12"/>
      <c r="AC133" s="12"/>
      <c r="AD133" s="12"/>
      <c r="AE133" s="12"/>
      <c r="AF133" s="12"/>
      <c r="AG133" s="12" t="s">
        <v>6</v>
      </c>
      <c r="AH133" s="12" t="s">
        <v>6</v>
      </c>
      <c r="AI133" s="12"/>
      <c r="AJ133" s="12"/>
      <c r="AK133" s="12"/>
      <c r="AL133" s="12"/>
      <c r="AM133" s="18"/>
      <c r="AN133" s="18"/>
      <c r="AO133" s="12"/>
      <c r="AP133" s="12"/>
      <c r="AQ133" s="12"/>
      <c r="AR133" s="12"/>
      <c r="AS133" s="12"/>
      <c r="AT133" s="12"/>
      <c r="AU133" s="12"/>
      <c r="AV133" s="12"/>
    </row>
    <row r="134" spans="1:48" x14ac:dyDescent="0.2">
      <c r="A134" s="12"/>
      <c r="B134" s="12" t="s">
        <v>232</v>
      </c>
      <c r="C134" s="12" t="s">
        <v>232</v>
      </c>
      <c r="D134" s="12" t="s">
        <v>232</v>
      </c>
      <c r="E134" s="12" t="s">
        <v>232</v>
      </c>
      <c r="F134" s="12" t="s">
        <v>232</v>
      </c>
      <c r="G134" s="12" t="s">
        <v>232</v>
      </c>
      <c r="H134" s="12" t="s">
        <v>232</v>
      </c>
      <c r="I134" s="12" t="s">
        <v>232</v>
      </c>
      <c r="J134" s="12" t="s">
        <v>232</v>
      </c>
      <c r="K134" s="12" t="s">
        <v>234</v>
      </c>
      <c r="L134" s="12"/>
      <c r="M134" s="12"/>
      <c r="N134" s="12"/>
      <c r="O134" s="12"/>
      <c r="P134" s="12"/>
      <c r="Q134" s="12" t="s">
        <v>233</v>
      </c>
      <c r="R134" s="12" t="s">
        <v>233</v>
      </c>
      <c r="S134" s="12" t="s">
        <v>233</v>
      </c>
      <c r="T134" s="12" t="s">
        <v>233</v>
      </c>
      <c r="U134" s="12" t="s">
        <v>316</v>
      </c>
      <c r="V134" s="12" t="s">
        <v>233</v>
      </c>
      <c r="W134" s="12" t="s">
        <v>234</v>
      </c>
      <c r="X134" s="12" t="s">
        <v>234</v>
      </c>
      <c r="Y134" s="12" t="s">
        <v>234</v>
      </c>
      <c r="Z134" s="12" t="s">
        <v>234</v>
      </c>
      <c r="AA134" s="12"/>
      <c r="AB134" s="12"/>
      <c r="AC134" s="12"/>
      <c r="AD134" s="12"/>
      <c r="AE134" s="12"/>
      <c r="AF134" s="12"/>
      <c r="AG134" s="12" t="s">
        <v>233</v>
      </c>
      <c r="AH134" s="12" t="s">
        <v>233</v>
      </c>
      <c r="AI134" s="12"/>
      <c r="AJ134" s="12"/>
      <c r="AK134" s="12"/>
      <c r="AL134" s="12"/>
      <c r="AM134" s="18"/>
      <c r="AN134" s="18"/>
      <c r="AO134" s="12"/>
      <c r="AP134" s="12"/>
      <c r="AQ134" s="12"/>
      <c r="AR134" s="12"/>
      <c r="AS134" s="12"/>
      <c r="AT134" s="12"/>
      <c r="AU134" s="12"/>
      <c r="AV134" s="12"/>
    </row>
    <row r="135" spans="1:48" x14ac:dyDescent="0.2">
      <c r="A135" s="12"/>
      <c r="B135" s="12" t="s">
        <v>24</v>
      </c>
      <c r="C135" s="12" t="s">
        <v>24</v>
      </c>
      <c r="D135" s="12" t="s">
        <v>24</v>
      </c>
      <c r="E135" s="12" t="s">
        <v>24</v>
      </c>
      <c r="F135" s="12" t="s">
        <v>24</v>
      </c>
      <c r="G135" s="12" t="s">
        <v>24</v>
      </c>
      <c r="H135" s="12" t="s">
        <v>24</v>
      </c>
      <c r="I135" s="12" t="s">
        <v>24</v>
      </c>
      <c r="J135" s="12" t="s">
        <v>24</v>
      </c>
      <c r="K135" s="12" t="s">
        <v>24</v>
      </c>
      <c r="L135" s="12"/>
      <c r="M135" s="12"/>
      <c r="N135" s="12"/>
      <c r="O135" s="12"/>
      <c r="P135" s="12"/>
      <c r="Q135" s="12" t="s">
        <v>25</v>
      </c>
      <c r="R135" s="12" t="s">
        <v>25</v>
      </c>
      <c r="S135" s="12" t="s">
        <v>25</v>
      </c>
      <c r="T135" s="12" t="s">
        <v>25</v>
      </c>
      <c r="U135" s="12" t="s">
        <v>25</v>
      </c>
      <c r="V135" s="12" t="s">
        <v>25</v>
      </c>
      <c r="W135" s="12" t="s">
        <v>25</v>
      </c>
      <c r="X135" s="12" t="s">
        <v>25</v>
      </c>
      <c r="Y135" s="12" t="s">
        <v>25</v>
      </c>
      <c r="Z135" s="12" t="s">
        <v>25</v>
      </c>
      <c r="AA135" s="12"/>
      <c r="AB135" s="12"/>
      <c r="AC135" s="12"/>
      <c r="AD135" s="12"/>
      <c r="AE135" s="12"/>
      <c r="AF135" s="12"/>
      <c r="AG135" s="12" t="s">
        <v>26</v>
      </c>
      <c r="AH135" s="12" t="s">
        <v>26</v>
      </c>
      <c r="AI135" s="12"/>
      <c r="AJ135" s="12"/>
      <c r="AK135" s="12"/>
      <c r="AL135" s="12"/>
      <c r="AM135" s="18"/>
      <c r="AN135" s="18"/>
      <c r="AO135" s="12"/>
      <c r="AP135" s="12"/>
      <c r="AQ135" s="12"/>
      <c r="AR135" s="12"/>
      <c r="AS135" s="12"/>
      <c r="AT135" s="12"/>
      <c r="AU135" s="12"/>
      <c r="AV135" s="12"/>
    </row>
    <row r="136" spans="1:48" x14ac:dyDescent="0.2">
      <c r="A136" s="12"/>
      <c r="B136" s="12" t="s">
        <v>41</v>
      </c>
      <c r="C136" s="12" t="s">
        <v>41</v>
      </c>
      <c r="D136" s="12" t="s">
        <v>41</v>
      </c>
      <c r="E136" s="12" t="s">
        <v>41</v>
      </c>
      <c r="F136" s="12" t="s">
        <v>41</v>
      </c>
      <c r="G136" s="12" t="s">
        <v>43</v>
      </c>
      <c r="H136" s="12" t="s">
        <v>45</v>
      </c>
      <c r="I136" s="12" t="s">
        <v>45</v>
      </c>
      <c r="J136" s="12" t="s">
        <v>45</v>
      </c>
      <c r="K136" s="18"/>
      <c r="L136" s="12"/>
      <c r="M136" s="12"/>
      <c r="N136" s="12"/>
      <c r="O136" s="12"/>
      <c r="P136" s="12"/>
      <c r="Q136" s="12" t="s">
        <v>47</v>
      </c>
      <c r="R136" s="12" t="s">
        <v>47</v>
      </c>
      <c r="S136" s="12" t="s">
        <v>47</v>
      </c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 t="s">
        <v>48</v>
      </c>
      <c r="AH136" s="12" t="s">
        <v>48</v>
      </c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</row>
    <row r="137" spans="1:48" x14ac:dyDescent="0.2">
      <c r="A137" s="10" t="s">
        <v>165</v>
      </c>
      <c r="B137" s="10" t="s">
        <v>53</v>
      </c>
      <c r="C137" s="10" t="s">
        <v>62</v>
      </c>
      <c r="D137" s="10" t="s">
        <v>63</v>
      </c>
      <c r="E137" s="10" t="s">
        <v>64</v>
      </c>
      <c r="F137" s="10" t="s">
        <v>324</v>
      </c>
      <c r="G137" s="10" t="s">
        <v>325</v>
      </c>
      <c r="H137" s="10" t="s">
        <v>66</v>
      </c>
      <c r="I137" s="10" t="s">
        <v>67</v>
      </c>
      <c r="J137" s="10" t="s">
        <v>68</v>
      </c>
      <c r="K137" s="10" t="s">
        <v>362</v>
      </c>
      <c r="L137" s="10"/>
      <c r="M137" s="10"/>
      <c r="N137" s="10"/>
      <c r="O137" s="10"/>
      <c r="P137" s="10"/>
      <c r="Q137" s="10" t="s">
        <v>374</v>
      </c>
      <c r="R137" s="10" t="s">
        <v>81</v>
      </c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 t="s">
        <v>344</v>
      </c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</row>
    <row r="138" spans="1:48" x14ac:dyDescent="0.2">
      <c r="A138" s="8"/>
      <c r="B138" s="8" t="s">
        <v>53</v>
      </c>
      <c r="C138" s="8" t="s">
        <v>62</v>
      </c>
      <c r="D138" s="8" t="s">
        <v>63</v>
      </c>
      <c r="E138" s="8" t="s">
        <v>64</v>
      </c>
      <c r="F138" s="8" t="s">
        <v>324</v>
      </c>
      <c r="G138" s="8" t="s">
        <v>325</v>
      </c>
      <c r="H138" s="8" t="s">
        <v>66</v>
      </c>
      <c r="I138" s="8" t="s">
        <v>67</v>
      </c>
      <c r="J138" s="8" t="s">
        <v>68</v>
      </c>
      <c r="K138" s="8" t="s">
        <v>362</v>
      </c>
      <c r="L138" s="8"/>
      <c r="M138" s="8"/>
      <c r="N138" s="8"/>
      <c r="O138" s="8"/>
      <c r="P138" s="8"/>
      <c r="Q138" s="8" t="s">
        <v>374</v>
      </c>
      <c r="R138" s="8" t="s">
        <v>81</v>
      </c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 t="s">
        <v>80</v>
      </c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</row>
    <row r="139" spans="1:48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</row>
    <row r="140" spans="1:48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</row>
    <row r="141" spans="1:48" x14ac:dyDescent="0.2">
      <c r="A141" s="3"/>
      <c r="B141" s="20">
        <v>0.7</v>
      </c>
      <c r="C141" s="20">
        <v>0.63119999999999998</v>
      </c>
      <c r="D141" s="20">
        <v>0.80320000000000003</v>
      </c>
      <c r="E141" s="20">
        <v>1.0122</v>
      </c>
      <c r="F141" s="20">
        <v>0.56289999999999996</v>
      </c>
      <c r="G141" s="20">
        <v>1.0178</v>
      </c>
      <c r="H141" s="20">
        <v>0.74590000000000001</v>
      </c>
      <c r="I141" s="20">
        <v>1.4918</v>
      </c>
      <c r="J141" s="20">
        <v>1.8648</v>
      </c>
      <c r="K141" s="20">
        <v>0.5</v>
      </c>
      <c r="L141" s="3"/>
      <c r="M141" s="3"/>
      <c r="N141" s="3"/>
      <c r="O141" s="3"/>
      <c r="P141" s="3"/>
      <c r="Q141" s="20">
        <v>1.7203999999999999</v>
      </c>
      <c r="R141" s="22">
        <v>1</v>
      </c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20">
        <v>1.4239999999999999</v>
      </c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</row>
    <row r="142" spans="1:48" x14ac:dyDescent="0.2">
      <c r="A142" s="12"/>
      <c r="B142" s="12" t="s">
        <v>6</v>
      </c>
      <c r="C142" s="12" t="s">
        <v>6</v>
      </c>
      <c r="D142" s="12" t="s">
        <v>6</v>
      </c>
      <c r="E142" s="12" t="s">
        <v>6</v>
      </c>
      <c r="F142" s="12" t="s">
        <v>6</v>
      </c>
      <c r="G142" s="12" t="s">
        <v>6</v>
      </c>
      <c r="H142" s="12" t="s">
        <v>6</v>
      </c>
      <c r="I142" s="12" t="s">
        <v>6</v>
      </c>
      <c r="J142" s="12" t="s">
        <v>6</v>
      </c>
      <c r="K142" s="12" t="s">
        <v>6</v>
      </c>
      <c r="L142" s="12"/>
      <c r="M142" s="12"/>
      <c r="N142" s="12"/>
      <c r="O142" s="12"/>
      <c r="P142" s="12"/>
      <c r="Q142" s="12" t="s">
        <v>6</v>
      </c>
      <c r="R142" s="12" t="s">
        <v>6</v>
      </c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 t="s">
        <v>6</v>
      </c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</row>
    <row r="143" spans="1:48" x14ac:dyDescent="0.2">
      <c r="A143" s="12"/>
      <c r="B143" s="12" t="s">
        <v>232</v>
      </c>
      <c r="C143" s="12" t="s">
        <v>232</v>
      </c>
      <c r="D143" s="12" t="s">
        <v>232</v>
      </c>
      <c r="E143" s="12" t="s">
        <v>232</v>
      </c>
      <c r="F143" s="12" t="s">
        <v>232</v>
      </c>
      <c r="G143" s="12" t="s">
        <v>232</v>
      </c>
      <c r="H143" s="12" t="s">
        <v>232</v>
      </c>
      <c r="I143" s="12" t="s">
        <v>232</v>
      </c>
      <c r="J143" s="12" t="s">
        <v>232</v>
      </c>
      <c r="K143" s="12" t="s">
        <v>234</v>
      </c>
      <c r="L143" s="12"/>
      <c r="M143" s="12"/>
      <c r="N143" s="12"/>
      <c r="O143" s="12"/>
      <c r="P143" s="12"/>
      <c r="Q143" s="12" t="s">
        <v>233</v>
      </c>
      <c r="R143" s="12" t="s">
        <v>234</v>
      </c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 t="s">
        <v>233</v>
      </c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</row>
    <row r="144" spans="1:48" x14ac:dyDescent="0.2">
      <c r="A144" s="12"/>
      <c r="B144" s="12" t="s">
        <v>24</v>
      </c>
      <c r="C144" s="12" t="s">
        <v>24</v>
      </c>
      <c r="D144" s="12" t="s">
        <v>24</v>
      </c>
      <c r="E144" s="12" t="s">
        <v>24</v>
      </c>
      <c r="F144" s="12" t="s">
        <v>24</v>
      </c>
      <c r="G144" s="12" t="s">
        <v>24</v>
      </c>
      <c r="H144" s="12" t="s">
        <v>24</v>
      </c>
      <c r="I144" s="12" t="s">
        <v>24</v>
      </c>
      <c r="J144" s="12" t="s">
        <v>24</v>
      </c>
      <c r="K144" s="12" t="s">
        <v>24</v>
      </c>
      <c r="L144" s="12"/>
      <c r="M144" s="12"/>
      <c r="N144" s="12"/>
      <c r="O144" s="12"/>
      <c r="P144" s="12"/>
      <c r="Q144" s="12" t="s">
        <v>25</v>
      </c>
      <c r="R144" s="12" t="s">
        <v>25</v>
      </c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 t="s">
        <v>26</v>
      </c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</row>
    <row r="145" spans="1:48" x14ac:dyDescent="0.2">
      <c r="A145" s="12"/>
      <c r="B145" s="12" t="s">
        <v>41</v>
      </c>
      <c r="C145" s="12" t="s">
        <v>41</v>
      </c>
      <c r="D145" s="12" t="s">
        <v>41</v>
      </c>
      <c r="E145" s="12" t="s">
        <v>41</v>
      </c>
      <c r="F145" s="12" t="s">
        <v>43</v>
      </c>
      <c r="G145" s="12" t="s">
        <v>43</v>
      </c>
      <c r="H145" s="12" t="s">
        <v>45</v>
      </c>
      <c r="I145" s="12" t="s">
        <v>45</v>
      </c>
      <c r="J145" s="12" t="s">
        <v>45</v>
      </c>
      <c r="K145" s="12"/>
      <c r="L145" s="12"/>
      <c r="M145" s="12"/>
      <c r="N145" s="12"/>
      <c r="O145" s="12"/>
      <c r="P145" s="12"/>
      <c r="Q145" s="12" t="s">
        <v>47</v>
      </c>
      <c r="R145" s="12" t="s">
        <v>47</v>
      </c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 t="s">
        <v>48</v>
      </c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</row>
    <row r="146" spans="1:48" x14ac:dyDescent="0.2">
      <c r="A146" s="30" t="s">
        <v>166</v>
      </c>
      <c r="B146" s="30" t="s">
        <v>53</v>
      </c>
      <c r="C146" s="30" t="s">
        <v>62</v>
      </c>
      <c r="D146" s="30" t="s">
        <v>63</v>
      </c>
      <c r="E146" s="30" t="s">
        <v>64</v>
      </c>
      <c r="F146" s="30" t="s">
        <v>252</v>
      </c>
      <c r="G146" s="30" t="s">
        <v>253</v>
      </c>
      <c r="H146" s="30" t="s">
        <v>66</v>
      </c>
      <c r="I146" s="30" t="s">
        <v>67</v>
      </c>
      <c r="J146" s="30" t="s">
        <v>68</v>
      </c>
      <c r="K146" s="30" t="s">
        <v>362</v>
      </c>
      <c r="L146" s="30"/>
      <c r="M146" s="30"/>
      <c r="N146" s="30"/>
      <c r="O146" s="30"/>
      <c r="P146" s="30"/>
      <c r="Q146" s="30" t="s">
        <v>131</v>
      </c>
      <c r="R146" s="30" t="s">
        <v>375</v>
      </c>
      <c r="S146" s="30" t="s">
        <v>293</v>
      </c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 t="s">
        <v>256</v>
      </c>
      <c r="AH146" s="30" t="s">
        <v>376</v>
      </c>
      <c r="AI146" s="30" t="s">
        <v>326</v>
      </c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</row>
    <row r="147" spans="1:48" x14ac:dyDescent="0.2">
      <c r="A147" s="8"/>
      <c r="B147" s="31" t="s">
        <v>53</v>
      </c>
      <c r="C147" s="31" t="s">
        <v>62</v>
      </c>
      <c r="D147" s="31" t="s">
        <v>63</v>
      </c>
      <c r="E147" s="31" t="s">
        <v>64</v>
      </c>
      <c r="F147" s="31" t="s">
        <v>252</v>
      </c>
      <c r="G147" s="31" t="s">
        <v>253</v>
      </c>
      <c r="H147" s="31" t="s">
        <v>66</v>
      </c>
      <c r="I147" s="31" t="s">
        <v>67</v>
      </c>
      <c r="J147" s="31" t="s">
        <v>68</v>
      </c>
      <c r="K147" s="31"/>
      <c r="L147" s="31"/>
      <c r="M147" s="31"/>
      <c r="N147" s="31"/>
      <c r="O147" s="31"/>
      <c r="P147" s="31"/>
      <c r="Q147" s="31" t="s">
        <v>131</v>
      </c>
      <c r="R147" s="31" t="s">
        <v>375</v>
      </c>
      <c r="S147" s="31" t="s">
        <v>293</v>
      </c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 t="s">
        <v>256</v>
      </c>
      <c r="AH147" s="31" t="s">
        <v>376</v>
      </c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</row>
    <row r="148" spans="1:48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 t="s">
        <v>362</v>
      </c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 t="s">
        <v>326</v>
      </c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</row>
    <row r="149" spans="1:48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</row>
    <row r="150" spans="1:48" x14ac:dyDescent="0.2">
      <c r="B150" s="32">
        <v>0.436</v>
      </c>
      <c r="C150" s="32">
        <v>0.42699999999999999</v>
      </c>
      <c r="D150" s="32">
        <v>0.54100000000000004</v>
      </c>
      <c r="E150" s="32">
        <v>0.68</v>
      </c>
      <c r="F150" s="32">
        <v>0.439</v>
      </c>
      <c r="G150" s="32">
        <v>1.24</v>
      </c>
      <c r="H150" s="32">
        <v>0.56799999999999995</v>
      </c>
      <c r="I150" s="32">
        <v>1.1363000000000001</v>
      </c>
      <c r="J150" s="32">
        <v>1.42</v>
      </c>
      <c r="K150" s="33">
        <v>0.2</v>
      </c>
      <c r="L150" s="34"/>
      <c r="M150" s="34"/>
      <c r="N150" s="34"/>
      <c r="O150" s="34"/>
      <c r="P150" s="34"/>
      <c r="Q150" s="32">
        <v>1.512</v>
      </c>
      <c r="R150" s="33">
        <v>0.4</v>
      </c>
      <c r="S150" s="33">
        <v>2</v>
      </c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2">
        <v>2.0179999999999998</v>
      </c>
      <c r="AH150" s="32">
        <v>0.432</v>
      </c>
      <c r="AI150" s="34">
        <v>60</v>
      </c>
      <c r="AJ150" s="34"/>
      <c r="AK150" s="34"/>
      <c r="AL150" s="34"/>
      <c r="AM150" s="34"/>
      <c r="AN150" s="34"/>
      <c r="AO150" s="34"/>
      <c r="AP150" s="34"/>
      <c r="AQ150" s="34"/>
      <c r="AR150" s="34"/>
      <c r="AS150" s="34"/>
      <c r="AT150" s="34"/>
      <c r="AU150" s="34"/>
      <c r="AV150" s="34"/>
    </row>
    <row r="151" spans="1:48" x14ac:dyDescent="0.2">
      <c r="A151" s="35"/>
      <c r="B151" s="12" t="s">
        <v>6</v>
      </c>
      <c r="C151" s="12" t="s">
        <v>6</v>
      </c>
      <c r="D151" s="12" t="s">
        <v>6</v>
      </c>
      <c r="E151" s="12" t="s">
        <v>6</v>
      </c>
      <c r="F151" s="12" t="s">
        <v>6</v>
      </c>
      <c r="G151" s="12" t="s">
        <v>6</v>
      </c>
      <c r="H151" s="12" t="s">
        <v>6</v>
      </c>
      <c r="I151" s="12" t="s">
        <v>6</v>
      </c>
      <c r="J151" s="12" t="s">
        <v>6</v>
      </c>
      <c r="K151" s="36" t="s">
        <v>11</v>
      </c>
      <c r="L151" s="36"/>
      <c r="M151" s="36"/>
      <c r="N151" s="36"/>
      <c r="O151" s="36"/>
      <c r="P151" s="36"/>
      <c r="Q151" s="12" t="s">
        <v>6</v>
      </c>
      <c r="R151" s="12" t="s">
        <v>6</v>
      </c>
      <c r="S151" s="36" t="s">
        <v>6</v>
      </c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12" t="s">
        <v>6</v>
      </c>
      <c r="AH151" s="12" t="s">
        <v>6</v>
      </c>
      <c r="AI151" s="36" t="s">
        <v>8</v>
      </c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</row>
    <row r="152" spans="1:48" x14ac:dyDescent="0.2">
      <c r="A152" s="35"/>
      <c r="B152" s="36" t="s">
        <v>232</v>
      </c>
      <c r="C152" s="36" t="s">
        <v>232</v>
      </c>
      <c r="D152" s="36" t="s">
        <v>232</v>
      </c>
      <c r="E152" s="36" t="s">
        <v>232</v>
      </c>
      <c r="F152" s="36" t="s">
        <v>232</v>
      </c>
      <c r="G152" s="36" t="s">
        <v>233</v>
      </c>
      <c r="H152" s="36" t="s">
        <v>232</v>
      </c>
      <c r="I152" s="36" t="s">
        <v>232</v>
      </c>
      <c r="J152" s="36" t="s">
        <v>232</v>
      </c>
      <c r="K152" s="36" t="s">
        <v>234</v>
      </c>
      <c r="L152" s="36"/>
      <c r="M152" s="36"/>
      <c r="N152" s="36"/>
      <c r="O152" s="36"/>
      <c r="P152" s="36"/>
      <c r="Q152" s="36" t="s">
        <v>233</v>
      </c>
      <c r="R152" s="36" t="s">
        <v>234</v>
      </c>
      <c r="S152" s="36" t="s">
        <v>234</v>
      </c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 t="s">
        <v>233</v>
      </c>
      <c r="AH152" s="36" t="s">
        <v>233</v>
      </c>
      <c r="AI152" s="36" t="s">
        <v>234</v>
      </c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</row>
    <row r="153" spans="1:48" x14ac:dyDescent="0.2">
      <c r="A153" s="12"/>
      <c r="B153" s="12" t="s">
        <v>24</v>
      </c>
      <c r="C153" s="12" t="s">
        <v>24</v>
      </c>
      <c r="D153" s="12" t="s">
        <v>24</v>
      </c>
      <c r="E153" s="12" t="s">
        <v>24</v>
      </c>
      <c r="F153" s="12" t="s">
        <v>24</v>
      </c>
      <c r="G153" s="12" t="s">
        <v>24</v>
      </c>
      <c r="H153" s="12" t="s">
        <v>24</v>
      </c>
      <c r="I153" s="12" t="s">
        <v>24</v>
      </c>
      <c r="J153" s="12" t="s">
        <v>24</v>
      </c>
      <c r="K153" s="12" t="s">
        <v>24</v>
      </c>
      <c r="L153" s="12"/>
      <c r="M153" s="12"/>
      <c r="N153" s="12"/>
      <c r="O153" s="12"/>
      <c r="P153" s="12"/>
      <c r="Q153" s="12" t="s">
        <v>25</v>
      </c>
      <c r="R153" s="12" t="s">
        <v>25</v>
      </c>
      <c r="S153" s="12" t="s">
        <v>25</v>
      </c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 t="s">
        <v>26</v>
      </c>
      <c r="AH153" s="12" t="s">
        <v>26</v>
      </c>
      <c r="AI153" s="12" t="s">
        <v>26</v>
      </c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</row>
    <row r="154" spans="1:48" x14ac:dyDescent="0.2">
      <c r="A154" s="12"/>
      <c r="B154" s="12" t="s">
        <v>41</v>
      </c>
      <c r="C154" s="12" t="s">
        <v>41</v>
      </c>
      <c r="D154" s="12" t="s">
        <v>41</v>
      </c>
      <c r="E154" s="12" t="s">
        <v>41</v>
      </c>
      <c r="F154" s="12" t="s">
        <v>43</v>
      </c>
      <c r="G154" s="12" t="s">
        <v>43</v>
      </c>
      <c r="H154" s="12" t="s">
        <v>45</v>
      </c>
      <c r="I154" s="12" t="s">
        <v>45</v>
      </c>
      <c r="J154" s="12" t="s">
        <v>45</v>
      </c>
      <c r="K154" s="12"/>
      <c r="L154" s="12"/>
      <c r="M154" s="12"/>
      <c r="N154" s="12"/>
      <c r="O154" s="12"/>
      <c r="P154" s="12"/>
      <c r="Q154" s="12" t="s">
        <v>47</v>
      </c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 t="s">
        <v>48</v>
      </c>
      <c r="AH154" s="12" t="s">
        <v>48</v>
      </c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</row>
    <row r="155" spans="1:48" x14ac:dyDescent="0.2">
      <c r="A155" s="10" t="s">
        <v>167</v>
      </c>
      <c r="B155" s="10" t="s">
        <v>53</v>
      </c>
      <c r="C155" s="10" t="s">
        <v>62</v>
      </c>
      <c r="D155" s="10" t="s">
        <v>118</v>
      </c>
      <c r="E155" s="10" t="s">
        <v>119</v>
      </c>
      <c r="F155" s="10" t="s">
        <v>64</v>
      </c>
      <c r="G155" s="10" t="s">
        <v>65</v>
      </c>
      <c r="H155" s="10" t="s">
        <v>66</v>
      </c>
      <c r="I155" s="10" t="s">
        <v>67</v>
      </c>
      <c r="J155" s="10" t="s">
        <v>68</v>
      </c>
      <c r="K155" s="10" t="s">
        <v>362</v>
      </c>
      <c r="L155" s="10" t="s">
        <v>377</v>
      </c>
      <c r="M155" s="10" t="s">
        <v>378</v>
      </c>
      <c r="N155" s="10"/>
      <c r="O155" s="10"/>
      <c r="P155" s="10"/>
      <c r="Q155" s="10" t="s">
        <v>131</v>
      </c>
      <c r="R155" s="10" t="s">
        <v>379</v>
      </c>
      <c r="S155" s="10" t="s">
        <v>380</v>
      </c>
      <c r="T155" s="10" t="s">
        <v>381</v>
      </c>
      <c r="U155" s="10" t="s">
        <v>382</v>
      </c>
      <c r="V155" s="10" t="s">
        <v>383</v>
      </c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 t="s">
        <v>384</v>
      </c>
      <c r="AH155" s="10" t="s">
        <v>385</v>
      </c>
      <c r="AI155" s="10" t="s">
        <v>386</v>
      </c>
      <c r="AJ155" s="10" t="s">
        <v>387</v>
      </c>
      <c r="AK155" s="10" t="s">
        <v>388</v>
      </c>
      <c r="AL155" s="10" t="s">
        <v>389</v>
      </c>
      <c r="AM155" s="10" t="s">
        <v>65</v>
      </c>
      <c r="AN155" s="10" t="s">
        <v>66</v>
      </c>
      <c r="AO155" s="10" t="s">
        <v>67</v>
      </c>
      <c r="AP155" s="10" t="s">
        <v>68</v>
      </c>
      <c r="AQ155" s="10" t="s">
        <v>390</v>
      </c>
      <c r="AR155" s="10" t="s">
        <v>391</v>
      </c>
      <c r="AS155" s="10"/>
      <c r="AT155" s="10"/>
      <c r="AU155" s="10"/>
      <c r="AV155" s="10"/>
    </row>
    <row r="156" spans="1:48" x14ac:dyDescent="0.2">
      <c r="A156" s="8"/>
      <c r="B156" s="8" t="s">
        <v>53</v>
      </c>
      <c r="C156" s="8" t="s">
        <v>62</v>
      </c>
      <c r="D156" s="8" t="s">
        <v>118</v>
      </c>
      <c r="E156" s="8" t="s">
        <v>119</v>
      </c>
      <c r="F156" s="8" t="s">
        <v>64</v>
      </c>
      <c r="G156" s="8" t="s">
        <v>65</v>
      </c>
      <c r="H156" s="8" t="s">
        <v>66</v>
      </c>
      <c r="I156" s="8" t="s">
        <v>67</v>
      </c>
      <c r="J156" s="8" t="s">
        <v>68</v>
      </c>
      <c r="K156" s="8"/>
      <c r="L156" s="8"/>
      <c r="M156" s="8"/>
      <c r="N156" s="8"/>
      <c r="O156" s="8"/>
      <c r="P156" s="8"/>
      <c r="Q156" s="8" t="s">
        <v>131</v>
      </c>
      <c r="R156" s="8" t="s">
        <v>379</v>
      </c>
      <c r="S156" s="8"/>
      <c r="T156" s="8" t="s">
        <v>381</v>
      </c>
      <c r="U156" s="8" t="s">
        <v>382</v>
      </c>
      <c r="V156" s="8" t="s">
        <v>383</v>
      </c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 t="s">
        <v>384</v>
      </c>
      <c r="AH156" s="8" t="s">
        <v>385</v>
      </c>
      <c r="AI156" s="8" t="s">
        <v>386</v>
      </c>
      <c r="AJ156" s="8" t="s">
        <v>387</v>
      </c>
      <c r="AK156" s="8" t="s">
        <v>388</v>
      </c>
      <c r="AL156" s="8" t="s">
        <v>389</v>
      </c>
      <c r="AM156" s="8" t="s">
        <v>65</v>
      </c>
      <c r="AN156" s="8" t="s">
        <v>66</v>
      </c>
      <c r="AO156" s="8" t="s">
        <v>67</v>
      </c>
      <c r="AP156" s="8" t="s">
        <v>68</v>
      </c>
      <c r="AQ156" s="8" t="s">
        <v>390</v>
      </c>
      <c r="AR156" s="8"/>
      <c r="AS156" s="8"/>
      <c r="AT156" s="8"/>
      <c r="AU156" s="8"/>
      <c r="AV156" s="8"/>
    </row>
    <row r="157" spans="1:48" x14ac:dyDescent="0.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 t="s">
        <v>362</v>
      </c>
      <c r="L157" s="8" t="s">
        <v>377</v>
      </c>
      <c r="M157" s="8" t="s">
        <v>378</v>
      </c>
      <c r="N157" s="8"/>
      <c r="O157" s="8"/>
      <c r="P157" s="8"/>
      <c r="Q157" s="8"/>
      <c r="R157" s="8"/>
      <c r="S157" s="8" t="s">
        <v>380</v>
      </c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 t="s">
        <v>391</v>
      </c>
      <c r="AS157" s="8"/>
      <c r="AT157" s="8"/>
      <c r="AU157" s="8"/>
      <c r="AV157" s="8"/>
    </row>
    <row r="158" spans="1:48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</row>
    <row r="159" spans="1:48" x14ac:dyDescent="0.2">
      <c r="A159" s="3"/>
      <c r="B159" s="20">
        <v>0.49299999999999999</v>
      </c>
      <c r="C159" s="20">
        <v>0.47899999999999998</v>
      </c>
      <c r="D159" s="20">
        <v>0.29299999999999998</v>
      </c>
      <c r="E159" s="20">
        <v>0.29299999999999998</v>
      </c>
      <c r="F159" s="20">
        <v>0.75900000000000001</v>
      </c>
      <c r="G159" s="20">
        <v>1.2236</v>
      </c>
      <c r="H159" s="20">
        <v>0.63900000000000001</v>
      </c>
      <c r="I159" s="20">
        <v>1.28</v>
      </c>
      <c r="J159" s="20">
        <v>1.6</v>
      </c>
      <c r="K159" s="20">
        <v>0.2</v>
      </c>
      <c r="L159" s="13">
        <v>0.03</v>
      </c>
      <c r="M159" s="13">
        <v>0.03</v>
      </c>
      <c r="N159" s="3"/>
      <c r="O159" s="3"/>
      <c r="P159" s="3"/>
      <c r="Q159" s="20">
        <v>1.304</v>
      </c>
      <c r="R159" s="20">
        <v>1.5680000000000001</v>
      </c>
      <c r="S159" s="21">
        <v>0.35</v>
      </c>
      <c r="T159" s="21">
        <v>1</v>
      </c>
      <c r="U159" s="21">
        <v>1.5</v>
      </c>
      <c r="V159" s="21">
        <v>2.5</v>
      </c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20">
        <v>0.73</v>
      </c>
      <c r="AH159" s="20">
        <v>0.76900000000000002</v>
      </c>
      <c r="AI159" s="20">
        <v>0.97699999999999998</v>
      </c>
      <c r="AJ159" s="20">
        <v>0.48299999999999998</v>
      </c>
      <c r="AK159" s="20">
        <v>0.48299999999999998</v>
      </c>
      <c r="AL159" s="20">
        <v>1.2210000000000001</v>
      </c>
      <c r="AM159" s="20">
        <v>1.0109999999999999</v>
      </c>
      <c r="AN159" s="20">
        <v>0.63900000000000001</v>
      </c>
      <c r="AO159" s="21">
        <v>1.28</v>
      </c>
      <c r="AP159" s="21">
        <v>1.6</v>
      </c>
      <c r="AQ159" s="21">
        <v>1</v>
      </c>
      <c r="AR159" s="12">
        <v>100</v>
      </c>
      <c r="AT159" s="3"/>
      <c r="AU159" s="3"/>
      <c r="AV159" s="3"/>
    </row>
    <row r="160" spans="1:48" x14ac:dyDescent="0.2">
      <c r="A160" s="3"/>
      <c r="B160" s="12" t="s">
        <v>6</v>
      </c>
      <c r="C160" s="12" t="s">
        <v>6</v>
      </c>
      <c r="D160" s="12" t="s">
        <v>6</v>
      </c>
      <c r="E160" s="12" t="s">
        <v>6</v>
      </c>
      <c r="F160" s="12" t="s">
        <v>6</v>
      </c>
      <c r="G160" s="12" t="s">
        <v>6</v>
      </c>
      <c r="H160" s="12" t="s">
        <v>6</v>
      </c>
      <c r="I160" s="12" t="s">
        <v>6</v>
      </c>
      <c r="J160" s="12" t="s">
        <v>6</v>
      </c>
      <c r="K160" s="12" t="s">
        <v>11</v>
      </c>
      <c r="L160" s="12" t="s">
        <v>9</v>
      </c>
      <c r="M160" s="12" t="s">
        <v>10</v>
      </c>
      <c r="N160" s="3"/>
      <c r="O160" s="3"/>
      <c r="P160" s="3"/>
      <c r="Q160" s="12" t="s">
        <v>6</v>
      </c>
      <c r="R160" s="12" t="s">
        <v>6</v>
      </c>
      <c r="S160" s="12" t="s">
        <v>392</v>
      </c>
      <c r="T160" s="12" t="s">
        <v>6</v>
      </c>
      <c r="U160" s="12" t="s">
        <v>8</v>
      </c>
      <c r="V160" s="12" t="s">
        <v>8</v>
      </c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12" t="s">
        <v>6</v>
      </c>
      <c r="AH160" s="12" t="s">
        <v>6</v>
      </c>
      <c r="AI160" s="12" t="s">
        <v>6</v>
      </c>
      <c r="AJ160" s="12" t="s">
        <v>6</v>
      </c>
      <c r="AK160" s="12" t="s">
        <v>6</v>
      </c>
      <c r="AL160" s="12" t="s">
        <v>6</v>
      </c>
      <c r="AM160" s="12" t="s">
        <v>6</v>
      </c>
      <c r="AN160" s="12" t="s">
        <v>6</v>
      </c>
      <c r="AO160" s="12" t="s">
        <v>6</v>
      </c>
      <c r="AP160" s="12" t="s">
        <v>6</v>
      </c>
      <c r="AQ160" s="12" t="s">
        <v>8</v>
      </c>
      <c r="AR160" s="12" t="s">
        <v>8</v>
      </c>
      <c r="AT160" s="3"/>
      <c r="AU160" s="3"/>
      <c r="AV160" s="3"/>
    </row>
    <row r="161" spans="1:48" x14ac:dyDescent="0.2">
      <c r="A161" s="3"/>
      <c r="B161" s="12" t="s">
        <v>232</v>
      </c>
      <c r="C161" s="12" t="s">
        <v>232</v>
      </c>
      <c r="D161" s="12" t="s">
        <v>232</v>
      </c>
      <c r="E161" s="12" t="s">
        <v>232</v>
      </c>
      <c r="F161" s="12" t="s">
        <v>232</v>
      </c>
      <c r="G161" s="12" t="s">
        <v>232</v>
      </c>
      <c r="H161" s="12" t="s">
        <v>232</v>
      </c>
      <c r="I161" s="12" t="s">
        <v>232</v>
      </c>
      <c r="J161" s="12" t="s">
        <v>232</v>
      </c>
      <c r="K161" s="12" t="s">
        <v>234</v>
      </c>
      <c r="L161" s="12" t="s">
        <v>234</v>
      </c>
      <c r="M161" s="12" t="s">
        <v>234</v>
      </c>
      <c r="N161" s="3"/>
      <c r="O161" s="3"/>
      <c r="P161" s="3"/>
      <c r="Q161" s="12" t="s">
        <v>233</v>
      </c>
      <c r="R161" s="12" t="s">
        <v>233</v>
      </c>
      <c r="S161" s="12" t="s">
        <v>234</v>
      </c>
      <c r="T161" s="12" t="s">
        <v>234</v>
      </c>
      <c r="U161" s="12" t="s">
        <v>234</v>
      </c>
      <c r="V161" s="12" t="s">
        <v>234</v>
      </c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12" t="s">
        <v>232</v>
      </c>
      <c r="AH161" s="12" t="s">
        <v>232</v>
      </c>
      <c r="AI161" s="12" t="s">
        <v>232</v>
      </c>
      <c r="AJ161" s="12" t="s">
        <v>232</v>
      </c>
      <c r="AK161" s="12" t="s">
        <v>232</v>
      </c>
      <c r="AL161" s="12" t="s">
        <v>232</v>
      </c>
      <c r="AM161" s="12" t="s">
        <v>232</v>
      </c>
      <c r="AN161" s="12" t="s">
        <v>232</v>
      </c>
      <c r="AO161" s="12" t="s">
        <v>232</v>
      </c>
      <c r="AP161" s="12" t="s">
        <v>232</v>
      </c>
      <c r="AQ161" s="12" t="s">
        <v>234</v>
      </c>
      <c r="AR161" s="12" t="s">
        <v>234</v>
      </c>
      <c r="AT161" s="3"/>
      <c r="AU161" s="3"/>
      <c r="AV161" s="3"/>
    </row>
    <row r="162" spans="1:48" x14ac:dyDescent="0.2">
      <c r="A162" s="12"/>
      <c r="B162" s="12" t="s">
        <v>24</v>
      </c>
      <c r="C162" s="12" t="s">
        <v>24</v>
      </c>
      <c r="D162" s="12" t="s">
        <v>24</v>
      </c>
      <c r="E162" s="12" t="s">
        <v>24</v>
      </c>
      <c r="F162" s="12" t="s">
        <v>24</v>
      </c>
      <c r="G162" s="12" t="s">
        <v>24</v>
      </c>
      <c r="H162" s="12" t="s">
        <v>24</v>
      </c>
      <c r="I162" s="12" t="s">
        <v>24</v>
      </c>
      <c r="J162" s="12" t="s">
        <v>24</v>
      </c>
      <c r="K162" s="12" t="s">
        <v>24</v>
      </c>
      <c r="L162" s="12" t="s">
        <v>24</v>
      </c>
      <c r="M162" s="12" t="s">
        <v>24</v>
      </c>
      <c r="N162" s="12"/>
      <c r="O162" s="12"/>
      <c r="P162" s="12"/>
      <c r="Q162" s="12" t="s">
        <v>25</v>
      </c>
      <c r="R162" s="12" t="s">
        <v>25</v>
      </c>
      <c r="S162" s="12" t="s">
        <v>25</v>
      </c>
      <c r="T162" s="12" t="s">
        <v>25</v>
      </c>
      <c r="U162" s="12" t="s">
        <v>25</v>
      </c>
      <c r="V162" s="12" t="s">
        <v>25</v>
      </c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 t="s">
        <v>26</v>
      </c>
      <c r="AH162" s="12" t="s">
        <v>26</v>
      </c>
      <c r="AI162" s="12" t="s">
        <v>26</v>
      </c>
      <c r="AJ162" s="12" t="s">
        <v>26</v>
      </c>
      <c r="AK162" s="12" t="s">
        <v>26</v>
      </c>
      <c r="AL162" s="12" t="s">
        <v>26</v>
      </c>
      <c r="AM162" s="12" t="s">
        <v>26</v>
      </c>
      <c r="AN162" s="12" t="s">
        <v>26</v>
      </c>
      <c r="AO162" s="12" t="s">
        <v>26</v>
      </c>
      <c r="AP162" s="12" t="s">
        <v>26</v>
      </c>
      <c r="AQ162" s="12" t="s">
        <v>26</v>
      </c>
      <c r="AR162" s="12" t="s">
        <v>26</v>
      </c>
      <c r="AT162" s="3"/>
      <c r="AU162" s="12"/>
      <c r="AV162" s="12"/>
    </row>
    <row r="163" spans="1:48" x14ac:dyDescent="0.2">
      <c r="A163" s="12"/>
      <c r="B163" s="12" t="s">
        <v>41</v>
      </c>
      <c r="C163" s="12" t="s">
        <v>41</v>
      </c>
      <c r="D163" s="12" t="s">
        <v>41</v>
      </c>
      <c r="E163" s="12" t="s">
        <v>41</v>
      </c>
      <c r="F163" s="12" t="s">
        <v>41</v>
      </c>
      <c r="G163" s="12" t="s">
        <v>43</v>
      </c>
      <c r="H163" s="12" t="s">
        <v>45</v>
      </c>
      <c r="I163" s="12" t="s">
        <v>45</v>
      </c>
      <c r="J163" s="12" t="s">
        <v>45</v>
      </c>
      <c r="K163" s="12"/>
      <c r="L163" s="12"/>
      <c r="M163" s="12"/>
      <c r="N163" s="12"/>
      <c r="O163" s="12"/>
      <c r="P163" s="12"/>
      <c r="Q163" s="12" t="s">
        <v>47</v>
      </c>
      <c r="R163" s="12" t="s">
        <v>47</v>
      </c>
      <c r="S163" s="12"/>
      <c r="T163" s="12" t="s">
        <v>47</v>
      </c>
      <c r="U163" s="12" t="s">
        <v>47</v>
      </c>
      <c r="V163" s="12" t="s">
        <v>47</v>
      </c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 t="s">
        <v>41</v>
      </c>
      <c r="AH163" s="12" t="s">
        <v>41</v>
      </c>
      <c r="AI163" s="12" t="s">
        <v>41</v>
      </c>
      <c r="AJ163" s="12" t="s">
        <v>41</v>
      </c>
      <c r="AK163" s="12" t="s">
        <v>41</v>
      </c>
      <c r="AL163" s="12" t="s">
        <v>41</v>
      </c>
      <c r="AM163" s="12" t="s">
        <v>43</v>
      </c>
      <c r="AN163" s="12" t="s">
        <v>45</v>
      </c>
      <c r="AO163" s="12" t="s">
        <v>45</v>
      </c>
      <c r="AP163" s="12" t="s">
        <v>45</v>
      </c>
      <c r="AQ163" s="12" t="s">
        <v>48</v>
      </c>
      <c r="AR163" s="12"/>
      <c r="AS163" s="12"/>
      <c r="AT163" s="3"/>
      <c r="AU163" s="12"/>
      <c r="AV163" s="12"/>
    </row>
    <row r="164" spans="1:48" x14ac:dyDescent="0.2">
      <c r="A164" s="10" t="s">
        <v>168</v>
      </c>
      <c r="B164" s="10" t="s">
        <v>53</v>
      </c>
      <c r="C164" s="10" t="s">
        <v>62</v>
      </c>
      <c r="D164" s="10" t="s">
        <v>118</v>
      </c>
      <c r="E164" s="10" t="s">
        <v>119</v>
      </c>
      <c r="F164" s="10" t="s">
        <v>64</v>
      </c>
      <c r="G164" s="10" t="s">
        <v>104</v>
      </c>
      <c r="H164" s="10" t="s">
        <v>105</v>
      </c>
      <c r="I164" s="10" t="s">
        <v>66</v>
      </c>
      <c r="J164" s="10" t="s">
        <v>67</v>
      </c>
      <c r="K164" s="10" t="s">
        <v>68</v>
      </c>
      <c r="L164" s="10" t="s">
        <v>393</v>
      </c>
      <c r="M164" s="10" t="s">
        <v>394</v>
      </c>
      <c r="N164" s="10"/>
      <c r="O164" s="10"/>
      <c r="P164" s="10"/>
      <c r="Q164" s="10" t="s">
        <v>395</v>
      </c>
      <c r="R164" s="10" t="s">
        <v>396</v>
      </c>
      <c r="S164" s="10" t="s">
        <v>397</v>
      </c>
      <c r="T164" s="10" t="s">
        <v>398</v>
      </c>
      <c r="U164" s="10" t="s">
        <v>399</v>
      </c>
      <c r="V164" s="10" t="s">
        <v>400</v>
      </c>
      <c r="W164" s="10" t="s">
        <v>81</v>
      </c>
      <c r="X164" s="10"/>
      <c r="Y164" s="10"/>
      <c r="Z164" s="10"/>
      <c r="AA164" s="10"/>
      <c r="AB164" s="10"/>
      <c r="AC164" s="10"/>
      <c r="AD164" s="10"/>
      <c r="AE164" s="10"/>
      <c r="AF164" s="10"/>
      <c r="AG164" s="10" t="s">
        <v>401</v>
      </c>
      <c r="AH164" s="10" t="s">
        <v>402</v>
      </c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</row>
    <row r="165" spans="1:48" x14ac:dyDescent="0.2">
      <c r="A165" s="8"/>
      <c r="B165" s="8" t="s">
        <v>53</v>
      </c>
      <c r="C165" s="8" t="s">
        <v>62</v>
      </c>
      <c r="D165" s="8" t="s">
        <v>118</v>
      </c>
      <c r="E165" s="8" t="s">
        <v>119</v>
      </c>
      <c r="F165" s="8" t="s">
        <v>64</v>
      </c>
      <c r="G165" s="8" t="s">
        <v>403</v>
      </c>
      <c r="H165" s="8" t="s">
        <v>105</v>
      </c>
      <c r="I165" s="8" t="s">
        <v>66</v>
      </c>
      <c r="J165" s="8" t="s">
        <v>67</v>
      </c>
      <c r="K165" s="8" t="s">
        <v>68</v>
      </c>
      <c r="L165" s="8" t="s">
        <v>393</v>
      </c>
      <c r="M165" s="8" t="s">
        <v>113</v>
      </c>
      <c r="N165" s="8"/>
      <c r="O165" s="8"/>
      <c r="P165" s="8"/>
      <c r="Q165" s="8" t="s">
        <v>395</v>
      </c>
      <c r="R165" s="8" t="s">
        <v>396</v>
      </c>
      <c r="S165" s="8" t="s">
        <v>404</v>
      </c>
      <c r="T165" s="8" t="s">
        <v>398</v>
      </c>
      <c r="U165" s="8" t="s">
        <v>399</v>
      </c>
      <c r="V165" s="8" t="s">
        <v>400</v>
      </c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 t="s">
        <v>401</v>
      </c>
      <c r="AH165" s="8" t="s">
        <v>402</v>
      </c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</row>
    <row r="166" spans="1:48" x14ac:dyDescent="0.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 t="s">
        <v>81</v>
      </c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</row>
    <row r="167" spans="1:48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</row>
    <row r="168" spans="1:48" x14ac:dyDescent="0.2">
      <c r="A168" s="3"/>
      <c r="B168" s="20">
        <v>0.49399999999999999</v>
      </c>
      <c r="C168" s="20">
        <v>0.46800000000000003</v>
      </c>
      <c r="D168" s="20">
        <v>0.30399999999999999</v>
      </c>
      <c r="E168" s="20">
        <v>0.30399999999999999</v>
      </c>
      <c r="F168" s="20">
        <v>0.751</v>
      </c>
      <c r="G168" s="20">
        <v>0.54300000000000004</v>
      </c>
      <c r="H168" s="20">
        <v>0.54300000000000004</v>
      </c>
      <c r="I168" s="20">
        <v>0.63900000000000001</v>
      </c>
      <c r="J168" s="20">
        <v>1.28</v>
      </c>
      <c r="K168" s="20">
        <v>1.6</v>
      </c>
      <c r="L168" s="20">
        <v>0.5</v>
      </c>
      <c r="M168" s="20">
        <v>1.8</v>
      </c>
      <c r="N168" s="3"/>
      <c r="O168" s="3"/>
      <c r="P168" s="3"/>
      <c r="Q168" s="20">
        <v>0.82079999999999997</v>
      </c>
      <c r="R168" s="20">
        <v>1.026</v>
      </c>
      <c r="S168" s="20">
        <v>1.4927999999999999</v>
      </c>
      <c r="T168" s="20">
        <v>1.8660000000000001</v>
      </c>
      <c r="U168" s="20">
        <f>82.08%*1.7</f>
        <v>1.3953599999999999</v>
      </c>
      <c r="V168" s="20">
        <f>102.6%*1.7</f>
        <v>1.7442</v>
      </c>
      <c r="W168" s="21">
        <v>0.2</v>
      </c>
      <c r="X168" s="3"/>
      <c r="Y168" s="3"/>
      <c r="Z168" s="3"/>
      <c r="AA168" s="3"/>
      <c r="AB168" s="3"/>
      <c r="AC168" s="3"/>
      <c r="AD168" s="3"/>
      <c r="AE168" s="3"/>
      <c r="AF168" s="3"/>
      <c r="AG168" s="20">
        <v>3.6192000000000002</v>
      </c>
      <c r="AH168" s="20">
        <v>4.524</v>
      </c>
      <c r="AI168" s="20"/>
      <c r="AJ168" s="20"/>
      <c r="AK168" s="20"/>
      <c r="AL168" s="20"/>
      <c r="AM168" s="20"/>
      <c r="AN168" s="20"/>
      <c r="AO168" s="21"/>
      <c r="AP168" s="21"/>
      <c r="AQ168" s="21"/>
      <c r="AR168" s="12"/>
      <c r="AT168" s="3"/>
      <c r="AU168" s="3"/>
      <c r="AV168" s="3"/>
    </row>
    <row r="169" spans="1:48" x14ac:dyDescent="0.2">
      <c r="A169" s="3"/>
      <c r="B169" s="12" t="s">
        <v>6</v>
      </c>
      <c r="C169" s="12" t="s">
        <v>6</v>
      </c>
      <c r="D169" s="12" t="s">
        <v>6</v>
      </c>
      <c r="E169" s="12" t="s">
        <v>6</v>
      </c>
      <c r="F169" s="12" t="s">
        <v>6</v>
      </c>
      <c r="G169" s="12" t="s">
        <v>6</v>
      </c>
      <c r="H169" s="12" t="s">
        <v>6</v>
      </c>
      <c r="I169" s="12" t="s">
        <v>6</v>
      </c>
      <c r="J169" s="12" t="s">
        <v>6</v>
      </c>
      <c r="K169" s="12" t="s">
        <v>6</v>
      </c>
      <c r="L169" s="12" t="s">
        <v>6</v>
      </c>
      <c r="M169" s="12" t="s">
        <v>7</v>
      </c>
      <c r="N169" s="3"/>
      <c r="O169" s="3"/>
      <c r="P169" s="3"/>
      <c r="Q169" s="12" t="s">
        <v>6</v>
      </c>
      <c r="R169" s="12" t="s">
        <v>7</v>
      </c>
      <c r="S169" s="12" t="s">
        <v>6</v>
      </c>
      <c r="T169" s="12" t="s">
        <v>7</v>
      </c>
      <c r="U169" s="12" t="s">
        <v>6</v>
      </c>
      <c r="V169" s="12" t="s">
        <v>7</v>
      </c>
      <c r="W169" s="12" t="s">
        <v>36</v>
      </c>
      <c r="X169" s="3"/>
      <c r="Y169" s="3"/>
      <c r="Z169" s="3"/>
      <c r="AA169" s="3"/>
      <c r="AB169" s="3"/>
      <c r="AC169" s="3"/>
      <c r="AD169" s="3"/>
      <c r="AE169" s="3"/>
      <c r="AF169" s="3"/>
      <c r="AG169" s="12" t="s">
        <v>6</v>
      </c>
      <c r="AH169" s="12" t="s">
        <v>7</v>
      </c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T169" s="3"/>
      <c r="AU169" s="3"/>
      <c r="AV169" s="3"/>
    </row>
    <row r="170" spans="1:48" x14ac:dyDescent="0.2">
      <c r="A170" s="3"/>
      <c r="B170" s="12" t="s">
        <v>232</v>
      </c>
      <c r="C170" s="12" t="s">
        <v>232</v>
      </c>
      <c r="D170" s="12" t="s">
        <v>232</v>
      </c>
      <c r="E170" s="12" t="s">
        <v>232</v>
      </c>
      <c r="F170" s="12" t="s">
        <v>232</v>
      </c>
      <c r="G170" s="12" t="s">
        <v>232</v>
      </c>
      <c r="H170" s="12" t="s">
        <v>232</v>
      </c>
      <c r="I170" s="12" t="s">
        <v>232</v>
      </c>
      <c r="J170" s="12" t="s">
        <v>232</v>
      </c>
      <c r="K170" s="12" t="s">
        <v>232</v>
      </c>
      <c r="L170" s="12" t="s">
        <v>234</v>
      </c>
      <c r="M170" s="12" t="s">
        <v>234</v>
      </c>
      <c r="N170" s="3"/>
      <c r="O170" s="3"/>
      <c r="P170" s="3"/>
      <c r="Q170" s="12" t="s">
        <v>233</v>
      </c>
      <c r="R170" s="12" t="s">
        <v>233</v>
      </c>
      <c r="S170" s="12" t="s">
        <v>233</v>
      </c>
      <c r="T170" s="12" t="s">
        <v>233</v>
      </c>
      <c r="U170" s="12" t="s">
        <v>233</v>
      </c>
      <c r="V170" s="12" t="s">
        <v>233</v>
      </c>
      <c r="W170" s="12" t="s">
        <v>234</v>
      </c>
      <c r="X170" s="3"/>
      <c r="Y170" s="3"/>
      <c r="Z170" s="3"/>
      <c r="AA170" s="3"/>
      <c r="AB170" s="3"/>
      <c r="AC170" s="3"/>
      <c r="AD170" s="3"/>
      <c r="AE170" s="3"/>
      <c r="AF170" s="3"/>
      <c r="AG170" s="12" t="s">
        <v>233</v>
      </c>
      <c r="AH170" s="12" t="s">
        <v>233</v>
      </c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T170" s="3"/>
      <c r="AU170" s="3"/>
      <c r="AV170" s="3"/>
    </row>
    <row r="171" spans="1:48" x14ac:dyDescent="0.2">
      <c r="A171" s="12"/>
      <c r="B171" s="12" t="s">
        <v>24</v>
      </c>
      <c r="C171" s="12" t="s">
        <v>24</v>
      </c>
      <c r="D171" s="12" t="s">
        <v>24</v>
      </c>
      <c r="E171" s="12" t="s">
        <v>24</v>
      </c>
      <c r="F171" s="12" t="s">
        <v>24</v>
      </c>
      <c r="G171" s="12" t="s">
        <v>24</v>
      </c>
      <c r="H171" s="12" t="s">
        <v>24</v>
      </c>
      <c r="I171" s="12" t="s">
        <v>24</v>
      </c>
      <c r="J171" s="12" t="s">
        <v>24</v>
      </c>
      <c r="K171" s="12" t="s">
        <v>24</v>
      </c>
      <c r="L171" s="12" t="s">
        <v>24</v>
      </c>
      <c r="M171" s="12" t="s">
        <v>24</v>
      </c>
      <c r="N171" s="12"/>
      <c r="O171" s="12"/>
      <c r="P171" s="12"/>
      <c r="Q171" s="12" t="s">
        <v>25</v>
      </c>
      <c r="R171" s="12" t="s">
        <v>25</v>
      </c>
      <c r="S171" s="12" t="s">
        <v>25</v>
      </c>
      <c r="T171" s="12" t="s">
        <v>25</v>
      </c>
      <c r="U171" s="12" t="s">
        <v>25</v>
      </c>
      <c r="V171" s="12" t="s">
        <v>25</v>
      </c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 t="s">
        <v>26</v>
      </c>
      <c r="AH171" s="12" t="s">
        <v>26</v>
      </c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T171" s="3"/>
      <c r="AU171" s="12"/>
      <c r="AV171" s="12"/>
    </row>
    <row r="172" spans="1:48" x14ac:dyDescent="0.2">
      <c r="A172" s="12"/>
      <c r="B172" s="12" t="s">
        <v>41</v>
      </c>
      <c r="C172" s="12" t="s">
        <v>41</v>
      </c>
      <c r="D172" s="12" t="s">
        <v>41</v>
      </c>
      <c r="E172" s="12" t="s">
        <v>41</v>
      </c>
      <c r="F172" s="12" t="s">
        <v>41</v>
      </c>
      <c r="G172" s="12" t="s">
        <v>43</v>
      </c>
      <c r="H172" s="12" t="s">
        <v>43</v>
      </c>
      <c r="I172" s="12" t="s">
        <v>45</v>
      </c>
      <c r="J172" s="12" t="s">
        <v>45</v>
      </c>
      <c r="K172" s="12" t="s">
        <v>45</v>
      </c>
      <c r="L172" s="12"/>
      <c r="M172" s="12"/>
      <c r="N172" s="12"/>
      <c r="O172" s="12"/>
      <c r="P172" s="12"/>
      <c r="Q172" s="12" t="s">
        <v>47</v>
      </c>
      <c r="R172" s="12" t="s">
        <v>47</v>
      </c>
      <c r="S172" s="12" t="s">
        <v>47</v>
      </c>
      <c r="T172" s="12" t="s">
        <v>47</v>
      </c>
      <c r="U172" s="12" t="s">
        <v>47</v>
      </c>
      <c r="V172" s="12" t="s">
        <v>47</v>
      </c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 t="s">
        <v>48</v>
      </c>
      <c r="AH172" s="12" t="s">
        <v>48</v>
      </c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3"/>
      <c r="AU172" s="12"/>
      <c r="AV172" s="12"/>
    </row>
    <row r="173" spans="1:48" x14ac:dyDescent="0.2">
      <c r="A173" s="10" t="s">
        <v>169</v>
      </c>
      <c r="B173" s="10" t="s">
        <v>53</v>
      </c>
      <c r="C173" s="10" t="s">
        <v>62</v>
      </c>
      <c r="D173" s="10" t="s">
        <v>63</v>
      </c>
      <c r="E173" s="10" t="s">
        <v>64</v>
      </c>
      <c r="F173" s="10" t="s">
        <v>324</v>
      </c>
      <c r="G173" s="10" t="s">
        <v>325</v>
      </c>
      <c r="H173" s="10" t="s">
        <v>66</v>
      </c>
      <c r="I173" s="10" t="s">
        <v>67</v>
      </c>
      <c r="J173" s="10" t="s">
        <v>68</v>
      </c>
      <c r="K173" s="10"/>
      <c r="L173" s="10"/>
      <c r="M173" s="10"/>
      <c r="N173" s="10"/>
      <c r="O173" s="10"/>
      <c r="P173" s="10"/>
      <c r="Q173" s="10" t="s">
        <v>405</v>
      </c>
      <c r="R173" s="10" t="s">
        <v>406</v>
      </c>
      <c r="S173" s="10" t="s">
        <v>407</v>
      </c>
      <c r="T173" s="10" t="s">
        <v>408</v>
      </c>
      <c r="U173" s="10" t="s">
        <v>409</v>
      </c>
      <c r="V173" s="10" t="s">
        <v>112</v>
      </c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 t="s">
        <v>410</v>
      </c>
      <c r="AH173" s="10" t="s">
        <v>411</v>
      </c>
      <c r="AI173" s="10" t="s">
        <v>412</v>
      </c>
      <c r="AJ173" s="10" t="s">
        <v>413</v>
      </c>
      <c r="AK173" s="10" t="s">
        <v>414</v>
      </c>
      <c r="AL173" s="10" t="s">
        <v>415</v>
      </c>
      <c r="AM173" s="10" t="s">
        <v>416</v>
      </c>
      <c r="AN173" s="10" t="s">
        <v>417</v>
      </c>
      <c r="AO173" s="10"/>
      <c r="AP173" s="10"/>
      <c r="AQ173" s="10"/>
      <c r="AR173" s="10"/>
      <c r="AS173" s="10"/>
      <c r="AT173" s="10"/>
      <c r="AU173" s="10"/>
      <c r="AV173" s="10"/>
    </row>
    <row r="174" spans="1:48" x14ac:dyDescent="0.2">
      <c r="A174" s="8"/>
      <c r="B174" s="8" t="s">
        <v>53</v>
      </c>
      <c r="C174" s="8" t="s">
        <v>62</v>
      </c>
      <c r="D174" s="8" t="s">
        <v>63</v>
      </c>
      <c r="E174" s="8" t="s">
        <v>64</v>
      </c>
      <c r="F174" s="8" t="s">
        <v>324</v>
      </c>
      <c r="G174" s="8" t="s">
        <v>325</v>
      </c>
      <c r="H174" s="8" t="s">
        <v>66</v>
      </c>
      <c r="I174" s="8" t="s">
        <v>67</v>
      </c>
      <c r="J174" s="8" t="s">
        <v>68</v>
      </c>
      <c r="K174" s="8"/>
      <c r="L174" s="8"/>
      <c r="M174" s="8"/>
      <c r="N174" s="8"/>
      <c r="O174" s="8"/>
      <c r="P174" s="8"/>
      <c r="Q174" s="8" t="s">
        <v>405</v>
      </c>
      <c r="R174" s="8" t="s">
        <v>406</v>
      </c>
      <c r="S174" s="8" t="s">
        <v>407</v>
      </c>
      <c r="T174" s="8" t="s">
        <v>408</v>
      </c>
      <c r="U174" s="8" t="s">
        <v>409</v>
      </c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 t="s">
        <v>410</v>
      </c>
      <c r="AH174" s="8" t="s">
        <v>411</v>
      </c>
      <c r="AI174" s="8" t="s">
        <v>412</v>
      </c>
      <c r="AJ174" s="8" t="s">
        <v>413</v>
      </c>
      <c r="AK174" s="8"/>
      <c r="AL174" s="8" t="s">
        <v>415</v>
      </c>
      <c r="AM174" s="8"/>
      <c r="AN174" s="8"/>
      <c r="AO174" s="8"/>
      <c r="AP174" s="8"/>
      <c r="AQ174" s="8"/>
      <c r="AR174" s="8"/>
      <c r="AS174" s="8"/>
      <c r="AT174" s="8"/>
      <c r="AU174" s="8"/>
      <c r="AV174" s="8"/>
    </row>
    <row r="175" spans="1:48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 t="s">
        <v>112</v>
      </c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 t="s">
        <v>414</v>
      </c>
      <c r="AL175" s="8"/>
      <c r="AM175" s="8" t="s">
        <v>416</v>
      </c>
      <c r="AN175" s="8" t="s">
        <v>417</v>
      </c>
      <c r="AO175" s="8"/>
      <c r="AP175" s="8"/>
      <c r="AQ175" s="8"/>
      <c r="AR175" s="8"/>
      <c r="AS175" s="8"/>
      <c r="AT175" s="8"/>
      <c r="AU175" s="8"/>
      <c r="AV175" s="8"/>
    </row>
    <row r="176" spans="1:48" x14ac:dyDescent="0.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</row>
    <row r="177" spans="1:48" x14ac:dyDescent="0.2">
      <c r="A177" s="3"/>
      <c r="B177" s="20">
        <v>0.621</v>
      </c>
      <c r="C177" s="20">
        <v>0.61699999999999999</v>
      </c>
      <c r="D177" s="20">
        <v>0.76600000000000001</v>
      </c>
      <c r="E177" s="20">
        <v>0.95299999999999996</v>
      </c>
      <c r="F177" s="20">
        <v>0.56299999999999994</v>
      </c>
      <c r="G177" s="20">
        <v>1.02</v>
      </c>
      <c r="H177" s="20">
        <v>0.746</v>
      </c>
      <c r="I177" s="20">
        <v>1.49</v>
      </c>
      <c r="J177" s="20">
        <v>1.86</v>
      </c>
      <c r="K177" s="20"/>
      <c r="L177" s="20"/>
      <c r="M177" s="3"/>
      <c r="N177" s="3"/>
      <c r="O177" s="3"/>
      <c r="P177" s="3"/>
      <c r="Q177" s="20">
        <v>1.129</v>
      </c>
      <c r="R177" s="20">
        <v>1.3280000000000001</v>
      </c>
      <c r="S177" s="20">
        <v>0.60199999999999998</v>
      </c>
      <c r="T177" s="20">
        <v>1.03E-2</v>
      </c>
      <c r="U177" s="20">
        <v>3.5999999999999997E-2</v>
      </c>
      <c r="V177" s="21">
        <v>0.5</v>
      </c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20">
        <v>0.98699999999999999</v>
      </c>
      <c r="AH177" s="20">
        <v>1.6899999999999998E-2</v>
      </c>
      <c r="AI177" s="20">
        <v>1.393</v>
      </c>
      <c r="AJ177" s="20">
        <v>2.3900000000000001E-2</v>
      </c>
      <c r="AK177" s="20">
        <v>0.2</v>
      </c>
      <c r="AL177" s="20">
        <v>0.06</v>
      </c>
      <c r="AM177" s="21">
        <v>0.1</v>
      </c>
      <c r="AN177" s="21">
        <v>0.15</v>
      </c>
      <c r="AO177" s="3"/>
      <c r="AP177" s="3"/>
      <c r="AQ177" s="3"/>
      <c r="AR177" s="3"/>
      <c r="AS177" s="3"/>
      <c r="AT177" s="3"/>
      <c r="AU177" s="3"/>
      <c r="AV177" s="3"/>
    </row>
    <row r="178" spans="1:48" x14ac:dyDescent="0.2">
      <c r="A178" s="3"/>
      <c r="B178" s="3" t="s">
        <v>6</v>
      </c>
      <c r="C178" s="3" t="s">
        <v>6</v>
      </c>
      <c r="D178" s="3" t="s">
        <v>6</v>
      </c>
      <c r="E178" s="3" t="s">
        <v>6</v>
      </c>
      <c r="F178" s="3" t="s">
        <v>6</v>
      </c>
      <c r="G178" s="3" t="s">
        <v>6</v>
      </c>
      <c r="H178" s="3" t="s">
        <v>6</v>
      </c>
      <c r="I178" s="3" t="s">
        <v>6</v>
      </c>
      <c r="J178" s="3" t="s">
        <v>6</v>
      </c>
      <c r="K178" s="12"/>
      <c r="L178" s="12"/>
      <c r="M178" s="3"/>
      <c r="N178" s="3"/>
      <c r="O178" s="3"/>
      <c r="P178" s="3"/>
      <c r="Q178" s="3" t="s">
        <v>6</v>
      </c>
      <c r="R178" s="3" t="s">
        <v>6</v>
      </c>
      <c r="S178" s="3" t="s">
        <v>6</v>
      </c>
      <c r="T178" s="12" t="s">
        <v>5</v>
      </c>
      <c r="U178" s="12" t="s">
        <v>5</v>
      </c>
      <c r="V178" s="12" t="s">
        <v>418</v>
      </c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 t="s">
        <v>6</v>
      </c>
      <c r="AH178" s="12" t="s">
        <v>5</v>
      </c>
      <c r="AI178" s="3" t="s">
        <v>6</v>
      </c>
      <c r="AJ178" s="12" t="s">
        <v>5</v>
      </c>
      <c r="AK178" s="12" t="s">
        <v>5</v>
      </c>
      <c r="AL178" s="12" t="s">
        <v>5</v>
      </c>
      <c r="AM178" s="12" t="s">
        <v>9</v>
      </c>
      <c r="AN178" s="12" t="s">
        <v>10</v>
      </c>
      <c r="AO178" s="3"/>
      <c r="AP178" s="3"/>
      <c r="AQ178" s="3"/>
      <c r="AR178" s="3"/>
      <c r="AS178" s="3"/>
      <c r="AT178" s="3"/>
      <c r="AU178" s="3"/>
      <c r="AV178" s="3"/>
    </row>
    <row r="179" spans="1:48" x14ac:dyDescent="0.2">
      <c r="A179" s="3"/>
      <c r="B179" s="12" t="s">
        <v>232</v>
      </c>
      <c r="C179" s="12" t="s">
        <v>232</v>
      </c>
      <c r="D179" s="12" t="s">
        <v>232</v>
      </c>
      <c r="E179" s="12" t="s">
        <v>232</v>
      </c>
      <c r="F179" s="12" t="s">
        <v>232</v>
      </c>
      <c r="G179" s="12" t="s">
        <v>232</v>
      </c>
      <c r="H179" s="12" t="s">
        <v>232</v>
      </c>
      <c r="I179" s="12" t="s">
        <v>232</v>
      </c>
      <c r="J179" s="12" t="s">
        <v>232</v>
      </c>
      <c r="K179" s="12"/>
      <c r="L179" s="12"/>
      <c r="M179" s="3"/>
      <c r="N179" s="3"/>
      <c r="O179" s="3"/>
      <c r="P179" s="3"/>
      <c r="Q179" s="3" t="s">
        <v>233</v>
      </c>
      <c r="R179" s="3" t="s">
        <v>233</v>
      </c>
      <c r="S179" s="3" t="s">
        <v>233</v>
      </c>
      <c r="T179" s="3" t="s">
        <v>233</v>
      </c>
      <c r="U179" s="12" t="s">
        <v>234</v>
      </c>
      <c r="V179" s="12" t="s">
        <v>234</v>
      </c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 t="s">
        <v>233</v>
      </c>
      <c r="AH179" s="3" t="s">
        <v>233</v>
      </c>
      <c r="AI179" s="3" t="s">
        <v>233</v>
      </c>
      <c r="AJ179" s="3" t="s">
        <v>233</v>
      </c>
      <c r="AK179" s="12" t="s">
        <v>234</v>
      </c>
      <c r="AL179" s="12" t="s">
        <v>234</v>
      </c>
      <c r="AM179" s="12" t="s">
        <v>234</v>
      </c>
      <c r="AN179" s="12" t="s">
        <v>234</v>
      </c>
      <c r="AO179" s="3"/>
      <c r="AP179" s="3"/>
      <c r="AQ179" s="3"/>
      <c r="AR179" s="3"/>
      <c r="AS179" s="3"/>
      <c r="AT179" s="3"/>
      <c r="AU179" s="3"/>
      <c r="AV179" s="3"/>
    </row>
    <row r="180" spans="1:48" x14ac:dyDescent="0.2">
      <c r="A180" s="3"/>
      <c r="B180" s="12" t="s">
        <v>24</v>
      </c>
      <c r="C180" s="12" t="s">
        <v>24</v>
      </c>
      <c r="D180" s="12" t="s">
        <v>24</v>
      </c>
      <c r="E180" s="12" t="s">
        <v>24</v>
      </c>
      <c r="F180" s="12" t="s">
        <v>24</v>
      </c>
      <c r="G180" s="12" t="s">
        <v>24</v>
      </c>
      <c r="H180" s="12" t="s">
        <v>24</v>
      </c>
      <c r="I180" s="12" t="s">
        <v>24</v>
      </c>
      <c r="J180" s="12" t="s">
        <v>24</v>
      </c>
      <c r="K180" s="12"/>
      <c r="L180" s="12"/>
      <c r="M180" s="3"/>
      <c r="N180" s="3"/>
      <c r="O180" s="3"/>
      <c r="P180" s="3"/>
      <c r="Q180" s="12" t="s">
        <v>25</v>
      </c>
      <c r="R180" s="12" t="s">
        <v>25</v>
      </c>
      <c r="S180" s="12" t="s">
        <v>25</v>
      </c>
      <c r="T180" s="12" t="s">
        <v>25</v>
      </c>
      <c r="U180" s="12" t="s">
        <v>25</v>
      </c>
      <c r="V180" s="12" t="s">
        <v>25</v>
      </c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12" t="s">
        <v>26</v>
      </c>
      <c r="AH180" s="12" t="s">
        <v>26</v>
      </c>
      <c r="AI180" s="12" t="s">
        <v>26</v>
      </c>
      <c r="AJ180" s="12" t="s">
        <v>26</v>
      </c>
      <c r="AK180" s="12" t="s">
        <v>26</v>
      </c>
      <c r="AL180" s="12" t="s">
        <v>26</v>
      </c>
      <c r="AM180" s="12" t="s">
        <v>26</v>
      </c>
      <c r="AN180" s="12" t="s">
        <v>26</v>
      </c>
      <c r="AO180" s="3"/>
      <c r="AP180" s="3"/>
      <c r="AQ180" s="3"/>
      <c r="AR180" s="3"/>
      <c r="AS180" s="3"/>
      <c r="AT180" s="3"/>
      <c r="AU180" s="3"/>
      <c r="AV180" s="3"/>
    </row>
    <row r="181" spans="1:48" x14ac:dyDescent="0.2">
      <c r="A181" s="3"/>
      <c r="B181" s="3" t="s">
        <v>41</v>
      </c>
      <c r="C181" s="3" t="s">
        <v>41</v>
      </c>
      <c r="D181" s="3" t="s">
        <v>41</v>
      </c>
      <c r="E181" s="3" t="s">
        <v>41</v>
      </c>
      <c r="F181" s="3" t="s">
        <v>43</v>
      </c>
      <c r="G181" s="3" t="s">
        <v>43</v>
      </c>
      <c r="H181" s="3" t="s">
        <v>45</v>
      </c>
      <c r="I181" s="3" t="s">
        <v>45</v>
      </c>
      <c r="J181" s="3" t="s">
        <v>45</v>
      </c>
      <c r="K181" s="12"/>
      <c r="L181" s="12"/>
      <c r="M181" s="3"/>
      <c r="N181" s="3"/>
      <c r="O181" s="3"/>
      <c r="P181" s="3"/>
      <c r="Q181" s="3" t="s">
        <v>47</v>
      </c>
      <c r="R181" s="3" t="s">
        <v>47</v>
      </c>
      <c r="S181" s="3" t="s">
        <v>47</v>
      </c>
      <c r="T181" s="3" t="s">
        <v>47</v>
      </c>
      <c r="U181" s="12" t="s">
        <v>47</v>
      </c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 t="s">
        <v>48</v>
      </c>
      <c r="AH181" s="3" t="s">
        <v>48</v>
      </c>
      <c r="AI181" s="3" t="s">
        <v>48</v>
      </c>
      <c r="AJ181" s="3" t="s">
        <v>48</v>
      </c>
      <c r="AK181" s="3"/>
      <c r="AL181" s="12" t="s">
        <v>48</v>
      </c>
      <c r="AM181" s="3"/>
      <c r="AN181" s="12" t="s">
        <v>48</v>
      </c>
      <c r="AO181" s="3"/>
      <c r="AP181" s="3"/>
      <c r="AQ181" s="3"/>
      <c r="AR181" s="3"/>
      <c r="AS181" s="3"/>
      <c r="AT181" s="3"/>
      <c r="AU181" s="3"/>
      <c r="AV181" s="3"/>
    </row>
    <row r="182" spans="1:48" x14ac:dyDescent="0.2">
      <c r="A182" s="10" t="s">
        <v>170</v>
      </c>
      <c r="B182" s="10" t="s">
        <v>53</v>
      </c>
      <c r="C182" s="10" t="s">
        <v>62</v>
      </c>
      <c r="D182" s="10" t="s">
        <v>63</v>
      </c>
      <c r="E182" s="10" t="s">
        <v>64</v>
      </c>
      <c r="F182" s="10" t="s">
        <v>324</v>
      </c>
      <c r="G182" s="10" t="s">
        <v>325</v>
      </c>
      <c r="H182" s="10" t="s">
        <v>66</v>
      </c>
      <c r="I182" s="10" t="s">
        <v>67</v>
      </c>
      <c r="J182" s="10" t="s">
        <v>68</v>
      </c>
      <c r="K182" s="10"/>
      <c r="L182" s="10"/>
      <c r="M182" s="10"/>
      <c r="N182" s="10"/>
      <c r="O182" s="10"/>
      <c r="P182" s="10"/>
      <c r="Q182" s="10" t="s">
        <v>419</v>
      </c>
      <c r="R182" s="10" t="s">
        <v>420</v>
      </c>
      <c r="S182" s="10" t="s">
        <v>421</v>
      </c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 t="s">
        <v>422</v>
      </c>
      <c r="AH182" s="10" t="s">
        <v>423</v>
      </c>
      <c r="AI182" s="10" t="s">
        <v>424</v>
      </c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</row>
    <row r="183" spans="1:48" x14ac:dyDescent="0.2">
      <c r="A183" s="8"/>
      <c r="B183" s="8" t="s">
        <v>53</v>
      </c>
      <c r="C183" s="8" t="s">
        <v>62</v>
      </c>
      <c r="D183" s="8" t="s">
        <v>63</v>
      </c>
      <c r="E183" s="8" t="s">
        <v>64</v>
      </c>
      <c r="F183" s="8" t="s">
        <v>324</v>
      </c>
      <c r="G183" s="8" t="s">
        <v>325</v>
      </c>
      <c r="H183" s="8" t="s">
        <v>66</v>
      </c>
      <c r="I183" s="8" t="s">
        <v>67</v>
      </c>
      <c r="J183" s="8" t="s">
        <v>68</v>
      </c>
      <c r="K183" s="8"/>
      <c r="L183" s="8"/>
      <c r="M183" s="8"/>
      <c r="N183" s="8"/>
      <c r="O183" s="8"/>
      <c r="P183" s="8"/>
      <c r="Q183" s="8" t="s">
        <v>419</v>
      </c>
      <c r="R183" s="8" t="s">
        <v>420</v>
      </c>
      <c r="S183" s="8" t="s">
        <v>421</v>
      </c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 t="s">
        <v>422</v>
      </c>
      <c r="AH183" s="8" t="s">
        <v>423</v>
      </c>
      <c r="AI183" s="8" t="s">
        <v>424</v>
      </c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</row>
    <row r="184" spans="1:48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</row>
    <row r="185" spans="1:48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</row>
    <row r="186" spans="1:48" x14ac:dyDescent="0.2">
      <c r="A186" s="3"/>
      <c r="B186" s="20">
        <v>0.89700000000000002</v>
      </c>
      <c r="C186" s="20">
        <v>0.87629999999999997</v>
      </c>
      <c r="D186" s="20">
        <v>0.98809999999999998</v>
      </c>
      <c r="E186" s="20">
        <v>1.3399000000000001</v>
      </c>
      <c r="F186" s="20">
        <v>0.68799999999999994</v>
      </c>
      <c r="G186" s="20">
        <v>1.2470000000000001</v>
      </c>
      <c r="H186" s="20">
        <v>0.89510000000000001</v>
      </c>
      <c r="I186" s="20">
        <v>1.7902</v>
      </c>
      <c r="J186" s="20">
        <v>2.2378</v>
      </c>
      <c r="K186" s="3"/>
      <c r="L186" s="3"/>
      <c r="M186" s="3"/>
      <c r="N186" s="3"/>
      <c r="O186" s="3"/>
      <c r="P186" s="3"/>
      <c r="Q186" s="20">
        <v>0.94399999999999995</v>
      </c>
      <c r="R186" s="12">
        <v>0.97599999999999998</v>
      </c>
      <c r="S186" s="20">
        <v>1.288</v>
      </c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20">
        <v>2.04</v>
      </c>
      <c r="AH186" s="20">
        <v>0.6</v>
      </c>
      <c r="AI186" s="20">
        <v>2.04</v>
      </c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</row>
    <row r="187" spans="1:48" x14ac:dyDescent="0.2">
      <c r="A187" s="12"/>
      <c r="B187" s="12" t="s">
        <v>6</v>
      </c>
      <c r="C187" s="12" t="s">
        <v>6</v>
      </c>
      <c r="D187" s="12" t="s">
        <v>6</v>
      </c>
      <c r="E187" s="12" t="s">
        <v>6</v>
      </c>
      <c r="F187" s="12" t="s">
        <v>6</v>
      </c>
      <c r="G187" s="12" t="s">
        <v>6</v>
      </c>
      <c r="H187" s="12" t="s">
        <v>6</v>
      </c>
      <c r="I187" s="12" t="s">
        <v>6</v>
      </c>
      <c r="J187" s="12" t="s">
        <v>6</v>
      </c>
      <c r="K187" s="12"/>
      <c r="L187" s="12"/>
      <c r="M187" s="12"/>
      <c r="N187" s="12"/>
      <c r="O187" s="12"/>
      <c r="P187" s="12"/>
      <c r="Q187" s="12" t="s">
        <v>6</v>
      </c>
      <c r="R187" s="12" t="s">
        <v>6</v>
      </c>
      <c r="S187" s="12" t="s">
        <v>6</v>
      </c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 t="s">
        <v>6</v>
      </c>
      <c r="AH187" s="12" t="s">
        <v>6</v>
      </c>
      <c r="AI187" s="12" t="s">
        <v>6</v>
      </c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</row>
    <row r="188" spans="1:48" x14ac:dyDescent="0.2">
      <c r="A188" s="12"/>
      <c r="B188" s="12" t="s">
        <v>231</v>
      </c>
      <c r="C188" s="12" t="s">
        <v>231</v>
      </c>
      <c r="D188" s="12" t="s">
        <v>231</v>
      </c>
      <c r="E188" s="12" t="s">
        <v>231</v>
      </c>
      <c r="F188" s="12" t="s">
        <v>231</v>
      </c>
      <c r="G188" s="12" t="s">
        <v>231</v>
      </c>
      <c r="H188" s="12" t="s">
        <v>232</v>
      </c>
      <c r="I188" s="12" t="s">
        <v>232</v>
      </c>
      <c r="J188" s="12" t="s">
        <v>232</v>
      </c>
      <c r="K188" s="12"/>
      <c r="L188" s="12"/>
      <c r="M188" s="12"/>
      <c r="N188" s="12"/>
      <c r="O188" s="12"/>
      <c r="P188" s="12"/>
      <c r="Q188" s="12" t="s">
        <v>233</v>
      </c>
      <c r="R188" s="12" t="s">
        <v>233</v>
      </c>
      <c r="S188" s="12" t="s">
        <v>233</v>
      </c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 t="s">
        <v>233</v>
      </c>
      <c r="AH188" s="12" t="s">
        <v>233</v>
      </c>
      <c r="AI188" s="12" t="s">
        <v>233</v>
      </c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</row>
    <row r="189" spans="1:48" x14ac:dyDescent="0.2">
      <c r="A189" s="12"/>
      <c r="B189" s="12" t="s">
        <v>24</v>
      </c>
      <c r="C189" s="12" t="s">
        <v>24</v>
      </c>
      <c r="D189" s="12" t="s">
        <v>24</v>
      </c>
      <c r="E189" s="12" t="s">
        <v>24</v>
      </c>
      <c r="F189" s="12" t="s">
        <v>24</v>
      </c>
      <c r="G189" s="12" t="s">
        <v>24</v>
      </c>
      <c r="H189" s="12" t="s">
        <v>24</v>
      </c>
      <c r="I189" s="12" t="s">
        <v>24</v>
      </c>
      <c r="J189" s="12" t="s">
        <v>24</v>
      </c>
      <c r="K189" s="12"/>
      <c r="L189" s="12"/>
      <c r="M189" s="12"/>
      <c r="N189" s="12"/>
      <c r="O189" s="12"/>
      <c r="P189" s="12"/>
      <c r="Q189" s="12" t="s">
        <v>25</v>
      </c>
      <c r="R189" s="12" t="s">
        <v>25</v>
      </c>
      <c r="S189" s="12" t="s">
        <v>25</v>
      </c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 t="s">
        <v>26</v>
      </c>
      <c r="AH189" s="12" t="s">
        <v>26</v>
      </c>
      <c r="AI189" s="12" t="s">
        <v>26</v>
      </c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</row>
    <row r="190" spans="1:48" x14ac:dyDescent="0.2">
      <c r="A190" s="12"/>
      <c r="B190" s="12" t="s">
        <v>41</v>
      </c>
      <c r="C190" s="12" t="s">
        <v>41</v>
      </c>
      <c r="D190" s="12" t="s">
        <v>41</v>
      </c>
      <c r="E190" s="12" t="s">
        <v>41</v>
      </c>
      <c r="F190" s="12" t="s">
        <v>43</v>
      </c>
      <c r="G190" s="12" t="s">
        <v>43</v>
      </c>
      <c r="H190" s="12" t="s">
        <v>45</v>
      </c>
      <c r="I190" s="12" t="s">
        <v>45</v>
      </c>
      <c r="J190" s="12" t="s">
        <v>45</v>
      </c>
      <c r="K190" s="12"/>
      <c r="L190" s="12"/>
      <c r="M190" s="12"/>
      <c r="N190" s="12"/>
      <c r="O190" s="12"/>
      <c r="P190" s="12"/>
      <c r="Q190" s="12" t="s">
        <v>47</v>
      </c>
      <c r="R190" s="12" t="s">
        <v>47</v>
      </c>
      <c r="S190" s="12" t="s">
        <v>47</v>
      </c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 t="s">
        <v>48</v>
      </c>
      <c r="AH190" s="12" t="s">
        <v>48</v>
      </c>
      <c r="AI190" s="12" t="s">
        <v>48</v>
      </c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</row>
    <row r="191" spans="1:48" x14ac:dyDescent="0.2">
      <c r="A191" s="10" t="s">
        <v>171</v>
      </c>
      <c r="B191" s="10" t="s">
        <v>53</v>
      </c>
      <c r="C191" s="10" t="s">
        <v>62</v>
      </c>
      <c r="D191" s="10" t="s">
        <v>63</v>
      </c>
      <c r="E191" s="10" t="s">
        <v>64</v>
      </c>
      <c r="F191" s="10" t="s">
        <v>103</v>
      </c>
      <c r="G191" s="10" t="s">
        <v>252</v>
      </c>
      <c r="H191" s="10" t="s">
        <v>253</v>
      </c>
      <c r="I191" s="10" t="s">
        <v>66</v>
      </c>
      <c r="J191" s="10" t="s">
        <v>67</v>
      </c>
      <c r="K191" s="10" t="s">
        <v>68</v>
      </c>
      <c r="L191" s="10"/>
      <c r="M191" s="10"/>
      <c r="N191" s="10"/>
      <c r="O191" s="10"/>
      <c r="P191" s="10"/>
      <c r="Q191" s="10" t="s">
        <v>425</v>
      </c>
      <c r="R191" s="10" t="s">
        <v>426</v>
      </c>
      <c r="S191" s="10" t="s">
        <v>427</v>
      </c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 t="s">
        <v>80</v>
      </c>
      <c r="AH191" s="10" t="s">
        <v>428</v>
      </c>
      <c r="AI191" s="10" t="s">
        <v>366</v>
      </c>
      <c r="AJ191" s="10" t="s">
        <v>367</v>
      </c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</row>
    <row r="192" spans="1:48" x14ac:dyDescent="0.2">
      <c r="A192" s="8"/>
      <c r="B192" s="8" t="s">
        <v>53</v>
      </c>
      <c r="C192" s="8" t="s">
        <v>62</v>
      </c>
      <c r="D192" s="8" t="s">
        <v>63</v>
      </c>
      <c r="E192" s="8" t="s">
        <v>64</v>
      </c>
      <c r="F192" s="8" t="s">
        <v>103</v>
      </c>
      <c r="G192" s="8" t="s">
        <v>252</v>
      </c>
      <c r="H192" s="8" t="s">
        <v>253</v>
      </c>
      <c r="I192" s="8" t="s">
        <v>66</v>
      </c>
      <c r="J192" s="8" t="s">
        <v>67</v>
      </c>
      <c r="K192" s="8" t="s">
        <v>68</v>
      </c>
      <c r="L192" s="8"/>
      <c r="M192" s="8"/>
      <c r="N192" s="8"/>
      <c r="O192" s="8"/>
      <c r="P192" s="8"/>
      <c r="Q192" s="8" t="s">
        <v>425</v>
      </c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 t="s">
        <v>80</v>
      </c>
      <c r="AH192" s="8" t="s">
        <v>428</v>
      </c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</row>
    <row r="193" spans="1:48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</row>
    <row r="194" spans="1:48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 t="s">
        <v>366</v>
      </c>
      <c r="AJ194" s="8" t="s">
        <v>367</v>
      </c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</row>
    <row r="195" spans="1:48" x14ac:dyDescent="0.2">
      <c r="A195" s="3"/>
      <c r="B195" s="20">
        <v>0.36120000000000002</v>
      </c>
      <c r="C195" s="20">
        <v>0.33539999999999998</v>
      </c>
      <c r="D195" s="20">
        <v>0.45579999999999998</v>
      </c>
      <c r="E195" s="20">
        <v>0.43</v>
      </c>
      <c r="F195" s="20">
        <v>0.53749999999999998</v>
      </c>
      <c r="G195" s="20">
        <v>0.43859999999999999</v>
      </c>
      <c r="H195" s="20">
        <v>1.24</v>
      </c>
      <c r="I195" s="20">
        <v>0.56830000000000003</v>
      </c>
      <c r="J195" s="20">
        <v>1.1366000000000001</v>
      </c>
      <c r="K195" s="20">
        <v>1.4208000000000001</v>
      </c>
      <c r="L195" s="3"/>
      <c r="M195" s="3"/>
      <c r="N195" s="3"/>
      <c r="O195" s="3"/>
      <c r="P195" s="3"/>
      <c r="Q195" s="20">
        <v>0.41920000000000002</v>
      </c>
      <c r="R195" s="20">
        <v>7.1999999999999995E-2</v>
      </c>
      <c r="S195" s="12">
        <v>693</v>
      </c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20">
        <v>0.8</v>
      </c>
      <c r="AH195" s="20">
        <v>0.52639999999999998</v>
      </c>
      <c r="AI195" s="20">
        <v>5.3400000000000003E-2</v>
      </c>
      <c r="AJ195" s="12">
        <v>513</v>
      </c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</row>
    <row r="196" spans="1:48" x14ac:dyDescent="0.2">
      <c r="A196" s="3"/>
      <c r="B196" s="12" t="s">
        <v>6</v>
      </c>
      <c r="C196" s="12" t="s">
        <v>6</v>
      </c>
      <c r="D196" s="12" t="s">
        <v>6</v>
      </c>
      <c r="E196" s="12" t="s">
        <v>6</v>
      </c>
      <c r="F196" s="12" t="s">
        <v>6</v>
      </c>
      <c r="G196" s="12" t="s">
        <v>6</v>
      </c>
      <c r="H196" s="12" t="s">
        <v>6</v>
      </c>
      <c r="I196" s="12" t="s">
        <v>6</v>
      </c>
      <c r="J196" s="12" t="s">
        <v>6</v>
      </c>
      <c r="K196" s="12" t="s">
        <v>6</v>
      </c>
      <c r="L196" s="3"/>
      <c r="M196" s="3"/>
      <c r="N196" s="3"/>
      <c r="O196" s="3"/>
      <c r="P196" s="3"/>
      <c r="Q196" s="12" t="s">
        <v>6</v>
      </c>
      <c r="R196" s="12" t="s">
        <v>5</v>
      </c>
      <c r="S196" s="12" t="s">
        <v>315</v>
      </c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12" t="s">
        <v>6</v>
      </c>
      <c r="AH196" s="12" t="s">
        <v>6</v>
      </c>
      <c r="AI196" s="12" t="s">
        <v>5</v>
      </c>
      <c r="AJ196" s="12" t="s">
        <v>315</v>
      </c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</row>
    <row r="197" spans="1:48" x14ac:dyDescent="0.2">
      <c r="A197" s="12"/>
      <c r="B197" s="12" t="s">
        <v>231</v>
      </c>
      <c r="C197" s="12" t="s">
        <v>231</v>
      </c>
      <c r="D197" s="12" t="s">
        <v>231</v>
      </c>
      <c r="E197" s="12" t="s">
        <v>231</v>
      </c>
      <c r="F197" s="12" t="s">
        <v>231</v>
      </c>
      <c r="G197" s="12" t="s">
        <v>429</v>
      </c>
      <c r="H197" s="12" t="s">
        <v>429</v>
      </c>
      <c r="I197" s="12" t="s">
        <v>232</v>
      </c>
      <c r="J197" s="12" t="s">
        <v>232</v>
      </c>
      <c r="K197" s="12" t="s">
        <v>232</v>
      </c>
      <c r="L197" s="12"/>
      <c r="M197" s="12"/>
      <c r="N197" s="12"/>
      <c r="O197" s="12"/>
      <c r="P197" s="12"/>
      <c r="Q197" s="12" t="s">
        <v>233</v>
      </c>
      <c r="R197" s="12" t="s">
        <v>233</v>
      </c>
      <c r="S197" s="12" t="s">
        <v>316</v>
      </c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 t="s">
        <v>233</v>
      </c>
      <c r="AH197" s="12" t="s">
        <v>316</v>
      </c>
      <c r="AI197" s="12" t="s">
        <v>233</v>
      </c>
      <c r="AJ197" s="12" t="s">
        <v>316</v>
      </c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</row>
    <row r="198" spans="1:48" x14ac:dyDescent="0.2">
      <c r="A198" s="3"/>
      <c r="B198" s="12" t="s">
        <v>24</v>
      </c>
      <c r="C198" s="12" t="s">
        <v>24</v>
      </c>
      <c r="D198" s="12" t="s">
        <v>24</v>
      </c>
      <c r="E198" s="12" t="s">
        <v>24</v>
      </c>
      <c r="F198" s="12" t="s">
        <v>24</v>
      </c>
      <c r="G198" s="12" t="s">
        <v>24</v>
      </c>
      <c r="H198" s="12" t="s">
        <v>24</v>
      </c>
      <c r="I198" s="12" t="s">
        <v>24</v>
      </c>
      <c r="J198" s="12" t="s">
        <v>24</v>
      </c>
      <c r="K198" s="12" t="s">
        <v>24</v>
      </c>
      <c r="L198" s="3"/>
      <c r="M198" s="3"/>
      <c r="N198" s="3"/>
      <c r="O198" s="3"/>
      <c r="P198" s="3"/>
      <c r="Q198" s="12" t="s">
        <v>25</v>
      </c>
      <c r="R198" s="12" t="s">
        <v>25</v>
      </c>
      <c r="S198" s="12" t="s">
        <v>25</v>
      </c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12" t="s">
        <v>26</v>
      </c>
      <c r="AH198" s="12" t="s">
        <v>26</v>
      </c>
      <c r="AI198" s="12" t="s">
        <v>26</v>
      </c>
      <c r="AJ198" s="12" t="s">
        <v>26</v>
      </c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</row>
    <row r="199" spans="1:48" x14ac:dyDescent="0.2">
      <c r="A199" s="3"/>
      <c r="B199" s="12" t="s">
        <v>41</v>
      </c>
      <c r="C199" s="12" t="s">
        <v>41</v>
      </c>
      <c r="D199" s="12" t="s">
        <v>41</v>
      </c>
      <c r="E199" s="12" t="s">
        <v>41</v>
      </c>
      <c r="F199" s="12" t="s">
        <v>41</v>
      </c>
      <c r="G199" s="12" t="s">
        <v>43</v>
      </c>
      <c r="H199" s="12" t="s">
        <v>43</v>
      </c>
      <c r="I199" s="12" t="s">
        <v>45</v>
      </c>
      <c r="J199" s="12" t="s">
        <v>45</v>
      </c>
      <c r="K199" s="12" t="s">
        <v>45</v>
      </c>
      <c r="L199" s="3"/>
      <c r="M199" s="3"/>
      <c r="N199" s="3"/>
      <c r="O199" s="3"/>
      <c r="P199" s="3"/>
      <c r="Q199" s="12" t="s">
        <v>47</v>
      </c>
      <c r="R199" s="12" t="s">
        <v>47</v>
      </c>
      <c r="S199" s="12" t="s">
        <v>47</v>
      </c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12" t="s">
        <v>48</v>
      </c>
      <c r="AH199" s="12" t="s">
        <v>48</v>
      </c>
      <c r="AI199" s="12" t="s">
        <v>48</v>
      </c>
      <c r="AJ199" s="12" t="s">
        <v>48</v>
      </c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</row>
    <row r="200" spans="1:48" x14ac:dyDescent="0.2">
      <c r="A200" s="10" t="s">
        <v>172</v>
      </c>
      <c r="B200" s="10" t="s">
        <v>53</v>
      </c>
      <c r="C200" s="10" t="s">
        <v>62</v>
      </c>
      <c r="D200" s="10" t="s">
        <v>63</v>
      </c>
      <c r="E200" s="10" t="s">
        <v>64</v>
      </c>
      <c r="F200" s="10" t="s">
        <v>103</v>
      </c>
      <c r="G200" s="10" t="s">
        <v>259</v>
      </c>
      <c r="H200" s="10" t="s">
        <v>260</v>
      </c>
      <c r="I200" s="10" t="s">
        <v>261</v>
      </c>
      <c r="J200" s="10" t="s">
        <v>262</v>
      </c>
      <c r="K200" s="10" t="s">
        <v>66</v>
      </c>
      <c r="L200" s="10" t="s">
        <v>67</v>
      </c>
      <c r="M200" s="10" t="s">
        <v>68</v>
      </c>
      <c r="N200" s="10"/>
      <c r="O200" s="10"/>
      <c r="P200" s="10"/>
      <c r="Q200" s="10" t="s">
        <v>131</v>
      </c>
      <c r="R200" s="10" t="s">
        <v>430</v>
      </c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 t="s">
        <v>431</v>
      </c>
      <c r="AH200" s="10" t="s">
        <v>256</v>
      </c>
      <c r="AI200" s="10" t="s">
        <v>390</v>
      </c>
      <c r="AJ200" s="10" t="s">
        <v>122</v>
      </c>
      <c r="AK200" s="10" t="s">
        <v>432</v>
      </c>
      <c r="AL200" s="10" t="s">
        <v>369</v>
      </c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</row>
    <row r="201" spans="1:48" x14ac:dyDescent="0.2">
      <c r="A201" s="8"/>
      <c r="B201" s="8" t="s">
        <v>53</v>
      </c>
      <c r="C201" s="8" t="s">
        <v>62</v>
      </c>
      <c r="D201" s="8" t="s">
        <v>63</v>
      </c>
      <c r="E201" s="8" t="s">
        <v>64</v>
      </c>
      <c r="F201" s="8" t="s">
        <v>103</v>
      </c>
      <c r="G201" s="8" t="s">
        <v>259</v>
      </c>
      <c r="H201" s="8" t="s">
        <v>260</v>
      </c>
      <c r="I201" s="8" t="s">
        <v>261</v>
      </c>
      <c r="J201" s="8" t="s">
        <v>262</v>
      </c>
      <c r="K201" s="8" t="s">
        <v>66</v>
      </c>
      <c r="L201" s="8" t="s">
        <v>67</v>
      </c>
      <c r="M201" s="8" t="s">
        <v>68</v>
      </c>
      <c r="N201" s="8"/>
      <c r="O201" s="8"/>
      <c r="P201" s="8"/>
      <c r="Q201" s="8" t="s">
        <v>131</v>
      </c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 t="s">
        <v>431</v>
      </c>
      <c r="AH201" s="8" t="s">
        <v>256</v>
      </c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</row>
    <row r="202" spans="1:48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 t="s">
        <v>430</v>
      </c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 t="s">
        <v>390</v>
      </c>
      <c r="AJ202" s="24" t="s">
        <v>122</v>
      </c>
      <c r="AK202" s="8" t="s">
        <v>432</v>
      </c>
      <c r="AL202" s="8" t="s">
        <v>369</v>
      </c>
      <c r="AM202" s="8"/>
      <c r="AN202" s="8"/>
      <c r="AO202" s="8"/>
      <c r="AP202" s="8"/>
      <c r="AQ202" s="8"/>
      <c r="AR202" s="8"/>
      <c r="AS202" s="8"/>
      <c r="AT202" s="8"/>
      <c r="AU202" s="8"/>
      <c r="AV202" s="8"/>
    </row>
    <row r="203" spans="1:48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</row>
    <row r="204" spans="1:48" x14ac:dyDescent="0.2">
      <c r="A204" s="3"/>
      <c r="B204" s="20">
        <v>0.4446</v>
      </c>
      <c r="C204" s="20">
        <v>0.43430000000000002</v>
      </c>
      <c r="D204" s="20">
        <v>0.52980000000000005</v>
      </c>
      <c r="E204" s="20">
        <v>0.58309999999999995</v>
      </c>
      <c r="F204" s="20">
        <v>0.70779999999999998</v>
      </c>
      <c r="G204" s="20">
        <v>0.55900000000000005</v>
      </c>
      <c r="H204" s="20">
        <v>0.60719999999999996</v>
      </c>
      <c r="I204" s="20">
        <v>0.55900000000000005</v>
      </c>
      <c r="J204" s="20">
        <v>0.72240000000000004</v>
      </c>
      <c r="K204" s="20">
        <v>0.63929999999999998</v>
      </c>
      <c r="L204" s="20">
        <v>1.2786</v>
      </c>
      <c r="M204" s="20">
        <v>1.5968</v>
      </c>
      <c r="N204" s="3"/>
      <c r="O204" s="3"/>
      <c r="P204" s="3"/>
      <c r="Q204" s="20">
        <v>2.3039999999999998</v>
      </c>
      <c r="R204" s="20">
        <v>1.5E-3</v>
      </c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20">
        <v>0.80159999999999998</v>
      </c>
      <c r="AH204" s="20">
        <v>4.008</v>
      </c>
      <c r="AI204" s="20">
        <v>1E-3</v>
      </c>
      <c r="AJ204" s="37">
        <v>6</v>
      </c>
      <c r="AK204" s="20">
        <v>0.12</v>
      </c>
      <c r="AL204" s="20">
        <v>0.12</v>
      </c>
      <c r="AM204" s="3"/>
      <c r="AN204" s="3"/>
      <c r="AO204" s="3"/>
      <c r="AP204" s="3"/>
      <c r="AQ204" s="3"/>
      <c r="AR204" s="3"/>
      <c r="AS204" s="3"/>
      <c r="AT204" s="3"/>
      <c r="AU204" s="3"/>
      <c r="AV204" s="3"/>
    </row>
    <row r="205" spans="1:48" x14ac:dyDescent="0.2">
      <c r="A205" s="12"/>
      <c r="B205" s="12" t="s">
        <v>6</v>
      </c>
      <c r="C205" s="12" t="s">
        <v>6</v>
      </c>
      <c r="D205" s="12" t="s">
        <v>6</v>
      </c>
      <c r="E205" s="12" t="s">
        <v>6</v>
      </c>
      <c r="F205" s="12" t="s">
        <v>6</v>
      </c>
      <c r="G205" s="12" t="s">
        <v>6</v>
      </c>
      <c r="H205" s="12" t="s">
        <v>6</v>
      </c>
      <c r="I205" s="12" t="s">
        <v>6</v>
      </c>
      <c r="J205" s="12" t="s">
        <v>6</v>
      </c>
      <c r="K205" s="12" t="s">
        <v>6</v>
      </c>
      <c r="L205" s="12" t="s">
        <v>6</v>
      </c>
      <c r="M205" s="12" t="s">
        <v>6</v>
      </c>
      <c r="N205" s="12"/>
      <c r="O205" s="12"/>
      <c r="P205" s="12"/>
      <c r="Q205" s="12" t="s">
        <v>6</v>
      </c>
      <c r="R205" s="12" t="s">
        <v>47</v>
      </c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 t="s">
        <v>6</v>
      </c>
      <c r="AH205" s="12" t="s">
        <v>6</v>
      </c>
      <c r="AI205" s="12" t="s">
        <v>48</v>
      </c>
      <c r="AJ205" s="12" t="s">
        <v>8</v>
      </c>
      <c r="AK205" s="12" t="s">
        <v>37</v>
      </c>
      <c r="AL205" s="12" t="s">
        <v>433</v>
      </c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</row>
    <row r="206" spans="1:48" x14ac:dyDescent="0.2">
      <c r="A206" s="12"/>
      <c r="B206" s="12" t="s">
        <v>232</v>
      </c>
      <c r="C206" s="12" t="s">
        <v>232</v>
      </c>
      <c r="D206" s="12" t="s">
        <v>232</v>
      </c>
      <c r="E206" s="12" t="s">
        <v>232</v>
      </c>
      <c r="F206" s="12" t="s">
        <v>232</v>
      </c>
      <c r="G206" s="12" t="s">
        <v>232</v>
      </c>
      <c r="H206" s="12" t="s">
        <v>232</v>
      </c>
      <c r="I206" s="12" t="s">
        <v>232</v>
      </c>
      <c r="J206" s="12" t="s">
        <v>232</v>
      </c>
      <c r="K206" s="12" t="s">
        <v>232</v>
      </c>
      <c r="L206" s="12" t="s">
        <v>232</v>
      </c>
      <c r="M206" s="12" t="s">
        <v>232</v>
      </c>
      <c r="N206" s="12"/>
      <c r="O206" s="12"/>
      <c r="P206" s="12"/>
      <c r="Q206" s="12" t="s">
        <v>233</v>
      </c>
      <c r="R206" s="12" t="s">
        <v>234</v>
      </c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 t="s">
        <v>233</v>
      </c>
      <c r="AH206" s="12" t="s">
        <v>233</v>
      </c>
      <c r="AI206" s="12" t="s">
        <v>234</v>
      </c>
      <c r="AJ206" s="12" t="s">
        <v>234</v>
      </c>
      <c r="AK206" s="12" t="s">
        <v>234</v>
      </c>
      <c r="AL206" s="12" t="s">
        <v>234</v>
      </c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</row>
    <row r="207" spans="1:48" x14ac:dyDescent="0.2">
      <c r="A207" s="3"/>
      <c r="B207" s="12" t="s">
        <v>24</v>
      </c>
      <c r="C207" s="12" t="s">
        <v>24</v>
      </c>
      <c r="D207" s="12" t="s">
        <v>24</v>
      </c>
      <c r="E207" s="12" t="s">
        <v>24</v>
      </c>
      <c r="F207" s="12" t="s">
        <v>24</v>
      </c>
      <c r="G207" s="12" t="s">
        <v>24</v>
      </c>
      <c r="H207" s="12" t="s">
        <v>24</v>
      </c>
      <c r="I207" s="12" t="s">
        <v>24</v>
      </c>
      <c r="J207" s="12" t="s">
        <v>24</v>
      </c>
      <c r="K207" s="12" t="s">
        <v>24</v>
      </c>
      <c r="L207" s="12" t="s">
        <v>24</v>
      </c>
      <c r="M207" s="12" t="s">
        <v>24</v>
      </c>
      <c r="N207" s="3"/>
      <c r="O207" s="3"/>
      <c r="P207" s="3"/>
      <c r="Q207" s="12" t="s">
        <v>25</v>
      </c>
      <c r="R207" s="12" t="s">
        <v>25</v>
      </c>
      <c r="S207" s="12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12" t="s">
        <v>26</v>
      </c>
      <c r="AH207" s="12" t="s">
        <v>26</v>
      </c>
      <c r="AI207" s="12" t="s">
        <v>26</v>
      </c>
      <c r="AJ207" s="12" t="s">
        <v>26</v>
      </c>
      <c r="AK207" s="12" t="s">
        <v>26</v>
      </c>
      <c r="AL207" s="12" t="s">
        <v>26</v>
      </c>
      <c r="AM207" s="3"/>
      <c r="AN207" s="3"/>
      <c r="AO207" s="3"/>
      <c r="AP207" s="3"/>
      <c r="AQ207" s="3"/>
      <c r="AR207" s="3"/>
      <c r="AS207" s="3"/>
      <c r="AT207" s="3"/>
      <c r="AU207" s="3"/>
      <c r="AV207" s="3"/>
    </row>
    <row r="208" spans="1:48" x14ac:dyDescent="0.2">
      <c r="A208" s="12"/>
      <c r="B208" s="12" t="s">
        <v>41</v>
      </c>
      <c r="C208" s="12" t="s">
        <v>41</v>
      </c>
      <c r="D208" s="12" t="s">
        <v>41</v>
      </c>
      <c r="E208" s="12" t="s">
        <v>41</v>
      </c>
      <c r="F208" s="12" t="s">
        <v>41</v>
      </c>
      <c r="G208" s="12" t="s">
        <v>43</v>
      </c>
      <c r="H208" s="12" t="s">
        <v>43</v>
      </c>
      <c r="I208" s="12" t="s">
        <v>43</v>
      </c>
      <c r="J208" s="12" t="s">
        <v>43</v>
      </c>
      <c r="K208" s="12" t="s">
        <v>45</v>
      </c>
      <c r="L208" s="12" t="s">
        <v>45</v>
      </c>
      <c r="M208" s="12" t="s">
        <v>45</v>
      </c>
      <c r="N208" s="12"/>
      <c r="O208" s="12"/>
      <c r="P208" s="12"/>
      <c r="Q208" s="12" t="s">
        <v>47</v>
      </c>
      <c r="R208" s="12" t="s">
        <v>47</v>
      </c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 t="s">
        <v>48</v>
      </c>
      <c r="AH208" s="12" t="s">
        <v>48</v>
      </c>
      <c r="AI208" s="12" t="s">
        <v>48</v>
      </c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</row>
    <row r="209" spans="1:48" x14ac:dyDescent="0.2">
      <c r="A209" s="38" t="s">
        <v>173</v>
      </c>
      <c r="B209" s="30" t="s">
        <v>53</v>
      </c>
      <c r="C209" s="30" t="s">
        <v>434</v>
      </c>
      <c r="D209" s="30" t="s">
        <v>435</v>
      </c>
      <c r="E209" s="30" t="s">
        <v>63</v>
      </c>
      <c r="F209" s="30" t="s">
        <v>324</v>
      </c>
      <c r="G209" s="30" t="s">
        <v>325</v>
      </c>
      <c r="H209" s="30" t="s">
        <v>66</v>
      </c>
      <c r="I209" s="30" t="s">
        <v>67</v>
      </c>
      <c r="J209" s="30" t="s">
        <v>68</v>
      </c>
      <c r="K209" s="30"/>
      <c r="L209" s="30"/>
      <c r="M209" s="30"/>
      <c r="N209" s="30"/>
      <c r="O209" s="30"/>
      <c r="P209" s="30"/>
      <c r="Q209" s="30" t="s">
        <v>436</v>
      </c>
      <c r="R209" s="30" t="s">
        <v>437</v>
      </c>
      <c r="S209" s="30" t="s">
        <v>438</v>
      </c>
      <c r="T209" s="30" t="s">
        <v>293</v>
      </c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 t="s">
        <v>439</v>
      </c>
      <c r="AH209" s="30" t="s">
        <v>440</v>
      </c>
      <c r="AI209" s="30" t="s">
        <v>441</v>
      </c>
      <c r="AJ209" s="30" t="s">
        <v>442</v>
      </c>
      <c r="AK209" s="30" t="s">
        <v>443</v>
      </c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</row>
    <row r="210" spans="1:48" x14ac:dyDescent="0.2">
      <c r="A210" s="8"/>
      <c r="B210" s="31" t="s">
        <v>53</v>
      </c>
      <c r="C210" s="31" t="s">
        <v>434</v>
      </c>
      <c r="D210" s="31" t="s">
        <v>435</v>
      </c>
      <c r="E210" s="31" t="s">
        <v>63</v>
      </c>
      <c r="F210" s="31" t="s">
        <v>324</v>
      </c>
      <c r="G210" s="31" t="s">
        <v>325</v>
      </c>
      <c r="H210" s="31" t="s">
        <v>66</v>
      </c>
      <c r="I210" s="31" t="s">
        <v>67</v>
      </c>
      <c r="J210" s="31" t="s">
        <v>68</v>
      </c>
      <c r="K210" s="8"/>
      <c r="L210" s="8"/>
      <c r="M210" s="8"/>
      <c r="N210" s="8"/>
      <c r="O210" s="8"/>
      <c r="P210" s="8"/>
      <c r="Q210" s="31" t="s">
        <v>436</v>
      </c>
      <c r="R210" s="31" t="s">
        <v>437</v>
      </c>
      <c r="S210" s="8" t="s">
        <v>438</v>
      </c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31" t="s">
        <v>439</v>
      </c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</row>
    <row r="211" spans="1:48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 t="s">
        <v>442</v>
      </c>
      <c r="AK211" s="8" t="s">
        <v>443</v>
      </c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</row>
    <row r="212" spans="1:48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 t="s">
        <v>293</v>
      </c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31" t="s">
        <v>440</v>
      </c>
      <c r="AI212" s="31" t="s">
        <v>441</v>
      </c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</row>
    <row r="213" spans="1:48" x14ac:dyDescent="0.2">
      <c r="B213" s="32">
        <v>0.71199999999999997</v>
      </c>
      <c r="C213" s="32">
        <v>0.33900000000000002</v>
      </c>
      <c r="D213" s="32">
        <v>0.35599999999999998</v>
      </c>
      <c r="E213" s="32">
        <v>0.95299999999999996</v>
      </c>
      <c r="F213" s="32">
        <v>0.625</v>
      </c>
      <c r="G213" s="32">
        <v>1.139</v>
      </c>
      <c r="H213" s="32">
        <v>0.746</v>
      </c>
      <c r="I213" s="32">
        <v>1.492</v>
      </c>
      <c r="J213" s="32">
        <v>1.865</v>
      </c>
      <c r="K213" s="33"/>
      <c r="L213" s="34"/>
      <c r="M213" s="34"/>
      <c r="N213" s="34"/>
      <c r="O213" s="34"/>
      <c r="P213" s="34"/>
      <c r="Q213" s="32">
        <v>1.5620000000000001</v>
      </c>
      <c r="R213" s="32">
        <v>0.33500000000000002</v>
      </c>
      <c r="S213" s="33">
        <f>(20%)*Q213</f>
        <v>0.31240000000000001</v>
      </c>
      <c r="T213" s="33">
        <v>0.04</v>
      </c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  <c r="AG213" s="32">
        <v>0.1588</v>
      </c>
      <c r="AH213" s="32">
        <v>5.2999999999999999E-2</v>
      </c>
      <c r="AI213" s="12">
        <v>513</v>
      </c>
      <c r="AJ213" s="39">
        <v>0.5</v>
      </c>
      <c r="AK213" s="39">
        <v>0.3</v>
      </c>
      <c r="AL213" s="34"/>
      <c r="AM213" s="34"/>
      <c r="AN213" s="34"/>
      <c r="AO213" s="34"/>
      <c r="AP213" s="34"/>
      <c r="AQ213" s="34"/>
      <c r="AR213" s="34"/>
      <c r="AS213" s="34"/>
      <c r="AT213" s="34"/>
      <c r="AU213" s="34"/>
      <c r="AV213" s="34"/>
    </row>
    <row r="214" spans="1:48" x14ac:dyDescent="0.2">
      <c r="A214" s="3"/>
      <c r="B214" s="12" t="s">
        <v>6</v>
      </c>
      <c r="C214" s="12" t="s">
        <v>6</v>
      </c>
      <c r="D214" s="12" t="s">
        <v>6</v>
      </c>
      <c r="E214" s="12" t="s">
        <v>6</v>
      </c>
      <c r="F214" s="12" t="s">
        <v>6</v>
      </c>
      <c r="G214" s="12" t="s">
        <v>6</v>
      </c>
      <c r="H214" s="12" t="s">
        <v>6</v>
      </c>
      <c r="I214" s="12" t="s">
        <v>6</v>
      </c>
      <c r="J214" s="12" t="s">
        <v>6</v>
      </c>
      <c r="K214" s="12"/>
      <c r="L214" s="3"/>
      <c r="M214" s="3"/>
      <c r="N214" s="3"/>
      <c r="O214" s="3"/>
      <c r="P214" s="3"/>
      <c r="Q214" s="12" t="s">
        <v>6</v>
      </c>
      <c r="R214" s="12" t="s">
        <v>6</v>
      </c>
      <c r="S214" s="12" t="s">
        <v>6</v>
      </c>
      <c r="T214" s="12" t="s">
        <v>5</v>
      </c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12" t="s">
        <v>6</v>
      </c>
      <c r="AH214" s="12" t="s">
        <v>5</v>
      </c>
      <c r="AI214" s="12" t="s">
        <v>315</v>
      </c>
      <c r="AJ214" s="12" t="s">
        <v>363</v>
      </c>
      <c r="AK214" s="12" t="s">
        <v>11</v>
      </c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</row>
    <row r="215" spans="1:48" x14ac:dyDescent="0.2">
      <c r="A215" s="40"/>
      <c r="B215" s="41" t="s">
        <v>232</v>
      </c>
      <c r="C215" s="41" t="s">
        <v>232</v>
      </c>
      <c r="D215" s="41" t="s">
        <v>232</v>
      </c>
      <c r="E215" s="41" t="s">
        <v>232</v>
      </c>
      <c r="F215" s="41" t="s">
        <v>231</v>
      </c>
      <c r="G215" s="41" t="s">
        <v>231</v>
      </c>
      <c r="H215" s="41" t="s">
        <v>232</v>
      </c>
      <c r="I215" s="41" t="s">
        <v>232</v>
      </c>
      <c r="J215" s="41" t="s">
        <v>232</v>
      </c>
      <c r="K215" s="41"/>
      <c r="L215" s="41"/>
      <c r="M215" s="41"/>
      <c r="N215" s="41"/>
      <c r="O215" s="41"/>
      <c r="P215" s="41"/>
      <c r="Q215" s="41" t="s">
        <v>233</v>
      </c>
      <c r="R215" s="41" t="s">
        <v>233</v>
      </c>
      <c r="S215" s="41" t="s">
        <v>233</v>
      </c>
      <c r="T215" s="41" t="s">
        <v>234</v>
      </c>
      <c r="U215" s="41"/>
      <c r="V215" s="41"/>
      <c r="W215" s="41"/>
      <c r="X215" s="41"/>
      <c r="Y215" s="41"/>
      <c r="Z215" s="41"/>
      <c r="AA215" s="41"/>
      <c r="AB215" s="41"/>
      <c r="AC215" s="41"/>
      <c r="AD215" s="41"/>
      <c r="AE215" s="41"/>
      <c r="AF215" s="41"/>
      <c r="AG215" s="41" t="s">
        <v>233</v>
      </c>
      <c r="AH215" s="41" t="s">
        <v>233</v>
      </c>
      <c r="AI215" s="41" t="s">
        <v>316</v>
      </c>
      <c r="AJ215" s="41" t="s">
        <v>234</v>
      </c>
      <c r="AK215" s="41" t="s">
        <v>234</v>
      </c>
      <c r="AL215" s="41"/>
      <c r="AM215" s="41"/>
      <c r="AN215" s="41"/>
      <c r="AO215" s="41"/>
      <c r="AP215" s="41"/>
      <c r="AQ215" s="41"/>
      <c r="AR215" s="41"/>
      <c r="AS215" s="41"/>
      <c r="AT215" s="41"/>
      <c r="AU215" s="41"/>
      <c r="AV215" s="41"/>
    </row>
    <row r="216" spans="1:48" x14ac:dyDescent="0.2">
      <c r="A216" s="3"/>
      <c r="B216" s="12" t="s">
        <v>24</v>
      </c>
      <c r="C216" s="12" t="s">
        <v>24</v>
      </c>
      <c r="D216" s="12" t="s">
        <v>24</v>
      </c>
      <c r="E216" s="12" t="s">
        <v>24</v>
      </c>
      <c r="F216" s="12" t="s">
        <v>24</v>
      </c>
      <c r="G216" s="12" t="s">
        <v>24</v>
      </c>
      <c r="H216" s="12" t="s">
        <v>24</v>
      </c>
      <c r="I216" s="12" t="s">
        <v>24</v>
      </c>
      <c r="J216" s="12" t="s">
        <v>24</v>
      </c>
      <c r="K216" s="12"/>
      <c r="L216" s="3"/>
      <c r="M216" s="3"/>
      <c r="N216" s="3"/>
      <c r="O216" s="3"/>
      <c r="P216" s="3"/>
      <c r="Q216" s="12" t="s">
        <v>25</v>
      </c>
      <c r="R216" s="12" t="s">
        <v>25</v>
      </c>
      <c r="S216" s="12" t="s">
        <v>25</v>
      </c>
      <c r="T216" s="12" t="s">
        <v>25</v>
      </c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12" t="s">
        <v>26</v>
      </c>
      <c r="AH216" s="12" t="s">
        <v>26</v>
      </c>
      <c r="AI216" s="12" t="s">
        <v>26</v>
      </c>
      <c r="AJ216" s="12" t="s">
        <v>26</v>
      </c>
      <c r="AK216" s="12" t="s">
        <v>26</v>
      </c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</row>
    <row r="217" spans="1:48" x14ac:dyDescent="0.2">
      <c r="A217" s="3"/>
      <c r="B217" s="12" t="s">
        <v>41</v>
      </c>
      <c r="C217" s="12" t="s">
        <v>41</v>
      </c>
      <c r="D217" s="12" t="s">
        <v>41</v>
      </c>
      <c r="E217" s="12" t="s">
        <v>41</v>
      </c>
      <c r="F217" s="12" t="s">
        <v>41</v>
      </c>
      <c r="G217" s="12" t="s">
        <v>43</v>
      </c>
      <c r="H217" s="12" t="s">
        <v>45</v>
      </c>
      <c r="I217" s="12" t="s">
        <v>45</v>
      </c>
      <c r="J217" s="12" t="s">
        <v>45</v>
      </c>
      <c r="K217" s="12"/>
      <c r="L217" s="3"/>
      <c r="M217" s="3"/>
      <c r="N217" s="3"/>
      <c r="O217" s="3"/>
      <c r="P217" s="3"/>
      <c r="Q217" s="12" t="s">
        <v>47</v>
      </c>
      <c r="R217" s="12" t="s">
        <v>47</v>
      </c>
      <c r="S217" s="12" t="s">
        <v>47</v>
      </c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12" t="s">
        <v>48</v>
      </c>
      <c r="AH217" s="12"/>
      <c r="AJ217" s="12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</row>
    <row r="218" spans="1:48" x14ac:dyDescent="0.2">
      <c r="A218" s="10" t="s">
        <v>174</v>
      </c>
      <c r="B218" s="10" t="s">
        <v>53</v>
      </c>
      <c r="C218" s="10" t="s">
        <v>62</v>
      </c>
      <c r="D218" s="10" t="s">
        <v>63</v>
      </c>
      <c r="E218" s="10" t="s">
        <v>64</v>
      </c>
      <c r="F218" s="10" t="s">
        <v>103</v>
      </c>
      <c r="G218" s="10" t="s">
        <v>259</v>
      </c>
      <c r="H218" s="10" t="s">
        <v>260</v>
      </c>
      <c r="I218" s="10" t="s">
        <v>261</v>
      </c>
      <c r="J218" s="10" t="s">
        <v>262</v>
      </c>
      <c r="K218" s="10" t="s">
        <v>66</v>
      </c>
      <c r="L218" s="10" t="s">
        <v>67</v>
      </c>
      <c r="M218" s="10" t="s">
        <v>68</v>
      </c>
      <c r="N218" s="10"/>
      <c r="O218" s="10"/>
      <c r="P218" s="10"/>
      <c r="Q218" s="10" t="s">
        <v>374</v>
      </c>
      <c r="R218" s="10" t="s">
        <v>444</v>
      </c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 t="s">
        <v>80</v>
      </c>
      <c r="AH218" s="10" t="s">
        <v>445</v>
      </c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</row>
    <row r="219" spans="1:48" x14ac:dyDescent="0.2">
      <c r="A219" s="8"/>
      <c r="B219" s="8" t="s">
        <v>53</v>
      </c>
      <c r="C219" s="8" t="s">
        <v>62</v>
      </c>
      <c r="D219" s="8" t="s">
        <v>63</v>
      </c>
      <c r="E219" s="8" t="s">
        <v>64</v>
      </c>
      <c r="F219" s="8" t="s">
        <v>103</v>
      </c>
      <c r="G219" s="8" t="s">
        <v>259</v>
      </c>
      <c r="H219" s="8" t="s">
        <v>260</v>
      </c>
      <c r="I219" s="8" t="s">
        <v>261</v>
      </c>
      <c r="J219" s="8" t="s">
        <v>262</v>
      </c>
      <c r="K219" s="8" t="s">
        <v>66</v>
      </c>
      <c r="L219" s="8" t="s">
        <v>67</v>
      </c>
      <c r="M219" s="8" t="s">
        <v>68</v>
      </c>
      <c r="N219" s="8"/>
      <c r="O219" s="8"/>
      <c r="P219" s="8"/>
      <c r="Q219" s="8" t="s">
        <v>374</v>
      </c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 t="s">
        <v>80</v>
      </c>
      <c r="AH219" s="8" t="s">
        <v>445</v>
      </c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</row>
    <row r="220" spans="1:48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 t="s">
        <v>444</v>
      </c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</row>
    <row r="221" spans="1:48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</row>
    <row r="222" spans="1:48" x14ac:dyDescent="0.2">
      <c r="A222" s="3"/>
      <c r="B222" s="20">
        <v>0.4446</v>
      </c>
      <c r="C222" s="20">
        <v>0.43430000000000002</v>
      </c>
      <c r="D222" s="20">
        <v>0.52980000000000005</v>
      </c>
      <c r="E222" s="20">
        <v>0.58309999999999995</v>
      </c>
      <c r="F222" s="20">
        <v>0.70779999999999998</v>
      </c>
      <c r="G222" s="20">
        <v>0.55900000000000005</v>
      </c>
      <c r="H222" s="20">
        <v>0.60719999999999996</v>
      </c>
      <c r="I222" s="20">
        <v>0.55900000000000005</v>
      </c>
      <c r="J222" s="20">
        <v>0.72240000000000004</v>
      </c>
      <c r="K222" s="20">
        <v>0.63929999999999998</v>
      </c>
      <c r="L222" s="20">
        <v>1.2786</v>
      </c>
      <c r="M222" s="20">
        <v>1.5983000000000001</v>
      </c>
      <c r="N222" s="3"/>
      <c r="O222" s="3"/>
      <c r="P222" s="3"/>
      <c r="Q222" s="20">
        <v>0.78659999999999997</v>
      </c>
      <c r="R222" s="20">
        <v>0.2</v>
      </c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20">
        <v>1.1439999999999999</v>
      </c>
      <c r="AH222" s="20">
        <v>0.32800000000000001</v>
      </c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</row>
    <row r="223" spans="1:48" x14ac:dyDescent="0.2">
      <c r="A223" s="3"/>
      <c r="B223" s="12" t="s">
        <v>6</v>
      </c>
      <c r="C223" s="12" t="s">
        <v>6</v>
      </c>
      <c r="D223" s="12" t="s">
        <v>6</v>
      </c>
      <c r="E223" s="12" t="s">
        <v>6</v>
      </c>
      <c r="F223" s="12" t="s">
        <v>6</v>
      </c>
      <c r="G223" s="12" t="s">
        <v>6</v>
      </c>
      <c r="H223" s="12" t="s">
        <v>6</v>
      </c>
      <c r="I223" s="12" t="s">
        <v>6</v>
      </c>
      <c r="J223" s="12" t="s">
        <v>6</v>
      </c>
      <c r="K223" s="12" t="s">
        <v>6</v>
      </c>
      <c r="L223" s="12" t="s">
        <v>6</v>
      </c>
      <c r="M223" s="12" t="s">
        <v>6</v>
      </c>
      <c r="N223" s="3"/>
      <c r="O223" s="3"/>
      <c r="P223" s="3"/>
      <c r="Q223" s="12" t="s">
        <v>6</v>
      </c>
      <c r="R223" s="12" t="s">
        <v>11</v>
      </c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12" t="s">
        <v>6</v>
      </c>
      <c r="AH223" s="12" t="s">
        <v>6</v>
      </c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</row>
    <row r="224" spans="1:48" x14ac:dyDescent="0.2">
      <c r="A224" s="12"/>
      <c r="B224" s="12" t="s">
        <v>232</v>
      </c>
      <c r="C224" s="12" t="s">
        <v>232</v>
      </c>
      <c r="D224" s="12" t="s">
        <v>232</v>
      </c>
      <c r="E224" s="12" t="s">
        <v>232</v>
      </c>
      <c r="F224" s="12" t="s">
        <v>232</v>
      </c>
      <c r="G224" s="12" t="s">
        <v>232</v>
      </c>
      <c r="H224" s="12" t="s">
        <v>232</v>
      </c>
      <c r="I224" s="12" t="s">
        <v>232</v>
      </c>
      <c r="J224" s="12" t="s">
        <v>232</v>
      </c>
      <c r="K224" s="12" t="s">
        <v>232</v>
      </c>
      <c r="L224" s="12" t="s">
        <v>232</v>
      </c>
      <c r="M224" s="12" t="s">
        <v>232</v>
      </c>
      <c r="N224" s="12"/>
      <c r="O224" s="12"/>
      <c r="P224" s="12"/>
      <c r="Q224" s="12" t="s">
        <v>233</v>
      </c>
      <c r="R224" s="12" t="s">
        <v>234</v>
      </c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 t="s">
        <v>233</v>
      </c>
      <c r="AH224" s="12" t="s">
        <v>233</v>
      </c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</row>
    <row r="225" spans="1:48" x14ac:dyDescent="0.2">
      <c r="A225" s="3"/>
      <c r="B225" s="12" t="s">
        <v>24</v>
      </c>
      <c r="C225" s="12" t="s">
        <v>24</v>
      </c>
      <c r="D225" s="12" t="s">
        <v>24</v>
      </c>
      <c r="E225" s="12" t="s">
        <v>24</v>
      </c>
      <c r="F225" s="12" t="s">
        <v>24</v>
      </c>
      <c r="G225" s="12" t="s">
        <v>24</v>
      </c>
      <c r="H225" s="12" t="s">
        <v>24</v>
      </c>
      <c r="I225" s="12" t="s">
        <v>24</v>
      </c>
      <c r="J225" s="12" t="s">
        <v>24</v>
      </c>
      <c r="K225" s="12" t="s">
        <v>24</v>
      </c>
      <c r="L225" s="12" t="s">
        <v>24</v>
      </c>
      <c r="M225" s="12" t="s">
        <v>24</v>
      </c>
      <c r="N225" s="3"/>
      <c r="O225" s="3"/>
      <c r="P225" s="3"/>
      <c r="Q225" s="12" t="s">
        <v>25</v>
      </c>
      <c r="R225" s="12" t="s">
        <v>25</v>
      </c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12" t="s">
        <v>26</v>
      </c>
      <c r="AH225" s="12" t="s">
        <v>26</v>
      </c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</row>
    <row r="226" spans="1:48" x14ac:dyDescent="0.2">
      <c r="A226" s="3"/>
      <c r="B226" s="12" t="s">
        <v>41</v>
      </c>
      <c r="C226" s="12" t="s">
        <v>41</v>
      </c>
      <c r="D226" s="12" t="s">
        <v>41</v>
      </c>
      <c r="E226" s="12" t="s">
        <v>41</v>
      </c>
      <c r="F226" s="12" t="s">
        <v>41</v>
      </c>
      <c r="G226" s="12" t="s">
        <v>43</v>
      </c>
      <c r="H226" s="12" t="s">
        <v>43</v>
      </c>
      <c r="I226" s="12" t="s">
        <v>43</v>
      </c>
      <c r="J226" s="12" t="s">
        <v>43</v>
      </c>
      <c r="K226" s="12" t="s">
        <v>45</v>
      </c>
      <c r="L226" s="12" t="s">
        <v>45</v>
      </c>
      <c r="M226" s="12" t="s">
        <v>45</v>
      </c>
      <c r="N226" s="3"/>
      <c r="O226" s="3"/>
      <c r="P226" s="3"/>
      <c r="Q226" s="12" t="s">
        <v>47</v>
      </c>
      <c r="R226" s="12" t="s">
        <v>47</v>
      </c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12" t="s">
        <v>48</v>
      </c>
      <c r="AH226" s="12" t="s">
        <v>48</v>
      </c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</row>
    <row r="227" spans="1:48" x14ac:dyDescent="0.2">
      <c r="A227" s="10" t="s">
        <v>175</v>
      </c>
      <c r="B227" s="10" t="s">
        <v>53</v>
      </c>
      <c r="C227" s="10" t="s">
        <v>62</v>
      </c>
      <c r="D227" s="10" t="s">
        <v>63</v>
      </c>
      <c r="E227" s="10" t="s">
        <v>64</v>
      </c>
      <c r="F227" s="10" t="s">
        <v>446</v>
      </c>
      <c r="G227" s="10" t="s">
        <v>324</v>
      </c>
      <c r="H227" s="10" t="s">
        <v>325</v>
      </c>
      <c r="I227" s="10" t="s">
        <v>66</v>
      </c>
      <c r="J227" s="10" t="s">
        <v>67</v>
      </c>
      <c r="K227" s="10" t="s">
        <v>68</v>
      </c>
      <c r="L227" s="10"/>
      <c r="M227" s="10"/>
      <c r="N227" s="10"/>
      <c r="O227" s="10"/>
      <c r="P227" s="10"/>
      <c r="Q227" s="10" t="s">
        <v>334</v>
      </c>
      <c r="R227" s="10" t="s">
        <v>447</v>
      </c>
      <c r="S227" s="10" t="s">
        <v>448</v>
      </c>
      <c r="T227" s="10" t="s">
        <v>449</v>
      </c>
      <c r="U227" s="10" t="s">
        <v>450</v>
      </c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 t="s">
        <v>80</v>
      </c>
      <c r="AH227" s="10" t="s">
        <v>451</v>
      </c>
      <c r="AI227" s="10" t="s">
        <v>452</v>
      </c>
      <c r="AJ227" s="10" t="s">
        <v>453</v>
      </c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</row>
    <row r="228" spans="1:48" x14ac:dyDescent="0.2">
      <c r="A228" s="8"/>
      <c r="B228" s="8" t="s">
        <v>53</v>
      </c>
      <c r="C228" s="8" t="s">
        <v>62</v>
      </c>
      <c r="D228" s="8" t="s">
        <v>63</v>
      </c>
      <c r="E228" s="8" t="s">
        <v>64</v>
      </c>
      <c r="F228" s="8" t="s">
        <v>446</v>
      </c>
      <c r="G228" s="8" t="s">
        <v>324</v>
      </c>
      <c r="H228" s="8" t="s">
        <v>325</v>
      </c>
      <c r="I228" s="8" t="s">
        <v>66</v>
      </c>
      <c r="J228" s="8" t="s">
        <v>67</v>
      </c>
      <c r="K228" s="8" t="s">
        <v>68</v>
      </c>
      <c r="L228" s="8"/>
      <c r="M228" s="8"/>
      <c r="N228" s="8"/>
      <c r="O228" s="8"/>
      <c r="P228" s="8"/>
      <c r="Q228" s="8" t="s">
        <v>334</v>
      </c>
      <c r="R228" s="8" t="s">
        <v>447</v>
      </c>
      <c r="S228" s="8" t="s">
        <v>448</v>
      </c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 t="s">
        <v>80</v>
      </c>
      <c r="AH228" s="8" t="s">
        <v>451</v>
      </c>
      <c r="AI228" s="8" t="s">
        <v>452</v>
      </c>
      <c r="AJ228" s="8" t="s">
        <v>453</v>
      </c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</row>
    <row r="229" spans="1:48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 t="s">
        <v>449</v>
      </c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 t="s">
        <v>449</v>
      </c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</row>
    <row r="230" spans="1:48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</row>
    <row r="231" spans="1:48" x14ac:dyDescent="0.2">
      <c r="A231" s="3"/>
      <c r="B231" s="20">
        <v>0.89729999999999999</v>
      </c>
      <c r="C231" s="20">
        <v>0.9355</v>
      </c>
      <c r="D231" s="20">
        <v>0.56799999999999995</v>
      </c>
      <c r="E231" s="20">
        <v>1.1264000000000001</v>
      </c>
      <c r="F231" s="20">
        <v>0.71830000000000005</v>
      </c>
      <c r="G231" s="20">
        <v>0.68799999999999994</v>
      </c>
      <c r="H231" s="20">
        <v>1.244</v>
      </c>
      <c r="I231" s="20">
        <v>0.74590000000000001</v>
      </c>
      <c r="J231" s="20">
        <v>1.4918</v>
      </c>
      <c r="K231" s="20">
        <v>1.8648</v>
      </c>
      <c r="L231" s="3"/>
      <c r="M231" s="3"/>
      <c r="N231" s="3"/>
      <c r="O231" s="3"/>
      <c r="P231" s="3"/>
      <c r="Q231" s="20">
        <v>1.464</v>
      </c>
      <c r="R231" s="20">
        <v>2.456</v>
      </c>
      <c r="S231" s="20">
        <v>0.96</v>
      </c>
      <c r="T231" s="20">
        <v>0.16</v>
      </c>
      <c r="U231" s="20">
        <v>0.3</v>
      </c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20">
        <v>2.456</v>
      </c>
      <c r="AH231" s="20">
        <v>3.6705000000000001</v>
      </c>
      <c r="AI231" s="20">
        <v>0.74990000000000001</v>
      </c>
      <c r="AJ231" s="20">
        <v>1.83525</v>
      </c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</row>
    <row r="232" spans="1:48" x14ac:dyDescent="0.2">
      <c r="A232" s="3"/>
      <c r="B232" s="12" t="s">
        <v>6</v>
      </c>
      <c r="C232" s="12" t="s">
        <v>6</v>
      </c>
      <c r="D232" s="12" t="s">
        <v>6</v>
      </c>
      <c r="E232" s="12" t="s">
        <v>6</v>
      </c>
      <c r="F232" s="12" t="s">
        <v>6</v>
      </c>
      <c r="G232" s="12" t="s">
        <v>6</v>
      </c>
      <c r="H232" s="12" t="s">
        <v>6</v>
      </c>
      <c r="I232" s="12" t="s">
        <v>6</v>
      </c>
      <c r="J232" s="12" t="s">
        <v>6</v>
      </c>
      <c r="K232" s="12" t="s">
        <v>6</v>
      </c>
      <c r="L232" s="3"/>
      <c r="M232" s="3"/>
      <c r="N232" s="3"/>
      <c r="O232" s="3"/>
      <c r="P232" s="3"/>
      <c r="Q232" s="12" t="s">
        <v>6</v>
      </c>
      <c r="R232" s="12" t="s">
        <v>6</v>
      </c>
      <c r="S232" s="12" t="s">
        <v>6</v>
      </c>
      <c r="T232" s="12" t="s">
        <v>454</v>
      </c>
      <c r="U232" s="12" t="s">
        <v>455</v>
      </c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12" t="s">
        <v>6</v>
      </c>
      <c r="AH232" s="12" t="s">
        <v>6</v>
      </c>
      <c r="AI232" s="12" t="s">
        <v>6</v>
      </c>
      <c r="AJ232" s="12" t="s">
        <v>6</v>
      </c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</row>
    <row r="233" spans="1:48" x14ac:dyDescent="0.2">
      <c r="A233" s="12"/>
      <c r="B233" s="12" t="s">
        <v>231</v>
      </c>
      <c r="C233" s="12" t="s">
        <v>231</v>
      </c>
      <c r="D233" s="12" t="s">
        <v>231</v>
      </c>
      <c r="E233" s="12" t="s">
        <v>231</v>
      </c>
      <c r="F233" s="12" t="s">
        <v>231</v>
      </c>
      <c r="G233" s="12" t="s">
        <v>231</v>
      </c>
      <c r="H233" s="12" t="s">
        <v>231</v>
      </c>
      <c r="I233" s="12" t="s">
        <v>231</v>
      </c>
      <c r="J233" s="12" t="s">
        <v>231</v>
      </c>
      <c r="K233" s="12" t="s">
        <v>231</v>
      </c>
      <c r="L233" s="12"/>
      <c r="M233" s="12"/>
      <c r="N233" s="12"/>
      <c r="O233" s="12"/>
      <c r="P233" s="12"/>
      <c r="Q233" s="12" t="s">
        <v>233</v>
      </c>
      <c r="R233" s="12" t="s">
        <v>233</v>
      </c>
      <c r="S233" s="12" t="s">
        <v>233</v>
      </c>
      <c r="T233" s="12" t="s">
        <v>175</v>
      </c>
      <c r="U233" s="12" t="s">
        <v>234</v>
      </c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 t="s">
        <v>233</v>
      </c>
      <c r="AH233" s="12" t="s">
        <v>231</v>
      </c>
      <c r="AI233" s="12" t="s">
        <v>231</v>
      </c>
      <c r="AJ233" s="12" t="s">
        <v>231</v>
      </c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</row>
    <row r="234" spans="1:48" x14ac:dyDescent="0.2">
      <c r="A234" s="12"/>
      <c r="B234" s="12" t="s">
        <v>24</v>
      </c>
      <c r="C234" s="12" t="s">
        <v>24</v>
      </c>
      <c r="D234" s="12" t="s">
        <v>24</v>
      </c>
      <c r="E234" s="12" t="s">
        <v>24</v>
      </c>
      <c r="F234" s="12" t="s">
        <v>24</v>
      </c>
      <c r="G234" s="12" t="s">
        <v>24</v>
      </c>
      <c r="H234" s="12" t="s">
        <v>24</v>
      </c>
      <c r="I234" s="12" t="s">
        <v>24</v>
      </c>
      <c r="J234" s="12" t="s">
        <v>24</v>
      </c>
      <c r="K234" s="12" t="s">
        <v>24</v>
      </c>
      <c r="L234" s="12"/>
      <c r="M234" s="12"/>
      <c r="N234" s="12"/>
      <c r="O234" s="12"/>
      <c r="P234" s="12"/>
      <c r="Q234" s="12" t="s">
        <v>25</v>
      </c>
      <c r="R234" s="12" t="s">
        <v>25</v>
      </c>
      <c r="S234" s="12" t="s">
        <v>25</v>
      </c>
      <c r="T234" s="12" t="s">
        <v>25</v>
      </c>
      <c r="U234" s="12" t="s">
        <v>25</v>
      </c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 t="s">
        <v>26</v>
      </c>
      <c r="AH234" s="12" t="s">
        <v>26</v>
      </c>
      <c r="AI234" s="12" t="s">
        <v>26</v>
      </c>
      <c r="AJ234" s="12" t="s">
        <v>26</v>
      </c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</row>
    <row r="235" spans="1:48" x14ac:dyDescent="0.2">
      <c r="A235" s="3"/>
      <c r="B235" s="12" t="s">
        <v>41</v>
      </c>
      <c r="C235" s="12" t="s">
        <v>41</v>
      </c>
      <c r="D235" s="12" t="s">
        <v>41</v>
      </c>
      <c r="E235" s="12" t="s">
        <v>41</v>
      </c>
      <c r="F235" s="12" t="s">
        <v>41</v>
      </c>
      <c r="G235" s="12" t="s">
        <v>43</v>
      </c>
      <c r="H235" s="12" t="s">
        <v>43</v>
      </c>
      <c r="I235" s="12" t="s">
        <v>45</v>
      </c>
      <c r="J235" s="12" t="s">
        <v>45</v>
      </c>
      <c r="K235" s="12" t="s">
        <v>45</v>
      </c>
      <c r="L235" s="3"/>
      <c r="M235" s="3"/>
      <c r="N235" s="3"/>
      <c r="O235" s="3"/>
      <c r="P235" s="3"/>
      <c r="Q235" s="12" t="s">
        <v>47</v>
      </c>
      <c r="R235" s="12" t="s">
        <v>47</v>
      </c>
      <c r="S235" s="12" t="s">
        <v>47</v>
      </c>
      <c r="T235" s="12"/>
      <c r="U235" s="12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12" t="s">
        <v>48</v>
      </c>
      <c r="AH235" s="12" t="s">
        <v>48</v>
      </c>
      <c r="AI235" s="12" t="s">
        <v>48</v>
      </c>
      <c r="AJ235" s="12" t="s">
        <v>48</v>
      </c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</row>
    <row r="236" spans="1:48" x14ac:dyDescent="0.2">
      <c r="A236" s="10" t="s">
        <v>57</v>
      </c>
      <c r="B236" s="10" t="s">
        <v>53</v>
      </c>
      <c r="C236" s="10" t="s">
        <v>62</v>
      </c>
      <c r="D236" s="10" t="s">
        <v>63</v>
      </c>
      <c r="E236" s="10" t="s">
        <v>64</v>
      </c>
      <c r="F236" s="10" t="s">
        <v>252</v>
      </c>
      <c r="G236" s="10" t="s">
        <v>253</v>
      </c>
      <c r="H236" s="10" t="s">
        <v>66</v>
      </c>
      <c r="I236" s="10" t="s">
        <v>67</v>
      </c>
      <c r="J236" s="10" t="s">
        <v>68</v>
      </c>
      <c r="K236" s="10"/>
      <c r="L236" s="10"/>
      <c r="M236" s="10"/>
      <c r="N236" s="10"/>
      <c r="O236" s="10"/>
      <c r="P236" s="10"/>
      <c r="Q236" s="10" t="s">
        <v>374</v>
      </c>
      <c r="R236" s="10" t="s">
        <v>456</v>
      </c>
      <c r="S236" s="10" t="s">
        <v>457</v>
      </c>
      <c r="T236" s="10" t="s">
        <v>56</v>
      </c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 t="s">
        <v>80</v>
      </c>
      <c r="AH236" s="10" t="s">
        <v>458</v>
      </c>
      <c r="AI236" s="10" t="s">
        <v>459</v>
      </c>
      <c r="AJ236" s="10" t="s">
        <v>293</v>
      </c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</row>
    <row r="237" spans="1:48" x14ac:dyDescent="0.2">
      <c r="A237" s="8"/>
      <c r="B237" s="8" t="s">
        <v>53</v>
      </c>
      <c r="C237" s="8" t="s">
        <v>62</v>
      </c>
      <c r="D237" s="8" t="s">
        <v>63</v>
      </c>
      <c r="E237" s="8" t="s">
        <v>64</v>
      </c>
      <c r="F237" s="8" t="s">
        <v>252</v>
      </c>
      <c r="G237" s="8" t="s">
        <v>253</v>
      </c>
      <c r="H237" s="8" t="s">
        <v>66</v>
      </c>
      <c r="I237" s="8" t="s">
        <v>67</v>
      </c>
      <c r="J237" s="8" t="s">
        <v>68</v>
      </c>
      <c r="K237" s="8"/>
      <c r="L237" s="8"/>
      <c r="M237" s="8"/>
      <c r="N237" s="8"/>
      <c r="O237" s="8"/>
      <c r="P237" s="8"/>
      <c r="Q237" s="8" t="s">
        <v>374</v>
      </c>
      <c r="R237" s="8" t="s">
        <v>456</v>
      </c>
      <c r="S237" s="8" t="s">
        <v>457</v>
      </c>
      <c r="T237" s="8" t="s">
        <v>56</v>
      </c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 t="s">
        <v>80</v>
      </c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</row>
    <row r="238" spans="1:48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 t="s">
        <v>458</v>
      </c>
      <c r="AI238" s="8" t="s">
        <v>459</v>
      </c>
      <c r="AJ238" s="8" t="s">
        <v>293</v>
      </c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</row>
    <row r="239" spans="1:48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</row>
    <row r="240" spans="1:48" x14ac:dyDescent="0.2">
      <c r="A240" s="3"/>
      <c r="B240" s="20">
        <v>0.44729999999999998</v>
      </c>
      <c r="C240" s="20">
        <v>0.4219</v>
      </c>
      <c r="D240" s="20">
        <v>0.53159999999999996</v>
      </c>
      <c r="E240" s="20">
        <v>0.70620000000000005</v>
      </c>
      <c r="F240" s="20">
        <v>0.43859999999999999</v>
      </c>
      <c r="G240" s="20">
        <v>1.24</v>
      </c>
      <c r="H240" s="20">
        <v>0.56830000000000003</v>
      </c>
      <c r="I240" s="20">
        <v>1.1363000000000001</v>
      </c>
      <c r="J240" s="20">
        <v>1.4193</v>
      </c>
      <c r="K240" s="13"/>
      <c r="L240" s="13"/>
      <c r="M240" s="13"/>
      <c r="N240" s="3"/>
      <c r="O240" s="3"/>
      <c r="P240" s="3"/>
      <c r="Q240" s="20">
        <v>1.488</v>
      </c>
      <c r="R240" s="20">
        <v>1.08</v>
      </c>
      <c r="S240" s="20">
        <v>1.24</v>
      </c>
      <c r="T240" s="42">
        <v>0.32</v>
      </c>
      <c r="U240" s="22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20">
        <v>3.7759999999999998</v>
      </c>
      <c r="AH240" s="20">
        <v>0.18</v>
      </c>
      <c r="AI240" s="20">
        <v>0.3</v>
      </c>
      <c r="AJ240" s="13">
        <v>0.4</v>
      </c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</row>
    <row r="241" spans="1:48" x14ac:dyDescent="0.2">
      <c r="A241" s="12"/>
      <c r="B241" s="12" t="s">
        <v>6</v>
      </c>
      <c r="C241" s="12" t="s">
        <v>6</v>
      </c>
      <c r="D241" s="12" t="s">
        <v>6</v>
      </c>
      <c r="E241" s="12" t="s">
        <v>6</v>
      </c>
      <c r="F241" s="12" t="s">
        <v>6</v>
      </c>
      <c r="G241" s="12" t="s">
        <v>6</v>
      </c>
      <c r="H241" s="12" t="s">
        <v>6</v>
      </c>
      <c r="I241" s="12" t="s">
        <v>6</v>
      </c>
      <c r="J241" s="12" t="s">
        <v>6</v>
      </c>
      <c r="K241" s="12"/>
      <c r="L241" s="12"/>
      <c r="M241" s="12"/>
      <c r="N241" s="12"/>
      <c r="O241" s="12"/>
      <c r="P241" s="12"/>
      <c r="Q241" s="12" t="s">
        <v>6</v>
      </c>
      <c r="R241" s="12" t="s">
        <v>6</v>
      </c>
      <c r="S241" s="12" t="s">
        <v>6</v>
      </c>
      <c r="T241" s="12" t="s">
        <v>21</v>
      </c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 t="s">
        <v>6</v>
      </c>
      <c r="AH241" s="12" t="s">
        <v>31</v>
      </c>
      <c r="AI241" s="12" t="s">
        <v>460</v>
      </c>
      <c r="AJ241" s="12" t="s">
        <v>10</v>
      </c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</row>
    <row r="242" spans="1:48" x14ac:dyDescent="0.2">
      <c r="A242" s="12"/>
      <c r="B242" s="12" t="s">
        <v>232</v>
      </c>
      <c r="C242" s="12" t="s">
        <v>232</v>
      </c>
      <c r="D242" s="12" t="s">
        <v>232</v>
      </c>
      <c r="E242" s="12" t="s">
        <v>232</v>
      </c>
      <c r="F242" s="12" t="s">
        <v>232</v>
      </c>
      <c r="G242" s="12" t="s">
        <v>233</v>
      </c>
      <c r="H242" s="12" t="s">
        <v>233</v>
      </c>
      <c r="I242" s="12" t="s">
        <v>232</v>
      </c>
      <c r="J242" s="12" t="s">
        <v>232</v>
      </c>
      <c r="K242" s="12"/>
      <c r="L242" s="12"/>
      <c r="M242" s="12"/>
      <c r="N242" s="12"/>
      <c r="O242" s="12"/>
      <c r="P242" s="12"/>
      <c r="Q242" s="12" t="s">
        <v>233</v>
      </c>
      <c r="R242" s="12" t="s">
        <v>233</v>
      </c>
      <c r="S242" s="12" t="s">
        <v>233</v>
      </c>
      <c r="T242" s="12" t="s">
        <v>234</v>
      </c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 t="s">
        <v>233</v>
      </c>
      <c r="AH242" s="12" t="s">
        <v>233</v>
      </c>
      <c r="AI242" s="12" t="s">
        <v>234</v>
      </c>
      <c r="AJ242" s="12" t="s">
        <v>234</v>
      </c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</row>
    <row r="243" spans="1:48" x14ac:dyDescent="0.2">
      <c r="A243" s="12"/>
      <c r="B243" s="12" t="s">
        <v>24</v>
      </c>
      <c r="C243" s="12" t="s">
        <v>24</v>
      </c>
      <c r="D243" s="12" t="s">
        <v>24</v>
      </c>
      <c r="E243" s="12" t="s">
        <v>24</v>
      </c>
      <c r="F243" s="12" t="s">
        <v>24</v>
      </c>
      <c r="G243" s="12" t="s">
        <v>24</v>
      </c>
      <c r="H243" s="12" t="s">
        <v>24</v>
      </c>
      <c r="I243" s="12" t="s">
        <v>24</v>
      </c>
      <c r="J243" s="12" t="s">
        <v>24</v>
      </c>
      <c r="K243" s="12"/>
      <c r="L243" s="12"/>
      <c r="M243" s="12"/>
      <c r="N243" s="12"/>
      <c r="O243" s="12"/>
      <c r="P243" s="12"/>
      <c r="Q243" s="12" t="s">
        <v>26</v>
      </c>
      <c r="R243" s="12" t="s">
        <v>26</v>
      </c>
      <c r="S243" s="12" t="s">
        <v>24</v>
      </c>
      <c r="T243" s="12" t="s">
        <v>25</v>
      </c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 t="s">
        <v>26</v>
      </c>
      <c r="AH243" s="12" t="s">
        <v>26</v>
      </c>
      <c r="AI243" s="12" t="s">
        <v>26</v>
      </c>
      <c r="AJ243" s="12" t="s">
        <v>26</v>
      </c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</row>
    <row r="244" spans="1:48" x14ac:dyDescent="0.2">
      <c r="A244" s="12"/>
      <c r="B244" s="12" t="s">
        <v>41</v>
      </c>
      <c r="C244" s="12" t="s">
        <v>41</v>
      </c>
      <c r="D244" s="12" t="s">
        <v>41</v>
      </c>
      <c r="E244" s="12" t="s">
        <v>41</v>
      </c>
      <c r="F244" s="12" t="s">
        <v>41</v>
      </c>
      <c r="G244" s="12" t="s">
        <v>43</v>
      </c>
      <c r="H244" s="12" t="s">
        <v>43</v>
      </c>
      <c r="I244" s="12" t="s">
        <v>45</v>
      </c>
      <c r="J244" s="12" t="s">
        <v>45</v>
      </c>
      <c r="K244" s="12"/>
      <c r="L244" s="12"/>
      <c r="M244" s="12"/>
      <c r="N244" s="12"/>
      <c r="O244" s="12"/>
      <c r="P244" s="12"/>
      <c r="Q244" s="12" t="s">
        <v>47</v>
      </c>
      <c r="R244" s="12" t="s">
        <v>47</v>
      </c>
      <c r="S244" s="12" t="s">
        <v>43</v>
      </c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 t="s">
        <v>48</v>
      </c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</row>
    <row r="245" spans="1:48" x14ac:dyDescent="0.2">
      <c r="A245" s="10" t="s">
        <v>176</v>
      </c>
      <c r="B245" s="10" t="s">
        <v>53</v>
      </c>
      <c r="C245" s="10" t="s">
        <v>62</v>
      </c>
      <c r="D245" s="10" t="s">
        <v>63</v>
      </c>
      <c r="E245" s="10" t="s">
        <v>64</v>
      </c>
      <c r="F245" s="10" t="s">
        <v>103</v>
      </c>
      <c r="G245" s="10" t="s">
        <v>252</v>
      </c>
      <c r="H245" s="10" t="s">
        <v>253</v>
      </c>
      <c r="I245" s="10" t="s">
        <v>66</v>
      </c>
      <c r="J245" s="10" t="s">
        <v>67</v>
      </c>
      <c r="K245" s="10" t="s">
        <v>68</v>
      </c>
      <c r="L245" s="10" t="s">
        <v>122</v>
      </c>
      <c r="M245" s="10" t="s">
        <v>362</v>
      </c>
      <c r="N245" s="10"/>
      <c r="O245" s="10"/>
      <c r="P245" s="10"/>
      <c r="Q245" s="10" t="s">
        <v>461</v>
      </c>
      <c r="R245" s="10" t="s">
        <v>462</v>
      </c>
      <c r="S245" s="10" t="s">
        <v>81</v>
      </c>
      <c r="T245" s="10" t="s">
        <v>112</v>
      </c>
      <c r="U245" s="10" t="s">
        <v>293</v>
      </c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 t="s">
        <v>445</v>
      </c>
      <c r="AH245" s="10" t="s">
        <v>326</v>
      </c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</row>
    <row r="246" spans="1:48" x14ac:dyDescent="0.2">
      <c r="A246" s="8"/>
      <c r="B246" s="8" t="s">
        <v>53</v>
      </c>
      <c r="C246" s="8" t="s">
        <v>62</v>
      </c>
      <c r="D246" s="8" t="s">
        <v>63</v>
      </c>
      <c r="E246" s="8" t="s">
        <v>64</v>
      </c>
      <c r="F246" s="8" t="s">
        <v>103</v>
      </c>
      <c r="G246" s="8" t="s">
        <v>252</v>
      </c>
      <c r="H246" s="8" t="s">
        <v>253</v>
      </c>
      <c r="I246" s="8" t="s">
        <v>66</v>
      </c>
      <c r="J246" s="8" t="s">
        <v>67</v>
      </c>
      <c r="K246" s="8" t="s">
        <v>68</v>
      </c>
      <c r="L246" s="8" t="s">
        <v>122</v>
      </c>
      <c r="M246" s="8" t="s">
        <v>362</v>
      </c>
      <c r="N246" s="8"/>
      <c r="O246" s="8"/>
      <c r="P246" s="8"/>
      <c r="Q246" s="8" t="s">
        <v>461</v>
      </c>
      <c r="R246" s="8" t="s">
        <v>462</v>
      </c>
      <c r="S246" s="8" t="s">
        <v>81</v>
      </c>
      <c r="T246" s="8" t="s">
        <v>112</v>
      </c>
      <c r="U246" s="8" t="s">
        <v>293</v>
      </c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 t="s">
        <v>445</v>
      </c>
      <c r="AH246" s="8" t="s">
        <v>326</v>
      </c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</row>
    <row r="247" spans="1:48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</row>
    <row r="248" spans="1:48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</row>
    <row r="249" spans="1:48" x14ac:dyDescent="0.2">
      <c r="A249" s="3"/>
      <c r="B249" s="20">
        <v>0.44119999999999998</v>
      </c>
      <c r="C249" s="20">
        <v>0.46779999999999999</v>
      </c>
      <c r="D249" s="20">
        <v>0.58140000000000003</v>
      </c>
      <c r="E249" s="20">
        <v>0.57709999999999995</v>
      </c>
      <c r="F249" s="20">
        <v>0.72070000000000001</v>
      </c>
      <c r="G249" s="20">
        <v>0.43859999999999999</v>
      </c>
      <c r="H249" s="20">
        <v>1.24</v>
      </c>
      <c r="I249" s="20">
        <v>0.56830000000000003</v>
      </c>
      <c r="J249" s="20">
        <v>1.1366000000000001</v>
      </c>
      <c r="K249" s="20">
        <v>1.4208000000000001</v>
      </c>
      <c r="L249" s="5">
        <f>(152.7%)*H249</f>
        <v>1.8934799999999998</v>
      </c>
      <c r="M249" s="20">
        <v>0.22</v>
      </c>
      <c r="N249" s="3"/>
      <c r="O249" s="3"/>
      <c r="P249" s="3"/>
      <c r="Q249" s="20">
        <v>0.88800000000000001</v>
      </c>
      <c r="R249" s="20">
        <v>1.1544000000000001</v>
      </c>
      <c r="S249" s="20">
        <v>0.8</v>
      </c>
      <c r="T249" s="21">
        <v>2</v>
      </c>
      <c r="U249" s="21">
        <v>0.3</v>
      </c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20">
        <v>2.08</v>
      </c>
      <c r="AH249" s="21">
        <v>2.2200000000000002</v>
      </c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</row>
    <row r="250" spans="1:48" x14ac:dyDescent="0.2">
      <c r="A250" s="12"/>
      <c r="B250" s="12" t="s">
        <v>6</v>
      </c>
      <c r="C250" s="12" t="s">
        <v>6</v>
      </c>
      <c r="D250" s="12" t="s">
        <v>6</v>
      </c>
      <c r="E250" s="12" t="s">
        <v>6</v>
      </c>
      <c r="F250" s="12" t="s">
        <v>6</v>
      </c>
      <c r="G250" s="12" t="s">
        <v>6</v>
      </c>
      <c r="H250" s="12" t="s">
        <v>6</v>
      </c>
      <c r="I250" s="12" t="s">
        <v>6</v>
      </c>
      <c r="J250" s="12" t="s">
        <v>6</v>
      </c>
      <c r="K250" s="12" t="s">
        <v>6</v>
      </c>
      <c r="L250" s="18" t="s">
        <v>6</v>
      </c>
      <c r="M250" s="12" t="s">
        <v>6</v>
      </c>
      <c r="N250" s="12"/>
      <c r="O250" s="12"/>
      <c r="P250" s="12"/>
      <c r="Q250" s="12" t="s">
        <v>6</v>
      </c>
      <c r="R250" s="12" t="s">
        <v>6</v>
      </c>
      <c r="S250" s="12" t="s">
        <v>6</v>
      </c>
      <c r="T250" s="12" t="s">
        <v>6</v>
      </c>
      <c r="U250" s="12" t="s">
        <v>6</v>
      </c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 t="s">
        <v>6</v>
      </c>
      <c r="AH250" s="12" t="s">
        <v>6</v>
      </c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</row>
    <row r="251" spans="1:48" x14ac:dyDescent="0.2">
      <c r="A251" s="12"/>
      <c r="B251" s="12" t="s">
        <v>232</v>
      </c>
      <c r="C251" s="12" t="s">
        <v>232</v>
      </c>
      <c r="D251" s="12" t="s">
        <v>232</v>
      </c>
      <c r="E251" s="12" t="s">
        <v>232</v>
      </c>
      <c r="F251" s="12" t="s">
        <v>232</v>
      </c>
      <c r="G251" s="12" t="s">
        <v>233</v>
      </c>
      <c r="H251" s="12" t="s">
        <v>233</v>
      </c>
      <c r="I251" s="12" t="s">
        <v>232</v>
      </c>
      <c r="J251" s="12" t="s">
        <v>232</v>
      </c>
      <c r="K251" s="12" t="s">
        <v>232</v>
      </c>
      <c r="L251" s="18" t="s">
        <v>233</v>
      </c>
      <c r="M251" s="12" t="s">
        <v>234</v>
      </c>
      <c r="N251" s="12"/>
      <c r="O251" s="12"/>
      <c r="P251" s="12"/>
      <c r="Q251" s="12" t="s">
        <v>233</v>
      </c>
      <c r="R251" s="12" t="s">
        <v>233</v>
      </c>
      <c r="S251" s="12" t="s">
        <v>234</v>
      </c>
      <c r="T251" s="12" t="s">
        <v>234</v>
      </c>
      <c r="U251" s="12" t="s">
        <v>234</v>
      </c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 t="s">
        <v>233</v>
      </c>
      <c r="AH251" s="12" t="s">
        <v>234</v>
      </c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</row>
    <row r="252" spans="1:48" x14ac:dyDescent="0.2">
      <c r="A252" s="12"/>
      <c r="B252" s="12" t="s">
        <v>24</v>
      </c>
      <c r="C252" s="12" t="s">
        <v>24</v>
      </c>
      <c r="D252" s="12" t="s">
        <v>24</v>
      </c>
      <c r="E252" s="12" t="s">
        <v>24</v>
      </c>
      <c r="F252" s="12" t="s">
        <v>24</v>
      </c>
      <c r="G252" s="12" t="s">
        <v>24</v>
      </c>
      <c r="H252" s="12" t="s">
        <v>24</v>
      </c>
      <c r="I252" s="12" t="s">
        <v>24</v>
      </c>
      <c r="J252" s="12" t="s">
        <v>24</v>
      </c>
      <c r="K252" s="12" t="s">
        <v>24</v>
      </c>
      <c r="L252" s="12" t="s">
        <v>24</v>
      </c>
      <c r="M252" s="12" t="s">
        <v>24</v>
      </c>
      <c r="N252" s="12"/>
      <c r="O252" s="12"/>
      <c r="P252" s="12"/>
      <c r="Q252" s="12" t="s">
        <v>25</v>
      </c>
      <c r="R252" s="12" t="s">
        <v>25</v>
      </c>
      <c r="S252" s="12" t="s">
        <v>25</v>
      </c>
      <c r="T252" s="12" t="s">
        <v>25</v>
      </c>
      <c r="U252" s="12" t="s">
        <v>25</v>
      </c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 t="s">
        <v>26</v>
      </c>
      <c r="AH252" s="12" t="s">
        <v>26</v>
      </c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</row>
    <row r="253" spans="1:48" x14ac:dyDescent="0.2">
      <c r="A253" s="12"/>
      <c r="B253" s="12" t="s">
        <v>41</v>
      </c>
      <c r="C253" s="12" t="s">
        <v>41</v>
      </c>
      <c r="D253" s="12" t="s">
        <v>41</v>
      </c>
      <c r="E253" s="12" t="s">
        <v>41</v>
      </c>
      <c r="F253" s="12" t="s">
        <v>41</v>
      </c>
      <c r="G253" s="12" t="s">
        <v>43</v>
      </c>
      <c r="H253" s="12" t="s">
        <v>43</v>
      </c>
      <c r="I253" s="12" t="s">
        <v>45</v>
      </c>
      <c r="J253" s="12" t="s">
        <v>45</v>
      </c>
      <c r="K253" s="12" t="s">
        <v>45</v>
      </c>
      <c r="L253" s="12" t="s">
        <v>43</v>
      </c>
      <c r="M253" s="12" t="s">
        <v>41</v>
      </c>
      <c r="N253" s="12"/>
      <c r="O253" s="12"/>
      <c r="P253" s="12"/>
      <c r="Q253" s="12" t="s">
        <v>47</v>
      </c>
      <c r="R253" s="12" t="s">
        <v>47</v>
      </c>
      <c r="S253" s="12" t="s">
        <v>47</v>
      </c>
      <c r="T253" s="12" t="s">
        <v>47</v>
      </c>
      <c r="U253" s="12" t="s">
        <v>47</v>
      </c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 t="s">
        <v>48</v>
      </c>
      <c r="AH253" s="12" t="s">
        <v>48</v>
      </c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</row>
    <row r="254" spans="1:48" x14ac:dyDescent="0.2">
      <c r="A254" s="10" t="s">
        <v>177</v>
      </c>
      <c r="B254" s="10" t="s">
        <v>53</v>
      </c>
      <c r="C254" s="10" t="s">
        <v>62</v>
      </c>
      <c r="D254" s="10" t="s">
        <v>63</v>
      </c>
      <c r="E254" s="10" t="s">
        <v>64</v>
      </c>
      <c r="F254" s="10" t="s">
        <v>463</v>
      </c>
      <c r="G254" s="10" t="s">
        <v>325</v>
      </c>
      <c r="H254" s="10" t="s">
        <v>66</v>
      </c>
      <c r="I254" s="10" t="s">
        <v>67</v>
      </c>
      <c r="J254" s="10" t="s">
        <v>68</v>
      </c>
      <c r="K254" s="10" t="s">
        <v>326</v>
      </c>
      <c r="L254" s="10" t="s">
        <v>293</v>
      </c>
      <c r="M254" s="10"/>
      <c r="N254" s="10"/>
      <c r="O254" s="10"/>
      <c r="P254" s="10"/>
      <c r="Q254" s="10" t="s">
        <v>464</v>
      </c>
      <c r="R254" s="10" t="s">
        <v>465</v>
      </c>
      <c r="S254" s="10" t="s">
        <v>466</v>
      </c>
      <c r="T254" s="10" t="s">
        <v>467</v>
      </c>
      <c r="U254" s="10" t="s">
        <v>468</v>
      </c>
      <c r="V254" s="10" t="s">
        <v>469</v>
      </c>
      <c r="W254" s="10" t="s">
        <v>470</v>
      </c>
      <c r="X254" s="10" t="s">
        <v>471</v>
      </c>
      <c r="Y254" s="10" t="s">
        <v>472</v>
      </c>
      <c r="Z254" s="10" t="s">
        <v>473</v>
      </c>
      <c r="AA254" s="10" t="s">
        <v>474</v>
      </c>
      <c r="AB254" s="10" t="s">
        <v>81</v>
      </c>
      <c r="AC254" s="10" t="s">
        <v>362</v>
      </c>
      <c r="AD254" s="10"/>
      <c r="AE254" s="10"/>
      <c r="AF254" s="10"/>
      <c r="AG254" s="10" t="s">
        <v>80</v>
      </c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</row>
    <row r="255" spans="1:48" x14ac:dyDescent="0.2">
      <c r="A255" s="8"/>
      <c r="B255" s="8" t="s">
        <v>53</v>
      </c>
      <c r="C255" s="8" t="s">
        <v>62</v>
      </c>
      <c r="D255" s="8" t="s">
        <v>63</v>
      </c>
      <c r="E255" s="8" t="s">
        <v>64</v>
      </c>
      <c r="F255" s="8" t="s">
        <v>463</v>
      </c>
      <c r="G255" s="8" t="s">
        <v>325</v>
      </c>
      <c r="H255" s="8" t="s">
        <v>66</v>
      </c>
      <c r="I255" s="8" t="s">
        <v>67</v>
      </c>
      <c r="J255" s="8" t="s">
        <v>68</v>
      </c>
      <c r="K255" s="8"/>
      <c r="L255" s="8"/>
      <c r="M255" s="8"/>
      <c r="N255" s="8"/>
      <c r="O255" s="8"/>
      <c r="P255" s="8"/>
      <c r="Q255" s="8" t="s">
        <v>464</v>
      </c>
      <c r="R255" s="8" t="s">
        <v>465</v>
      </c>
      <c r="S255" s="8" t="s">
        <v>466</v>
      </c>
      <c r="T255" s="8" t="s">
        <v>467</v>
      </c>
      <c r="U255" s="8" t="s">
        <v>468</v>
      </c>
      <c r="V255" s="8" t="s">
        <v>469</v>
      </c>
      <c r="W255" s="8" t="s">
        <v>470</v>
      </c>
      <c r="X255" s="8" t="s">
        <v>471</v>
      </c>
      <c r="Y255" s="8" t="s">
        <v>472</v>
      </c>
      <c r="Z255" s="8" t="s">
        <v>473</v>
      </c>
      <c r="AA255" s="8" t="s">
        <v>474</v>
      </c>
      <c r="AB255" s="8"/>
      <c r="AC255" s="8"/>
      <c r="AD255" s="8"/>
      <c r="AE255" s="8"/>
      <c r="AF255" s="8"/>
      <c r="AG255" s="8" t="s">
        <v>80</v>
      </c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</row>
    <row r="256" spans="1:48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 t="s">
        <v>326</v>
      </c>
      <c r="L256" s="8" t="s">
        <v>293</v>
      </c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 t="s">
        <v>81</v>
      </c>
      <c r="AC256" s="8" t="s">
        <v>362</v>
      </c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</row>
    <row r="257" spans="1:48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</row>
    <row r="258" spans="1:48" x14ac:dyDescent="0.2">
      <c r="A258" s="12"/>
      <c r="B258" s="20">
        <v>0.84199999999999997</v>
      </c>
      <c r="C258" s="20">
        <v>0.80700000000000005</v>
      </c>
      <c r="D258" s="20">
        <v>1.0189999999999999</v>
      </c>
      <c r="E258" s="20">
        <v>1.238</v>
      </c>
      <c r="F258" s="20">
        <v>0.625</v>
      </c>
      <c r="G258" s="20">
        <v>1.1299999999999999</v>
      </c>
      <c r="H258" s="20">
        <v>0.746</v>
      </c>
      <c r="I258" s="20">
        <v>1.49</v>
      </c>
      <c r="J258" s="20">
        <v>1.86</v>
      </c>
      <c r="K258" s="20">
        <v>0.09</v>
      </c>
      <c r="L258" s="20">
        <v>0.12</v>
      </c>
      <c r="M258" s="20"/>
      <c r="N258" s="12"/>
      <c r="O258" s="12"/>
      <c r="P258" s="12"/>
      <c r="Q258" s="20">
        <v>0.83</v>
      </c>
      <c r="R258" s="20">
        <v>7.1599999999999997E-2</v>
      </c>
      <c r="S258" s="20">
        <v>2.0049999999999999</v>
      </c>
      <c r="T258" s="20">
        <v>1.002</v>
      </c>
      <c r="U258" s="20">
        <v>0.48680000000000001</v>
      </c>
      <c r="V258" s="20">
        <v>0.70199999999999996</v>
      </c>
      <c r="W258" s="20">
        <v>0.85199999999999998</v>
      </c>
      <c r="X258" s="20">
        <v>0.40100000000000002</v>
      </c>
      <c r="Y258" s="20">
        <v>1.2172000000000001</v>
      </c>
      <c r="Z258" s="20">
        <v>2.4344000000000001</v>
      </c>
      <c r="AA258" s="20">
        <v>0.14399999999999999</v>
      </c>
      <c r="AB258" s="20">
        <v>0.4</v>
      </c>
      <c r="AC258" s="20">
        <v>0.15</v>
      </c>
      <c r="AD258" s="12"/>
      <c r="AE258" s="12"/>
      <c r="AF258" s="12"/>
      <c r="AG258" s="20">
        <v>3.1840000000000002</v>
      </c>
      <c r="AH258" s="21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</row>
    <row r="259" spans="1:48" x14ac:dyDescent="0.2">
      <c r="A259" s="12"/>
      <c r="B259" s="12" t="s">
        <v>6</v>
      </c>
      <c r="C259" s="12" t="s">
        <v>6</v>
      </c>
      <c r="D259" s="12" t="s">
        <v>6</v>
      </c>
      <c r="E259" s="12" t="s">
        <v>6</v>
      </c>
      <c r="F259" s="12" t="s">
        <v>6</v>
      </c>
      <c r="G259" s="12" t="s">
        <v>6</v>
      </c>
      <c r="H259" s="12" t="s">
        <v>6</v>
      </c>
      <c r="I259" s="12" t="s">
        <v>6</v>
      </c>
      <c r="J259" s="12" t="s">
        <v>6</v>
      </c>
      <c r="K259" s="12" t="s">
        <v>13</v>
      </c>
      <c r="L259" s="12" t="s">
        <v>10</v>
      </c>
      <c r="M259" s="12"/>
      <c r="N259" s="12"/>
      <c r="O259" s="12"/>
      <c r="P259" s="12"/>
      <c r="Q259" s="12" t="s">
        <v>6</v>
      </c>
      <c r="R259" s="12" t="s">
        <v>6</v>
      </c>
      <c r="S259" s="12" t="s">
        <v>6</v>
      </c>
      <c r="T259" s="12" t="s">
        <v>6</v>
      </c>
      <c r="U259" s="12" t="s">
        <v>6</v>
      </c>
      <c r="V259" s="12" t="s">
        <v>6</v>
      </c>
      <c r="W259" s="12" t="s">
        <v>6</v>
      </c>
      <c r="X259" s="12" t="s">
        <v>6</v>
      </c>
      <c r="Y259" s="12" t="s">
        <v>6</v>
      </c>
      <c r="Z259" s="12" t="s">
        <v>6</v>
      </c>
      <c r="AA259" s="12" t="s">
        <v>6</v>
      </c>
      <c r="AB259" s="12" t="s">
        <v>475</v>
      </c>
      <c r="AC259" s="12" t="s">
        <v>476</v>
      </c>
      <c r="AD259" s="12"/>
      <c r="AE259" s="12"/>
      <c r="AF259" s="12"/>
      <c r="AG259" s="12" t="s">
        <v>6</v>
      </c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</row>
    <row r="260" spans="1:48" x14ac:dyDescent="0.2">
      <c r="A260" s="12"/>
      <c r="B260" s="12" t="s">
        <v>232</v>
      </c>
      <c r="C260" s="12" t="s">
        <v>232</v>
      </c>
      <c r="D260" s="12" t="s">
        <v>232</v>
      </c>
      <c r="E260" s="12" t="s">
        <v>232</v>
      </c>
      <c r="F260" s="12" t="s">
        <v>232</v>
      </c>
      <c r="G260" s="12" t="s">
        <v>233</v>
      </c>
      <c r="H260" s="12" t="s">
        <v>232</v>
      </c>
      <c r="I260" s="12" t="s">
        <v>232</v>
      </c>
      <c r="J260" s="12" t="s">
        <v>232</v>
      </c>
      <c r="K260" s="12" t="s">
        <v>234</v>
      </c>
      <c r="L260" s="12" t="s">
        <v>234</v>
      </c>
      <c r="M260" s="12"/>
      <c r="N260" s="12"/>
      <c r="O260" s="12"/>
      <c r="P260" s="12"/>
      <c r="Q260" s="12" t="s">
        <v>233</v>
      </c>
      <c r="R260" s="12" t="s">
        <v>233</v>
      </c>
      <c r="S260" s="12" t="s">
        <v>233</v>
      </c>
      <c r="T260" s="12" t="s">
        <v>233</v>
      </c>
      <c r="U260" s="12" t="s">
        <v>233</v>
      </c>
      <c r="V260" s="12" t="s">
        <v>233</v>
      </c>
      <c r="W260" s="12" t="s">
        <v>233</v>
      </c>
      <c r="X260" s="12" t="s">
        <v>233</v>
      </c>
      <c r="Y260" s="12" t="s">
        <v>233</v>
      </c>
      <c r="Z260" s="12" t="s">
        <v>233</v>
      </c>
      <c r="AA260" s="12" t="s">
        <v>233</v>
      </c>
      <c r="AB260" s="12" t="s">
        <v>234</v>
      </c>
      <c r="AC260" s="12" t="s">
        <v>234</v>
      </c>
      <c r="AD260" s="12"/>
      <c r="AE260" s="12"/>
      <c r="AF260" s="12"/>
      <c r="AG260" s="12" t="s">
        <v>233</v>
      </c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</row>
    <row r="261" spans="1:48" x14ac:dyDescent="0.2">
      <c r="A261" s="12"/>
      <c r="B261" s="12" t="s">
        <v>24</v>
      </c>
      <c r="C261" s="12" t="s">
        <v>24</v>
      </c>
      <c r="D261" s="12" t="s">
        <v>24</v>
      </c>
      <c r="E261" s="12" t="s">
        <v>24</v>
      </c>
      <c r="F261" s="12" t="s">
        <v>24</v>
      </c>
      <c r="G261" s="12" t="s">
        <v>24</v>
      </c>
      <c r="H261" s="12" t="s">
        <v>24</v>
      </c>
      <c r="I261" s="12" t="s">
        <v>24</v>
      </c>
      <c r="J261" s="12" t="s">
        <v>24</v>
      </c>
      <c r="K261" s="12" t="s">
        <v>24</v>
      </c>
      <c r="L261" s="12" t="s">
        <v>24</v>
      </c>
      <c r="M261" s="12"/>
      <c r="N261" s="12"/>
      <c r="O261" s="12"/>
      <c r="P261" s="12"/>
      <c r="Q261" s="12" t="s">
        <v>25</v>
      </c>
      <c r="R261" s="12" t="s">
        <v>25</v>
      </c>
      <c r="S261" s="12" t="s">
        <v>25</v>
      </c>
      <c r="T261" s="12" t="s">
        <v>25</v>
      </c>
      <c r="U261" s="12" t="s">
        <v>25</v>
      </c>
      <c r="V261" s="12" t="s">
        <v>25</v>
      </c>
      <c r="W261" s="12" t="s">
        <v>25</v>
      </c>
      <c r="X261" s="12" t="s">
        <v>25</v>
      </c>
      <c r="Y261" s="12" t="s">
        <v>25</v>
      </c>
      <c r="Z261" s="12" t="s">
        <v>25</v>
      </c>
      <c r="AA261" s="12" t="s">
        <v>25</v>
      </c>
      <c r="AB261" s="12" t="s">
        <v>25</v>
      </c>
      <c r="AC261" s="12" t="s">
        <v>25</v>
      </c>
      <c r="AD261" s="12"/>
      <c r="AE261" s="12"/>
      <c r="AF261" s="12"/>
      <c r="AG261" s="12" t="s">
        <v>26</v>
      </c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</row>
    <row r="262" spans="1:48" x14ac:dyDescent="0.2">
      <c r="A262" s="12"/>
      <c r="B262" s="12" t="s">
        <v>41</v>
      </c>
      <c r="C262" s="12" t="s">
        <v>41</v>
      </c>
      <c r="D262" s="12" t="s">
        <v>41</v>
      </c>
      <c r="E262" s="12" t="s">
        <v>41</v>
      </c>
      <c r="F262" s="12" t="s">
        <v>43</v>
      </c>
      <c r="G262" s="12" t="s">
        <v>43</v>
      </c>
      <c r="H262" s="12" t="s">
        <v>45</v>
      </c>
      <c r="I262" s="12" t="s">
        <v>45</v>
      </c>
      <c r="J262" s="12" t="s">
        <v>45</v>
      </c>
      <c r="K262" s="12"/>
      <c r="L262" s="12"/>
      <c r="M262" s="12"/>
      <c r="N262" s="12"/>
      <c r="O262" s="12"/>
      <c r="P262" s="12"/>
      <c r="Q262" s="12" t="s">
        <v>47</v>
      </c>
      <c r="R262" s="12" t="s">
        <v>47</v>
      </c>
      <c r="S262" s="12" t="s">
        <v>47</v>
      </c>
      <c r="T262" s="12" t="s">
        <v>47</v>
      </c>
      <c r="U262" s="12" t="s">
        <v>47</v>
      </c>
      <c r="V262" s="12" t="s">
        <v>47</v>
      </c>
      <c r="W262" s="12" t="s">
        <v>47</v>
      </c>
      <c r="X262" s="12" t="s">
        <v>47</v>
      </c>
      <c r="Y262" s="12" t="s">
        <v>47</v>
      </c>
      <c r="Z262" s="12" t="s">
        <v>47</v>
      </c>
      <c r="AA262" s="12"/>
      <c r="AB262" s="12"/>
      <c r="AC262" s="12"/>
      <c r="AD262" s="12"/>
      <c r="AE262" s="12"/>
      <c r="AF262" s="12"/>
      <c r="AG262" s="12" t="s">
        <v>48</v>
      </c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</row>
    <row r="263" spans="1:48" x14ac:dyDescent="0.2">
      <c r="A263" s="10" t="s">
        <v>16</v>
      </c>
      <c r="B263" s="10" t="s">
        <v>53</v>
      </c>
      <c r="C263" s="10" t="s">
        <v>62</v>
      </c>
      <c r="D263" s="10" t="s">
        <v>63</v>
      </c>
      <c r="E263" s="10" t="s">
        <v>64</v>
      </c>
      <c r="F263" s="10" t="s">
        <v>65</v>
      </c>
      <c r="G263" s="10" t="s">
        <v>66</v>
      </c>
      <c r="H263" s="10" t="s">
        <v>67</v>
      </c>
      <c r="I263" s="10" t="s">
        <v>68</v>
      </c>
      <c r="J263" s="10" t="s">
        <v>69</v>
      </c>
      <c r="K263" s="10" t="s">
        <v>70</v>
      </c>
      <c r="L263" s="10" t="s">
        <v>71</v>
      </c>
      <c r="M263" s="10" t="s">
        <v>72</v>
      </c>
      <c r="N263" s="10" t="s">
        <v>73</v>
      </c>
      <c r="O263" s="10" t="s">
        <v>74</v>
      </c>
      <c r="P263" s="10" t="s">
        <v>75</v>
      </c>
      <c r="Q263" s="10" t="s">
        <v>76</v>
      </c>
      <c r="R263" s="10" t="s">
        <v>77</v>
      </c>
      <c r="S263" s="10" t="s">
        <v>78</v>
      </c>
      <c r="T263" s="10" t="s">
        <v>79</v>
      </c>
      <c r="U263" s="10" t="s">
        <v>85</v>
      </c>
      <c r="V263" s="10" t="s">
        <v>86</v>
      </c>
      <c r="W263" s="10" t="s">
        <v>87</v>
      </c>
      <c r="X263" s="10" t="s">
        <v>88</v>
      </c>
      <c r="Y263" s="10" t="s">
        <v>89</v>
      </c>
      <c r="Z263" s="10" t="s">
        <v>81</v>
      </c>
      <c r="AA263" s="10" t="s">
        <v>90</v>
      </c>
      <c r="AB263" s="10"/>
      <c r="AC263" s="10"/>
      <c r="AD263" s="10"/>
      <c r="AE263" s="10"/>
      <c r="AF263" s="10"/>
      <c r="AG263" s="10" t="s">
        <v>80</v>
      </c>
      <c r="AH263" s="10" t="s">
        <v>82</v>
      </c>
      <c r="AI263" s="10" t="s">
        <v>83</v>
      </c>
      <c r="AJ263" s="10" t="s">
        <v>84</v>
      </c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</row>
    <row r="264" spans="1:48" x14ac:dyDescent="0.2">
      <c r="A264" s="8"/>
      <c r="B264" s="8" t="s">
        <v>53</v>
      </c>
      <c r="C264" s="8" t="s">
        <v>62</v>
      </c>
      <c r="D264" s="8" t="s">
        <v>63</v>
      </c>
      <c r="E264" s="8" t="s">
        <v>64</v>
      </c>
      <c r="F264" s="8" t="s">
        <v>65</v>
      </c>
      <c r="G264" s="8" t="s">
        <v>66</v>
      </c>
      <c r="H264" s="8" t="s">
        <v>67</v>
      </c>
      <c r="I264" s="8" t="s">
        <v>68</v>
      </c>
      <c r="J264" s="8" t="s">
        <v>69</v>
      </c>
      <c r="K264" s="8" t="s">
        <v>70</v>
      </c>
      <c r="L264" s="8" t="s">
        <v>71</v>
      </c>
      <c r="M264" s="8" t="s">
        <v>72</v>
      </c>
      <c r="N264" s="8" t="s">
        <v>73</v>
      </c>
      <c r="O264" s="8" t="s">
        <v>74</v>
      </c>
      <c r="P264" s="8" t="s">
        <v>75</v>
      </c>
      <c r="Q264" s="8" t="s">
        <v>76</v>
      </c>
      <c r="R264" s="8" t="s">
        <v>77</v>
      </c>
      <c r="S264" s="8" t="s">
        <v>78</v>
      </c>
      <c r="T264" s="8" t="s">
        <v>79</v>
      </c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 t="s">
        <v>80</v>
      </c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</row>
    <row r="265" spans="1:48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 t="s">
        <v>81</v>
      </c>
      <c r="AA265" s="8"/>
      <c r="AB265" s="8"/>
      <c r="AC265" s="8"/>
      <c r="AD265" s="8"/>
      <c r="AE265" s="8"/>
      <c r="AF265" s="8"/>
      <c r="AG265" s="8"/>
      <c r="AH265" s="8" t="s">
        <v>82</v>
      </c>
      <c r="AI265" s="8" t="s">
        <v>83</v>
      </c>
      <c r="AJ265" s="8" t="s">
        <v>84</v>
      </c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</row>
    <row r="266" spans="1:48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 t="s">
        <v>85</v>
      </c>
      <c r="V266" s="8" t="s">
        <v>86</v>
      </c>
      <c r="W266" s="8" t="s">
        <v>87</v>
      </c>
      <c r="X266" s="8" t="s">
        <v>88</v>
      </c>
      <c r="Y266" s="8" t="s">
        <v>89</v>
      </c>
      <c r="Z266" s="8"/>
      <c r="AA266" s="8" t="s">
        <v>90</v>
      </c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</row>
    <row r="267" spans="1:48" x14ac:dyDescent="0.2">
      <c r="A267" s="12"/>
      <c r="B267" s="20">
        <v>0.48399999999999999</v>
      </c>
      <c r="C267" s="20">
        <v>0.437</v>
      </c>
      <c r="D267" s="20">
        <v>0.55100000000000005</v>
      </c>
      <c r="E267" s="20">
        <v>0.73299999999999998</v>
      </c>
      <c r="F267" s="20">
        <v>0.74199999999999999</v>
      </c>
      <c r="G267" s="20">
        <v>0.63900000000000001</v>
      </c>
      <c r="H267" s="20">
        <v>1.28</v>
      </c>
      <c r="I267" s="20">
        <v>1.6</v>
      </c>
      <c r="J267" s="20">
        <v>9.5000000000000001E-2</v>
      </c>
      <c r="K267" s="20">
        <v>0.15</v>
      </c>
      <c r="L267" s="20">
        <v>0.15</v>
      </c>
      <c r="M267" s="20">
        <v>0.15</v>
      </c>
      <c r="N267" s="20">
        <v>0.35</v>
      </c>
      <c r="O267" s="20">
        <v>0.35</v>
      </c>
      <c r="P267" s="20">
        <v>0.35</v>
      </c>
      <c r="Q267" s="20">
        <v>7.9000000000000001E-2</v>
      </c>
      <c r="R267" s="20">
        <v>5.96E-2</v>
      </c>
      <c r="S267" s="20">
        <v>3.2300000000000002E-2</v>
      </c>
      <c r="T267" s="20">
        <v>8.2900000000000001E-2</v>
      </c>
      <c r="U267" s="20">
        <v>-2.4E-2</v>
      </c>
      <c r="V267" s="20">
        <v>-1.6E-2</v>
      </c>
      <c r="W267" s="20">
        <v>-3.5999999999999997E-2</v>
      </c>
      <c r="X267" s="20">
        <v>4.8000000000000001E-2</v>
      </c>
      <c r="Y267" s="12">
        <v>462</v>
      </c>
      <c r="Z267" s="20">
        <v>7.0000000000000001E-3</v>
      </c>
      <c r="AA267" s="20">
        <v>0.04</v>
      </c>
      <c r="AB267" s="20"/>
      <c r="AC267" s="20"/>
      <c r="AD267" s="12"/>
      <c r="AE267" s="12"/>
      <c r="AF267" s="12"/>
      <c r="AG267" s="20">
        <v>0.114</v>
      </c>
      <c r="AH267" s="20">
        <v>6.9999999999999999E-4</v>
      </c>
      <c r="AI267" s="20">
        <v>1E-4</v>
      </c>
      <c r="AJ267" s="20">
        <v>4.0000000000000001E-3</v>
      </c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</row>
    <row r="268" spans="1:48" x14ac:dyDescent="0.2">
      <c r="A268" s="12"/>
      <c r="B268" s="12" t="s">
        <v>6</v>
      </c>
      <c r="C268" s="12" t="s">
        <v>6</v>
      </c>
      <c r="D268" s="12" t="s">
        <v>6</v>
      </c>
      <c r="E268" s="12" t="s">
        <v>6</v>
      </c>
      <c r="F268" s="12" t="s">
        <v>6</v>
      </c>
      <c r="G268" s="12" t="s">
        <v>6</v>
      </c>
      <c r="H268" s="12" t="s">
        <v>6</v>
      </c>
      <c r="I268" s="12" t="s">
        <v>6</v>
      </c>
      <c r="J268" s="12" t="s">
        <v>6</v>
      </c>
      <c r="K268" s="12" t="s">
        <v>5</v>
      </c>
      <c r="L268" s="12" t="s">
        <v>5</v>
      </c>
      <c r="M268" s="12" t="s">
        <v>5</v>
      </c>
      <c r="N268" s="12" t="s">
        <v>5</v>
      </c>
      <c r="O268" s="12" t="s">
        <v>5</v>
      </c>
      <c r="P268" s="12" t="s">
        <v>5</v>
      </c>
      <c r="Q268" s="12" t="s">
        <v>5</v>
      </c>
      <c r="R268" s="12" t="s">
        <v>5</v>
      </c>
      <c r="S268" s="12" t="s">
        <v>5</v>
      </c>
      <c r="T268" s="12" t="s">
        <v>5</v>
      </c>
      <c r="U268" s="12" t="s">
        <v>5</v>
      </c>
      <c r="V268" s="12" t="s">
        <v>5</v>
      </c>
      <c r="W268" s="12" t="s">
        <v>5</v>
      </c>
      <c r="X268" s="12" t="s">
        <v>5</v>
      </c>
      <c r="Y268" s="12" t="s">
        <v>315</v>
      </c>
      <c r="Z268" s="12" t="s">
        <v>477</v>
      </c>
      <c r="AA268" s="12" t="s">
        <v>5</v>
      </c>
      <c r="AB268" s="12"/>
      <c r="AC268" s="12"/>
      <c r="AD268" s="12"/>
      <c r="AE268" s="12"/>
      <c r="AF268" s="12"/>
      <c r="AG268" s="12" t="s">
        <v>5</v>
      </c>
      <c r="AH268" s="12" t="s">
        <v>49</v>
      </c>
      <c r="AI268" s="12" t="s">
        <v>363</v>
      </c>
      <c r="AJ268" s="12" t="s">
        <v>12</v>
      </c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</row>
    <row r="269" spans="1:48" x14ac:dyDescent="0.2">
      <c r="A269" s="12"/>
      <c r="B269" s="12" t="s">
        <v>232</v>
      </c>
      <c r="C269" s="12" t="s">
        <v>232</v>
      </c>
      <c r="D269" s="12" t="s">
        <v>232</v>
      </c>
      <c r="E269" s="12" t="s">
        <v>232</v>
      </c>
      <c r="F269" s="12" t="s">
        <v>232</v>
      </c>
      <c r="G269" s="12" t="s">
        <v>232</v>
      </c>
      <c r="H269" s="12" t="s">
        <v>232</v>
      </c>
      <c r="I269" s="12" t="s">
        <v>232</v>
      </c>
      <c r="J269" s="12" t="s">
        <v>232</v>
      </c>
      <c r="K269" s="12" t="s">
        <v>234</v>
      </c>
      <c r="L269" s="12" t="s">
        <v>234</v>
      </c>
      <c r="M269" s="12" t="s">
        <v>234</v>
      </c>
      <c r="N269" s="12" t="s">
        <v>234</v>
      </c>
      <c r="O269" s="12" t="s">
        <v>234</v>
      </c>
      <c r="P269" s="12" t="s">
        <v>234</v>
      </c>
      <c r="Q269" s="12" t="s">
        <v>233</v>
      </c>
      <c r="R269" s="12" t="s">
        <v>233</v>
      </c>
      <c r="S269" s="12" t="s">
        <v>233</v>
      </c>
      <c r="T269" s="12" t="s">
        <v>233</v>
      </c>
      <c r="U269" s="12" t="s">
        <v>234</v>
      </c>
      <c r="V269" s="12" t="s">
        <v>234</v>
      </c>
      <c r="W269" s="12" t="s">
        <v>234</v>
      </c>
      <c r="X269" s="12" t="s">
        <v>233</v>
      </c>
      <c r="Y269" s="12" t="s">
        <v>316</v>
      </c>
      <c r="Z269" s="12" t="s">
        <v>234</v>
      </c>
      <c r="AA269" s="12" t="s">
        <v>234</v>
      </c>
      <c r="AB269" s="12"/>
      <c r="AC269" s="12"/>
      <c r="AD269" s="12"/>
      <c r="AE269" s="12"/>
      <c r="AF269" s="12"/>
      <c r="AG269" s="12" t="s">
        <v>233</v>
      </c>
      <c r="AH269" s="12" t="s">
        <v>478</v>
      </c>
      <c r="AI269" s="12" t="s">
        <v>479</v>
      </c>
      <c r="AJ269" s="12" t="s">
        <v>234</v>
      </c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</row>
    <row r="270" spans="1:48" x14ac:dyDescent="0.2">
      <c r="A270" s="12"/>
      <c r="B270" s="12" t="s">
        <v>24</v>
      </c>
      <c r="C270" s="12" t="s">
        <v>24</v>
      </c>
      <c r="D270" s="12" t="s">
        <v>24</v>
      </c>
      <c r="E270" s="12" t="s">
        <v>24</v>
      </c>
      <c r="F270" s="12" t="s">
        <v>24</v>
      </c>
      <c r="G270" s="12" t="s">
        <v>24</v>
      </c>
      <c r="H270" s="12" t="s">
        <v>24</v>
      </c>
      <c r="I270" s="12" t="s">
        <v>24</v>
      </c>
      <c r="J270" s="12" t="s">
        <v>24</v>
      </c>
      <c r="K270" s="12" t="s">
        <v>24</v>
      </c>
      <c r="L270" s="12" t="s">
        <v>24</v>
      </c>
      <c r="M270" s="12" t="s">
        <v>24</v>
      </c>
      <c r="N270" s="12" t="s">
        <v>24</v>
      </c>
      <c r="O270" s="12" t="s">
        <v>24</v>
      </c>
      <c r="P270" s="12" t="s">
        <v>24</v>
      </c>
      <c r="Q270" s="12" t="s">
        <v>25</v>
      </c>
      <c r="R270" s="12" t="s">
        <v>25</v>
      </c>
      <c r="S270" s="12" t="s">
        <v>25</v>
      </c>
      <c r="T270" s="12" t="s">
        <v>25</v>
      </c>
      <c r="U270" s="12" t="s">
        <v>25</v>
      </c>
      <c r="V270" s="12" t="s">
        <v>25</v>
      </c>
      <c r="W270" s="12" t="s">
        <v>25</v>
      </c>
      <c r="X270" s="12" t="s">
        <v>25</v>
      </c>
      <c r="Y270" s="12" t="s">
        <v>25</v>
      </c>
      <c r="Z270" s="12" t="s">
        <v>25</v>
      </c>
      <c r="AA270" s="12" t="s">
        <v>25</v>
      </c>
      <c r="AB270" s="12"/>
      <c r="AC270" s="12"/>
      <c r="AD270" s="12"/>
      <c r="AE270" s="12"/>
      <c r="AF270" s="12"/>
      <c r="AG270" s="12" t="s">
        <v>26</v>
      </c>
      <c r="AH270" s="12" t="s">
        <v>26</v>
      </c>
      <c r="AI270" s="12" t="s">
        <v>26</v>
      </c>
      <c r="AJ270" s="12" t="s">
        <v>26</v>
      </c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</row>
    <row r="271" spans="1:48" x14ac:dyDescent="0.2">
      <c r="A271" s="12"/>
      <c r="B271" s="12" t="s">
        <v>41</v>
      </c>
      <c r="C271" s="12" t="s">
        <v>41</v>
      </c>
      <c r="D271" s="12" t="s">
        <v>41</v>
      </c>
      <c r="E271" s="12" t="s">
        <v>41</v>
      </c>
      <c r="F271" s="12" t="s">
        <v>43</v>
      </c>
      <c r="G271" s="12" t="s">
        <v>45</v>
      </c>
      <c r="H271" s="12" t="s">
        <v>45</v>
      </c>
      <c r="I271" s="12" t="s">
        <v>45</v>
      </c>
      <c r="J271" s="12"/>
      <c r="K271" s="12" t="s">
        <v>41</v>
      </c>
      <c r="L271" s="12" t="s">
        <v>43</v>
      </c>
      <c r="M271" s="12" t="s">
        <v>45</v>
      </c>
      <c r="N271" s="12" t="s">
        <v>41</v>
      </c>
      <c r="O271" s="12" t="s">
        <v>43</v>
      </c>
      <c r="P271" s="12" t="s">
        <v>45</v>
      </c>
      <c r="Q271" s="12" t="s">
        <v>47</v>
      </c>
      <c r="R271" s="12" t="s">
        <v>47</v>
      </c>
      <c r="S271" s="12" t="s">
        <v>47</v>
      </c>
      <c r="T271" s="12" t="s">
        <v>47</v>
      </c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 t="s">
        <v>48</v>
      </c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</row>
    <row r="272" spans="1:48" x14ac:dyDescent="0.2">
      <c r="A272" s="10" t="s">
        <v>178</v>
      </c>
      <c r="B272" s="10" t="s">
        <v>53</v>
      </c>
      <c r="C272" s="10" t="s">
        <v>62</v>
      </c>
      <c r="D272" s="10" t="s">
        <v>63</v>
      </c>
      <c r="E272" s="10" t="s">
        <v>64</v>
      </c>
      <c r="F272" s="10" t="s">
        <v>103</v>
      </c>
      <c r="G272" s="10" t="s">
        <v>282</v>
      </c>
      <c r="H272" s="10" t="s">
        <v>252</v>
      </c>
      <c r="I272" s="10" t="s">
        <v>480</v>
      </c>
      <c r="J272" s="10" t="s">
        <v>481</v>
      </c>
      <c r="K272" s="10" t="s">
        <v>482</v>
      </c>
      <c r="L272" s="10" t="s">
        <v>66</v>
      </c>
      <c r="M272" s="10" t="s">
        <v>67</v>
      </c>
      <c r="N272" s="10" t="s">
        <v>68</v>
      </c>
      <c r="O272" s="10"/>
      <c r="P272" s="10"/>
      <c r="Q272" s="10" t="s">
        <v>131</v>
      </c>
      <c r="R272" s="10" t="s">
        <v>257</v>
      </c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 t="s">
        <v>483</v>
      </c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</row>
    <row r="273" spans="1:48" x14ac:dyDescent="0.2">
      <c r="A273" s="8"/>
      <c r="B273" s="8" t="s">
        <v>53</v>
      </c>
      <c r="C273" s="8" t="s">
        <v>62</v>
      </c>
      <c r="D273" s="8" t="s">
        <v>63</v>
      </c>
      <c r="E273" s="8" t="s">
        <v>64</v>
      </c>
      <c r="F273" s="8" t="s">
        <v>103</v>
      </c>
      <c r="G273" s="8" t="s">
        <v>282</v>
      </c>
      <c r="H273" s="8" t="s">
        <v>252</v>
      </c>
      <c r="I273" s="8" t="s">
        <v>480</v>
      </c>
      <c r="J273" s="8" t="s">
        <v>481</v>
      </c>
      <c r="K273" s="8" t="s">
        <v>482</v>
      </c>
      <c r="L273" s="8" t="s">
        <v>66</v>
      </c>
      <c r="M273" s="8" t="s">
        <v>67</v>
      </c>
      <c r="N273" s="8" t="s">
        <v>68</v>
      </c>
      <c r="O273" s="8"/>
      <c r="P273" s="8"/>
      <c r="Q273" s="8" t="s">
        <v>131</v>
      </c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 t="s">
        <v>483</v>
      </c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</row>
    <row r="274" spans="1:48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</row>
    <row r="275" spans="1:48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</row>
    <row r="276" spans="1:48" x14ac:dyDescent="0.2">
      <c r="A276" s="3"/>
      <c r="B276" s="20">
        <v>0.31730000000000003</v>
      </c>
      <c r="C276" s="20">
        <v>0.35599999999999998</v>
      </c>
      <c r="D276" s="20">
        <v>0.45490000000000003</v>
      </c>
      <c r="E276" s="20">
        <v>0.45490000000000003</v>
      </c>
      <c r="F276" s="20">
        <v>0.48249999999999998</v>
      </c>
      <c r="G276" s="20">
        <v>0.57620000000000005</v>
      </c>
      <c r="H276" s="20">
        <v>0.43859999999999999</v>
      </c>
      <c r="I276" s="20">
        <v>1.24</v>
      </c>
      <c r="J276" s="20">
        <v>1.28</v>
      </c>
      <c r="K276" s="20">
        <v>2.1760000000000002</v>
      </c>
      <c r="L276" s="20">
        <v>0.56830000000000003</v>
      </c>
      <c r="M276" s="20">
        <v>1.1366000000000001</v>
      </c>
      <c r="N276" s="20">
        <v>1.4208000000000001</v>
      </c>
      <c r="O276" s="3"/>
      <c r="P276" s="3"/>
      <c r="Q276" s="20">
        <v>1.32</v>
      </c>
      <c r="R276" s="20">
        <v>1.2</v>
      </c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20">
        <v>0.70269999999999999</v>
      </c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</row>
    <row r="277" spans="1:48" x14ac:dyDescent="0.2">
      <c r="A277" s="3"/>
      <c r="B277" s="12" t="s">
        <v>6</v>
      </c>
      <c r="C277" s="12" t="s">
        <v>6</v>
      </c>
      <c r="D277" s="12" t="s">
        <v>6</v>
      </c>
      <c r="E277" s="12" t="s">
        <v>6</v>
      </c>
      <c r="F277" s="12" t="s">
        <v>6</v>
      </c>
      <c r="G277" s="12" t="s">
        <v>6</v>
      </c>
      <c r="H277" s="12" t="s">
        <v>6</v>
      </c>
      <c r="I277" s="12" t="s">
        <v>6</v>
      </c>
      <c r="J277" s="12" t="s">
        <v>6</v>
      </c>
      <c r="K277" s="12" t="s">
        <v>6</v>
      </c>
      <c r="L277" s="12" t="s">
        <v>6</v>
      </c>
      <c r="M277" s="12" t="s">
        <v>6</v>
      </c>
      <c r="N277" s="12" t="s">
        <v>6</v>
      </c>
      <c r="O277" s="3"/>
      <c r="P277" s="3"/>
      <c r="Q277" s="12" t="s">
        <v>6</v>
      </c>
      <c r="R277" s="12" t="s">
        <v>5</v>
      </c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12" t="s">
        <v>6</v>
      </c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</row>
    <row r="278" spans="1:48" x14ac:dyDescent="0.2">
      <c r="A278" s="12"/>
      <c r="B278" s="12" t="s">
        <v>231</v>
      </c>
      <c r="C278" s="12" t="s">
        <v>231</v>
      </c>
      <c r="D278" s="12" t="s">
        <v>231</v>
      </c>
      <c r="E278" s="12" t="s">
        <v>231</v>
      </c>
      <c r="F278" s="12" t="s">
        <v>231</v>
      </c>
      <c r="G278" s="12" t="s">
        <v>231</v>
      </c>
      <c r="H278" s="12" t="s">
        <v>233</v>
      </c>
      <c r="I278" s="12" t="s">
        <v>233</v>
      </c>
      <c r="J278" s="12" t="s">
        <v>233</v>
      </c>
      <c r="K278" s="12" t="s">
        <v>233</v>
      </c>
      <c r="L278" s="12" t="s">
        <v>232</v>
      </c>
      <c r="M278" s="12" t="s">
        <v>232</v>
      </c>
      <c r="N278" s="12" t="s">
        <v>232</v>
      </c>
      <c r="O278" s="12"/>
      <c r="P278" s="12"/>
      <c r="Q278" s="12" t="s">
        <v>233</v>
      </c>
      <c r="R278" s="12" t="s">
        <v>233</v>
      </c>
      <c r="S278" s="18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 t="s">
        <v>233</v>
      </c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</row>
    <row r="279" spans="1:48" x14ac:dyDescent="0.2">
      <c r="A279" s="3"/>
      <c r="B279" s="12" t="s">
        <v>24</v>
      </c>
      <c r="C279" s="12" t="s">
        <v>24</v>
      </c>
      <c r="D279" s="12" t="s">
        <v>24</v>
      </c>
      <c r="E279" s="12" t="s">
        <v>24</v>
      </c>
      <c r="F279" s="12" t="s">
        <v>24</v>
      </c>
      <c r="G279" s="12" t="s">
        <v>24</v>
      </c>
      <c r="H279" s="12" t="s">
        <v>24</v>
      </c>
      <c r="I279" s="12" t="s">
        <v>24</v>
      </c>
      <c r="J279" s="12" t="s">
        <v>24</v>
      </c>
      <c r="K279" s="12" t="s">
        <v>24</v>
      </c>
      <c r="L279" s="12" t="s">
        <v>24</v>
      </c>
      <c r="M279" s="12" t="s">
        <v>24</v>
      </c>
      <c r="N279" s="12" t="s">
        <v>24</v>
      </c>
      <c r="O279" s="3"/>
      <c r="P279" s="3"/>
      <c r="Q279" s="12" t="s">
        <v>25</v>
      </c>
      <c r="R279" s="12" t="s">
        <v>25</v>
      </c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12" t="s">
        <v>26</v>
      </c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</row>
    <row r="280" spans="1:48" x14ac:dyDescent="0.2">
      <c r="A280" s="3"/>
      <c r="B280" s="12" t="s">
        <v>41</v>
      </c>
      <c r="C280" s="12" t="s">
        <v>41</v>
      </c>
      <c r="D280" s="12" t="s">
        <v>41</v>
      </c>
      <c r="E280" s="12" t="s">
        <v>41</v>
      </c>
      <c r="F280" s="12" t="s">
        <v>41</v>
      </c>
      <c r="G280" s="12" t="s">
        <v>41</v>
      </c>
      <c r="H280" s="12" t="s">
        <v>43</v>
      </c>
      <c r="I280" s="12" t="s">
        <v>43</v>
      </c>
      <c r="J280" s="12" t="s">
        <v>43</v>
      </c>
      <c r="K280" s="12" t="s">
        <v>43</v>
      </c>
      <c r="L280" s="12" t="s">
        <v>45</v>
      </c>
      <c r="M280" s="12" t="s">
        <v>45</v>
      </c>
      <c r="N280" s="12" t="s">
        <v>45</v>
      </c>
      <c r="O280" s="3"/>
      <c r="P280" s="3"/>
      <c r="Q280" s="12" t="s">
        <v>47</v>
      </c>
      <c r="R280" s="20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12" t="s">
        <v>48</v>
      </c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</row>
    <row r="281" spans="1:48" x14ac:dyDescent="0.2">
      <c r="A281" s="10" t="s">
        <v>179</v>
      </c>
      <c r="B281" s="10" t="s">
        <v>53</v>
      </c>
      <c r="C281" s="10" t="s">
        <v>62</v>
      </c>
      <c r="D281" s="10" t="s">
        <v>63</v>
      </c>
      <c r="E281" s="10" t="s">
        <v>64</v>
      </c>
      <c r="F281" s="10" t="s">
        <v>103</v>
      </c>
      <c r="G281" s="10" t="s">
        <v>259</v>
      </c>
      <c r="H281" s="10" t="s">
        <v>260</v>
      </c>
      <c r="I281" s="10" t="s">
        <v>261</v>
      </c>
      <c r="J281" s="10" t="s">
        <v>262</v>
      </c>
      <c r="K281" s="10" t="s">
        <v>66</v>
      </c>
      <c r="L281" s="10" t="s">
        <v>67</v>
      </c>
      <c r="M281" s="10" t="s">
        <v>68</v>
      </c>
      <c r="N281" s="10" t="s">
        <v>81</v>
      </c>
      <c r="O281" s="10"/>
      <c r="P281" s="10"/>
      <c r="Q281" s="10" t="s">
        <v>131</v>
      </c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 t="s">
        <v>484</v>
      </c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</row>
    <row r="282" spans="1:48" x14ac:dyDescent="0.2">
      <c r="A282" s="8"/>
      <c r="B282" s="8" t="s">
        <v>53</v>
      </c>
      <c r="C282" s="8" t="s">
        <v>62</v>
      </c>
      <c r="D282" s="8" t="s">
        <v>63</v>
      </c>
      <c r="E282" s="8" t="s">
        <v>64</v>
      </c>
      <c r="F282" s="8" t="s">
        <v>103</v>
      </c>
      <c r="G282" s="8" t="s">
        <v>259</v>
      </c>
      <c r="H282" s="8" t="s">
        <v>260</v>
      </c>
      <c r="I282" s="8" t="s">
        <v>261</v>
      </c>
      <c r="J282" s="8" t="s">
        <v>262</v>
      </c>
      <c r="K282" s="8" t="s">
        <v>66</v>
      </c>
      <c r="L282" s="8" t="s">
        <v>67</v>
      </c>
      <c r="M282" s="8" t="s">
        <v>68</v>
      </c>
      <c r="N282" s="8" t="s">
        <v>81</v>
      </c>
      <c r="O282" s="8"/>
      <c r="P282" s="8"/>
      <c r="Q282" s="8" t="s">
        <v>131</v>
      </c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 t="s">
        <v>484</v>
      </c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</row>
    <row r="283" spans="1:48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</row>
    <row r="284" spans="1:48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</row>
    <row r="285" spans="1:48" x14ac:dyDescent="0.2">
      <c r="A285" s="3"/>
      <c r="B285" s="20">
        <v>0.4446</v>
      </c>
      <c r="C285" s="20">
        <v>0.43430000000000002</v>
      </c>
      <c r="D285" s="20">
        <v>0.52980000000000005</v>
      </c>
      <c r="E285" s="20">
        <v>0.58309999999999995</v>
      </c>
      <c r="F285" s="20">
        <v>0.70779999999999998</v>
      </c>
      <c r="G285" s="20">
        <v>0.55900000000000005</v>
      </c>
      <c r="H285" s="20">
        <v>0.60719999999999996</v>
      </c>
      <c r="I285" s="20">
        <v>0.55900000000000005</v>
      </c>
      <c r="J285" s="20">
        <v>0.72240000000000004</v>
      </c>
      <c r="K285" s="20">
        <v>0.63929999999999998</v>
      </c>
      <c r="L285" s="20">
        <v>1.2786</v>
      </c>
      <c r="M285" s="20">
        <v>1.5983000000000001</v>
      </c>
      <c r="N285" s="21">
        <v>0.6</v>
      </c>
      <c r="O285" s="3"/>
      <c r="P285" s="3"/>
      <c r="Q285" s="20">
        <v>2.48</v>
      </c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20">
        <v>1.48</v>
      </c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</row>
    <row r="286" spans="1:48" x14ac:dyDescent="0.2">
      <c r="A286" s="12"/>
      <c r="B286" s="12" t="s">
        <v>6</v>
      </c>
      <c r="C286" s="12" t="s">
        <v>6</v>
      </c>
      <c r="D286" s="12" t="s">
        <v>6</v>
      </c>
      <c r="E286" s="12" t="s">
        <v>6</v>
      </c>
      <c r="F286" s="12" t="s">
        <v>6</v>
      </c>
      <c r="G286" s="12" t="s">
        <v>6</v>
      </c>
      <c r="H286" s="12" t="s">
        <v>6</v>
      </c>
      <c r="I286" s="12" t="s">
        <v>6</v>
      </c>
      <c r="J286" s="12" t="s">
        <v>6</v>
      </c>
      <c r="K286" s="12" t="s">
        <v>6</v>
      </c>
      <c r="L286" s="12" t="s">
        <v>6</v>
      </c>
      <c r="M286" s="12" t="s">
        <v>6</v>
      </c>
      <c r="N286" s="12" t="s">
        <v>6</v>
      </c>
      <c r="O286" s="12"/>
      <c r="P286" s="12"/>
      <c r="Q286" s="12" t="s">
        <v>6</v>
      </c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 t="s">
        <v>6</v>
      </c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</row>
    <row r="287" spans="1:48" x14ac:dyDescent="0.2">
      <c r="A287" s="12"/>
      <c r="B287" s="12" t="s">
        <v>232</v>
      </c>
      <c r="C287" s="12" t="s">
        <v>232</v>
      </c>
      <c r="D287" s="12" t="s">
        <v>232</v>
      </c>
      <c r="E287" s="12" t="s">
        <v>232</v>
      </c>
      <c r="F287" s="12" t="s">
        <v>232</v>
      </c>
      <c r="G287" s="12" t="s">
        <v>232</v>
      </c>
      <c r="H287" s="12" t="s">
        <v>232</v>
      </c>
      <c r="I287" s="12" t="s">
        <v>232</v>
      </c>
      <c r="J287" s="12" t="s">
        <v>232</v>
      </c>
      <c r="K287" s="12" t="s">
        <v>232</v>
      </c>
      <c r="L287" s="12" t="s">
        <v>232</v>
      </c>
      <c r="M287" s="12" t="s">
        <v>232</v>
      </c>
      <c r="N287" s="12" t="s">
        <v>234</v>
      </c>
      <c r="O287" s="12"/>
      <c r="P287" s="12"/>
      <c r="Q287" s="12" t="s">
        <v>233</v>
      </c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 t="s">
        <v>233</v>
      </c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</row>
    <row r="288" spans="1:48" x14ac:dyDescent="0.2">
      <c r="A288" s="12"/>
      <c r="B288" s="12" t="s">
        <v>24</v>
      </c>
      <c r="C288" s="12" t="s">
        <v>24</v>
      </c>
      <c r="D288" s="12" t="s">
        <v>24</v>
      </c>
      <c r="E288" s="12" t="s">
        <v>24</v>
      </c>
      <c r="F288" s="12" t="s">
        <v>24</v>
      </c>
      <c r="G288" s="12" t="s">
        <v>24</v>
      </c>
      <c r="H288" s="12" t="s">
        <v>24</v>
      </c>
      <c r="I288" s="12" t="s">
        <v>24</v>
      </c>
      <c r="J288" s="12" t="s">
        <v>24</v>
      </c>
      <c r="K288" s="12" t="s">
        <v>24</v>
      </c>
      <c r="L288" s="12" t="s">
        <v>24</v>
      </c>
      <c r="M288" s="12" t="s">
        <v>24</v>
      </c>
      <c r="N288" s="12" t="s">
        <v>24</v>
      </c>
      <c r="O288" s="12"/>
      <c r="P288" s="12"/>
      <c r="Q288" s="12" t="s">
        <v>25</v>
      </c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 t="s">
        <v>26</v>
      </c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</row>
    <row r="289" spans="1:48" x14ac:dyDescent="0.2">
      <c r="A289" s="3"/>
      <c r="B289" s="12" t="s">
        <v>41</v>
      </c>
      <c r="C289" s="12" t="s">
        <v>41</v>
      </c>
      <c r="D289" s="12" t="s">
        <v>41</v>
      </c>
      <c r="E289" s="12" t="s">
        <v>41</v>
      </c>
      <c r="F289" s="12" t="s">
        <v>41</v>
      </c>
      <c r="G289" s="12" t="s">
        <v>43</v>
      </c>
      <c r="H289" s="12" t="s">
        <v>43</v>
      </c>
      <c r="I289" s="12" t="s">
        <v>43</v>
      </c>
      <c r="J289" s="12" t="s">
        <v>43</v>
      </c>
      <c r="K289" s="12" t="s">
        <v>45</v>
      </c>
      <c r="L289" s="12" t="s">
        <v>45</v>
      </c>
      <c r="M289" s="12" t="s">
        <v>45</v>
      </c>
      <c r="N289" s="3" t="s">
        <v>41</v>
      </c>
      <c r="O289" s="3"/>
      <c r="P289" s="3"/>
      <c r="Q289" s="12" t="s">
        <v>47</v>
      </c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12" t="s">
        <v>48</v>
      </c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</row>
    <row r="290" spans="1:48" x14ac:dyDescent="0.2">
      <c r="A290" s="10" t="s">
        <v>180</v>
      </c>
      <c r="B290" s="10" t="s">
        <v>53</v>
      </c>
      <c r="C290" s="10" t="s">
        <v>62</v>
      </c>
      <c r="D290" s="10" t="s">
        <v>63</v>
      </c>
      <c r="E290" s="10" t="s">
        <v>64</v>
      </c>
      <c r="F290" s="10" t="s">
        <v>252</v>
      </c>
      <c r="G290" s="10" t="s">
        <v>485</v>
      </c>
      <c r="H290" s="10" t="s">
        <v>66</v>
      </c>
      <c r="I290" s="10" t="s">
        <v>67</v>
      </c>
      <c r="J290" s="10" t="s">
        <v>68</v>
      </c>
      <c r="K290" s="10"/>
      <c r="L290" s="10"/>
      <c r="M290" s="10"/>
      <c r="N290" s="10"/>
      <c r="O290" s="10"/>
      <c r="P290" s="10"/>
      <c r="Q290" s="10" t="s">
        <v>131</v>
      </c>
      <c r="R290" s="10" t="s">
        <v>486</v>
      </c>
      <c r="S290" s="10" t="s">
        <v>430</v>
      </c>
      <c r="T290" s="10" t="s">
        <v>487</v>
      </c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 t="s">
        <v>80</v>
      </c>
      <c r="AH290" s="10" t="s">
        <v>488</v>
      </c>
      <c r="AI290" s="10" t="s">
        <v>390</v>
      </c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</row>
    <row r="291" spans="1:48" x14ac:dyDescent="0.2">
      <c r="A291" s="8"/>
      <c r="B291" s="8" t="s">
        <v>53</v>
      </c>
      <c r="C291" s="8" t="s">
        <v>62</v>
      </c>
      <c r="D291" s="8" t="s">
        <v>63</v>
      </c>
      <c r="E291" s="8" t="s">
        <v>64</v>
      </c>
      <c r="F291" s="8" t="s">
        <v>252</v>
      </c>
      <c r="G291" s="8" t="s">
        <v>485</v>
      </c>
      <c r="H291" s="8" t="s">
        <v>66</v>
      </c>
      <c r="I291" s="8" t="s">
        <v>67</v>
      </c>
      <c r="J291" s="8" t="s">
        <v>68</v>
      </c>
      <c r="K291" s="8"/>
      <c r="L291" s="8"/>
      <c r="M291" s="8"/>
      <c r="N291" s="8"/>
      <c r="O291" s="8"/>
      <c r="P291" s="8"/>
      <c r="Q291" s="8" t="s">
        <v>131</v>
      </c>
      <c r="R291" s="8"/>
      <c r="S291" s="8" t="s">
        <v>430</v>
      </c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 t="s">
        <v>80</v>
      </c>
      <c r="AH291" s="8" t="s">
        <v>488</v>
      </c>
      <c r="AI291" s="8" t="s">
        <v>390</v>
      </c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</row>
    <row r="292" spans="1:48" x14ac:dyDescent="0.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 t="s">
        <v>486</v>
      </c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</row>
    <row r="293" spans="1:48" x14ac:dyDescent="0.2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 t="s">
        <v>487</v>
      </c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</row>
    <row r="294" spans="1:48" x14ac:dyDescent="0.2">
      <c r="A294" s="3"/>
      <c r="B294" s="20">
        <v>0.3775</v>
      </c>
      <c r="C294" s="20">
        <v>0.3715</v>
      </c>
      <c r="D294" s="20">
        <v>0.4945</v>
      </c>
      <c r="E294" s="20">
        <v>0.59</v>
      </c>
      <c r="F294" s="20">
        <v>0.43859999999999999</v>
      </c>
      <c r="G294" s="20">
        <v>1.24</v>
      </c>
      <c r="H294" s="20">
        <v>0.56830000000000003</v>
      </c>
      <c r="I294" s="20">
        <v>1.1363000000000001</v>
      </c>
      <c r="J294" s="20">
        <v>1.4193</v>
      </c>
      <c r="K294" s="3"/>
      <c r="L294" s="3"/>
      <c r="M294" s="3"/>
      <c r="N294" s="3"/>
      <c r="O294" s="3"/>
      <c r="P294" s="3"/>
      <c r="Q294" s="20">
        <v>1.0720000000000001</v>
      </c>
      <c r="R294" s="12">
        <v>206</v>
      </c>
      <c r="S294" s="20">
        <v>1.56</v>
      </c>
      <c r="T294" s="20">
        <v>0.5</v>
      </c>
      <c r="U294" s="20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20">
        <v>0.98219999999999996</v>
      </c>
      <c r="AH294" s="20">
        <v>0.61299999999999999</v>
      </c>
      <c r="AI294" s="20">
        <v>0.156</v>
      </c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</row>
    <row r="295" spans="1:48" x14ac:dyDescent="0.2">
      <c r="A295" s="3"/>
      <c r="B295" s="12" t="s">
        <v>6</v>
      </c>
      <c r="C295" s="12" t="s">
        <v>6</v>
      </c>
      <c r="D295" s="12" t="s">
        <v>6</v>
      </c>
      <c r="E295" s="12" t="s">
        <v>6</v>
      </c>
      <c r="F295" s="12" t="s">
        <v>6</v>
      </c>
      <c r="G295" s="12" t="s">
        <v>6</v>
      </c>
      <c r="H295" s="12" t="s">
        <v>6</v>
      </c>
      <c r="I295" s="12" t="s">
        <v>6</v>
      </c>
      <c r="J295" s="12" t="s">
        <v>6</v>
      </c>
      <c r="K295" s="3"/>
      <c r="L295" s="3"/>
      <c r="M295" s="3"/>
      <c r="N295" s="3"/>
      <c r="O295" s="3"/>
      <c r="P295" s="3"/>
      <c r="Q295" s="12" t="s">
        <v>6</v>
      </c>
      <c r="R295" s="12" t="s">
        <v>7</v>
      </c>
      <c r="S295" s="12" t="s">
        <v>7</v>
      </c>
      <c r="T295" s="12" t="s">
        <v>7</v>
      </c>
      <c r="U295" s="12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12" t="s">
        <v>7</v>
      </c>
      <c r="AH295" s="12" t="s">
        <v>7</v>
      </c>
      <c r="AI295" s="12" t="s">
        <v>7</v>
      </c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</row>
    <row r="296" spans="1:48" x14ac:dyDescent="0.2">
      <c r="A296" s="12"/>
      <c r="B296" s="12" t="s">
        <v>232</v>
      </c>
      <c r="C296" s="12" t="s">
        <v>232</v>
      </c>
      <c r="D296" s="12" t="s">
        <v>232</v>
      </c>
      <c r="E296" s="12" t="s">
        <v>232</v>
      </c>
      <c r="F296" s="12" t="s">
        <v>232</v>
      </c>
      <c r="G296" s="12" t="s">
        <v>232</v>
      </c>
      <c r="H296" s="12" t="s">
        <v>232</v>
      </c>
      <c r="I296" s="12" t="s">
        <v>232</v>
      </c>
      <c r="J296" s="12" t="s">
        <v>232</v>
      </c>
      <c r="K296" s="12"/>
      <c r="L296" s="12"/>
      <c r="M296" s="12"/>
      <c r="N296" s="12"/>
      <c r="O296" s="12"/>
      <c r="P296" s="12"/>
      <c r="Q296" s="12" t="s">
        <v>233</v>
      </c>
      <c r="R296" s="12" t="s">
        <v>233</v>
      </c>
      <c r="S296" s="12" t="s">
        <v>234</v>
      </c>
      <c r="T296" s="12" t="s">
        <v>234</v>
      </c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 t="s">
        <v>233</v>
      </c>
      <c r="AH296" s="12" t="s">
        <v>233</v>
      </c>
      <c r="AI296" s="12" t="s">
        <v>234</v>
      </c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</row>
    <row r="297" spans="1:48" x14ac:dyDescent="0.2">
      <c r="A297" s="12"/>
      <c r="B297" s="12" t="s">
        <v>24</v>
      </c>
      <c r="C297" s="12" t="s">
        <v>24</v>
      </c>
      <c r="D297" s="12" t="s">
        <v>24</v>
      </c>
      <c r="E297" s="12" t="s">
        <v>24</v>
      </c>
      <c r="F297" s="12" t="s">
        <v>24</v>
      </c>
      <c r="G297" s="12" t="s">
        <v>24</v>
      </c>
      <c r="H297" s="12" t="s">
        <v>24</v>
      </c>
      <c r="I297" s="12" t="s">
        <v>24</v>
      </c>
      <c r="J297" s="12" t="s">
        <v>24</v>
      </c>
      <c r="K297" s="12"/>
      <c r="L297" s="12"/>
      <c r="M297" s="12"/>
      <c r="N297" s="12"/>
      <c r="O297" s="12"/>
      <c r="P297" s="12"/>
      <c r="Q297" s="12" t="s">
        <v>25</v>
      </c>
      <c r="R297" s="12" t="s">
        <v>25</v>
      </c>
      <c r="S297" s="12" t="s">
        <v>25</v>
      </c>
      <c r="T297" s="12" t="s">
        <v>25</v>
      </c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 t="s">
        <v>26</v>
      </c>
      <c r="AH297" s="12" t="s">
        <v>26</v>
      </c>
      <c r="AI297" s="12" t="s">
        <v>26</v>
      </c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</row>
    <row r="298" spans="1:48" x14ac:dyDescent="0.2">
      <c r="A298" s="3"/>
      <c r="B298" s="12" t="s">
        <v>41</v>
      </c>
      <c r="C298" s="12" t="s">
        <v>41</v>
      </c>
      <c r="D298" s="12" t="s">
        <v>41</v>
      </c>
      <c r="E298" s="12" t="s">
        <v>41</v>
      </c>
      <c r="F298" s="12" t="s">
        <v>43</v>
      </c>
      <c r="G298" s="12" t="s">
        <v>43</v>
      </c>
      <c r="H298" s="12" t="s">
        <v>45</v>
      </c>
      <c r="I298" s="12" t="s">
        <v>45</v>
      </c>
      <c r="J298" s="12" t="s">
        <v>45</v>
      </c>
      <c r="K298" s="3"/>
      <c r="L298" s="3"/>
      <c r="M298" s="3"/>
      <c r="N298" s="3"/>
      <c r="O298" s="3"/>
      <c r="P298" s="3"/>
      <c r="Q298" s="12" t="s">
        <v>47</v>
      </c>
      <c r="R298" s="3"/>
      <c r="S298" s="12" t="s">
        <v>47</v>
      </c>
      <c r="T298" s="3"/>
      <c r="U298" s="12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12" t="s">
        <v>48</v>
      </c>
      <c r="AH298" s="12" t="s">
        <v>48</v>
      </c>
      <c r="AI298" s="12" t="s">
        <v>48</v>
      </c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</row>
    <row r="299" spans="1:48" x14ac:dyDescent="0.2">
      <c r="A299" s="10" t="s">
        <v>181</v>
      </c>
      <c r="B299" s="10" t="s">
        <v>53</v>
      </c>
      <c r="C299" s="10" t="s">
        <v>62</v>
      </c>
      <c r="D299" s="10" t="s">
        <v>63</v>
      </c>
      <c r="E299" s="10" t="s">
        <v>64</v>
      </c>
      <c r="F299" s="10" t="s">
        <v>463</v>
      </c>
      <c r="G299" s="10" t="s">
        <v>325</v>
      </c>
      <c r="H299" s="10" t="s">
        <v>66</v>
      </c>
      <c r="I299" s="10" t="s">
        <v>67</v>
      </c>
      <c r="J299" s="10" t="s">
        <v>68</v>
      </c>
      <c r="K299" s="10"/>
      <c r="L299" s="10"/>
      <c r="M299" s="10"/>
      <c r="N299" s="10"/>
      <c r="O299" s="10"/>
      <c r="P299" s="10"/>
      <c r="Q299" s="10" t="s">
        <v>489</v>
      </c>
      <c r="R299" s="10" t="s">
        <v>81</v>
      </c>
      <c r="S299" s="10" t="s">
        <v>112</v>
      </c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 t="s">
        <v>80</v>
      </c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</row>
    <row r="300" spans="1:48" x14ac:dyDescent="0.2">
      <c r="A300" s="8"/>
      <c r="B300" s="8" t="s">
        <v>53</v>
      </c>
      <c r="C300" s="8" t="s">
        <v>62</v>
      </c>
      <c r="D300" s="8" t="s">
        <v>63</v>
      </c>
      <c r="E300" s="8" t="s">
        <v>64</v>
      </c>
      <c r="F300" s="8" t="s">
        <v>463</v>
      </c>
      <c r="G300" s="8" t="s">
        <v>325</v>
      </c>
      <c r="H300" s="8" t="s">
        <v>66</v>
      </c>
      <c r="I300" s="8" t="s">
        <v>67</v>
      </c>
      <c r="J300" s="8" t="s">
        <v>68</v>
      </c>
      <c r="K300" s="8"/>
      <c r="L300" s="8"/>
      <c r="M300" s="8"/>
      <c r="N300" s="8"/>
      <c r="O300" s="8"/>
      <c r="P300" s="8"/>
      <c r="Q300" s="8" t="s">
        <v>489</v>
      </c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 t="s">
        <v>80</v>
      </c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</row>
    <row r="301" spans="1:48" x14ac:dyDescent="0.2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 t="s">
        <v>81</v>
      </c>
      <c r="S301" s="8" t="s">
        <v>112</v>
      </c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</row>
    <row r="302" spans="1:48" x14ac:dyDescent="0.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</row>
    <row r="303" spans="1:48" x14ac:dyDescent="0.2">
      <c r="A303" s="3"/>
      <c r="B303" s="20">
        <v>0.83899999999999997</v>
      </c>
      <c r="C303" s="20">
        <v>0.79</v>
      </c>
      <c r="D303" s="20">
        <v>1.0660000000000001</v>
      </c>
      <c r="E303" s="20">
        <v>1.2789999999999999</v>
      </c>
      <c r="F303" s="20">
        <v>0.625</v>
      </c>
      <c r="G303" s="20">
        <v>1.1299999999999999</v>
      </c>
      <c r="H303" s="20">
        <v>0.64100000000000001</v>
      </c>
      <c r="I303" s="20">
        <v>1.28</v>
      </c>
      <c r="J303" s="20">
        <v>1.6</v>
      </c>
      <c r="K303" s="3"/>
      <c r="L303" s="3"/>
      <c r="M303" s="3"/>
      <c r="N303" s="3"/>
      <c r="O303" s="3"/>
      <c r="P303" s="3"/>
      <c r="Q303" s="20">
        <v>2.3039999999999998</v>
      </c>
      <c r="R303" s="21">
        <v>0.2</v>
      </c>
      <c r="S303" s="20">
        <v>0.2</v>
      </c>
      <c r="T303" s="20"/>
      <c r="U303" s="20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20">
        <v>3.7040000000000002</v>
      </c>
      <c r="AH303" s="20"/>
      <c r="AI303" s="20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</row>
    <row r="304" spans="1:48" x14ac:dyDescent="0.2">
      <c r="A304" s="3"/>
      <c r="B304" s="12" t="s">
        <v>6</v>
      </c>
      <c r="C304" s="12" t="s">
        <v>6</v>
      </c>
      <c r="D304" s="12" t="s">
        <v>6</v>
      </c>
      <c r="E304" s="12" t="s">
        <v>6</v>
      </c>
      <c r="F304" s="12" t="s">
        <v>6</v>
      </c>
      <c r="G304" s="12" t="s">
        <v>6</v>
      </c>
      <c r="H304" s="12" t="s">
        <v>6</v>
      </c>
      <c r="I304" s="12" t="s">
        <v>6</v>
      </c>
      <c r="J304" s="12" t="s">
        <v>6</v>
      </c>
      <c r="K304" s="3"/>
      <c r="L304" s="3"/>
      <c r="M304" s="3"/>
      <c r="N304" s="3"/>
      <c r="O304" s="3"/>
      <c r="P304" s="3"/>
      <c r="Q304" s="12" t="s">
        <v>6</v>
      </c>
      <c r="R304" s="12" t="s">
        <v>29</v>
      </c>
      <c r="S304" s="12" t="s">
        <v>13</v>
      </c>
      <c r="T304" s="12"/>
      <c r="U304" s="12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12" t="s">
        <v>6</v>
      </c>
      <c r="AH304" s="12"/>
      <c r="AI304" s="12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</row>
    <row r="305" spans="1:48" x14ac:dyDescent="0.2">
      <c r="A305" s="12"/>
      <c r="B305" s="12" t="s">
        <v>232</v>
      </c>
      <c r="C305" s="12" t="s">
        <v>232</v>
      </c>
      <c r="D305" s="12" t="s">
        <v>232</v>
      </c>
      <c r="E305" s="12" t="s">
        <v>232</v>
      </c>
      <c r="F305" s="12" t="s">
        <v>232</v>
      </c>
      <c r="G305" s="12" t="s">
        <v>232</v>
      </c>
      <c r="H305" s="12" t="s">
        <v>232</v>
      </c>
      <c r="I305" s="12" t="s">
        <v>232</v>
      </c>
      <c r="J305" s="12" t="s">
        <v>232</v>
      </c>
      <c r="K305" s="12"/>
      <c r="L305" s="12"/>
      <c r="M305" s="12"/>
      <c r="N305" s="12"/>
      <c r="O305" s="12"/>
      <c r="P305" s="12"/>
      <c r="Q305" s="12" t="s">
        <v>233</v>
      </c>
      <c r="R305" s="12" t="s">
        <v>234</v>
      </c>
      <c r="S305" s="12" t="s">
        <v>490</v>
      </c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 t="s">
        <v>233</v>
      </c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</row>
    <row r="306" spans="1:48" x14ac:dyDescent="0.2">
      <c r="A306" s="12"/>
      <c r="B306" s="12" t="s">
        <v>24</v>
      </c>
      <c r="C306" s="12" t="s">
        <v>24</v>
      </c>
      <c r="D306" s="12" t="s">
        <v>24</v>
      </c>
      <c r="E306" s="12" t="s">
        <v>24</v>
      </c>
      <c r="F306" s="12" t="s">
        <v>24</v>
      </c>
      <c r="G306" s="12" t="s">
        <v>24</v>
      </c>
      <c r="H306" s="12" t="s">
        <v>24</v>
      </c>
      <c r="I306" s="12" t="s">
        <v>24</v>
      </c>
      <c r="J306" s="12" t="s">
        <v>24</v>
      </c>
      <c r="K306" s="12"/>
      <c r="L306" s="12"/>
      <c r="M306" s="12"/>
      <c r="N306" s="12"/>
      <c r="O306" s="12"/>
      <c r="P306" s="12"/>
      <c r="Q306" s="12" t="s">
        <v>25</v>
      </c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 t="s">
        <v>26</v>
      </c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</row>
    <row r="307" spans="1:48" x14ac:dyDescent="0.2">
      <c r="A307" s="3"/>
      <c r="B307" s="12" t="s">
        <v>41</v>
      </c>
      <c r="C307" s="12" t="s">
        <v>41</v>
      </c>
      <c r="D307" s="12" t="s">
        <v>41</v>
      </c>
      <c r="E307" s="12" t="s">
        <v>41</v>
      </c>
      <c r="F307" s="12" t="s">
        <v>43</v>
      </c>
      <c r="G307" s="12" t="s">
        <v>43</v>
      </c>
      <c r="H307" s="12" t="s">
        <v>45</v>
      </c>
      <c r="I307" s="12" t="s">
        <v>45</v>
      </c>
      <c r="J307" s="12" t="s">
        <v>45</v>
      </c>
      <c r="K307" s="3"/>
      <c r="L307" s="3"/>
      <c r="M307" s="3"/>
      <c r="N307" s="3"/>
      <c r="O307" s="3"/>
      <c r="P307" s="3"/>
      <c r="Q307" s="12" t="s">
        <v>45</v>
      </c>
      <c r="R307" s="3"/>
      <c r="S307" s="12"/>
      <c r="T307" s="3"/>
      <c r="U307" s="12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12" t="s">
        <v>48</v>
      </c>
      <c r="AH307" s="12"/>
      <c r="AI307" s="12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</row>
    <row r="308" spans="1:48" x14ac:dyDescent="0.2">
      <c r="A308" s="10" t="s">
        <v>182</v>
      </c>
      <c r="B308" s="10" t="s">
        <v>53</v>
      </c>
      <c r="C308" s="10" t="s">
        <v>62</v>
      </c>
      <c r="D308" s="10" t="s">
        <v>63</v>
      </c>
      <c r="E308" s="10" t="s">
        <v>491</v>
      </c>
      <c r="F308" s="10" t="s">
        <v>492</v>
      </c>
      <c r="G308" s="10" t="s">
        <v>493</v>
      </c>
      <c r="H308" s="10" t="s">
        <v>103</v>
      </c>
      <c r="I308" s="10" t="s">
        <v>65</v>
      </c>
      <c r="J308" s="10" t="s">
        <v>66</v>
      </c>
      <c r="K308" s="10" t="s">
        <v>67</v>
      </c>
      <c r="L308" s="10" t="s">
        <v>68</v>
      </c>
      <c r="M308" s="10"/>
      <c r="N308" s="10"/>
      <c r="O308" s="10"/>
      <c r="P308" s="10"/>
      <c r="Q308" s="10" t="s">
        <v>131</v>
      </c>
      <c r="R308" s="10" t="s">
        <v>494</v>
      </c>
      <c r="S308" s="10" t="s">
        <v>495</v>
      </c>
      <c r="T308" s="10" t="s">
        <v>496</v>
      </c>
      <c r="U308" s="10" t="s">
        <v>497</v>
      </c>
      <c r="V308" s="10" t="s">
        <v>81</v>
      </c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 t="s">
        <v>498</v>
      </c>
      <c r="AH308" s="10" t="s">
        <v>499</v>
      </c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</row>
    <row r="309" spans="1:48" x14ac:dyDescent="0.2">
      <c r="A309" s="8"/>
      <c r="B309" s="8" t="s">
        <v>53</v>
      </c>
      <c r="C309" s="8" t="s">
        <v>62</v>
      </c>
      <c r="D309" s="8" t="s">
        <v>63</v>
      </c>
      <c r="E309" s="8" t="s">
        <v>491</v>
      </c>
      <c r="F309" s="8" t="s">
        <v>492</v>
      </c>
      <c r="G309" s="8" t="s">
        <v>493</v>
      </c>
      <c r="H309" s="8" t="s">
        <v>103</v>
      </c>
      <c r="I309" s="8" t="s">
        <v>65</v>
      </c>
      <c r="J309" s="8" t="s">
        <v>66</v>
      </c>
      <c r="K309" s="8" t="s">
        <v>67</v>
      </c>
      <c r="L309" s="8" t="s">
        <v>68</v>
      </c>
      <c r="M309" s="8"/>
      <c r="N309" s="8"/>
      <c r="O309" s="8"/>
      <c r="P309" s="8"/>
      <c r="Q309" s="8" t="s">
        <v>131</v>
      </c>
      <c r="R309" s="8" t="s">
        <v>494</v>
      </c>
      <c r="S309" s="8" t="s">
        <v>495</v>
      </c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 t="s">
        <v>498</v>
      </c>
      <c r="AH309" s="8" t="s">
        <v>499</v>
      </c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</row>
    <row r="310" spans="1:48" x14ac:dyDescent="0.2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 t="s">
        <v>496</v>
      </c>
      <c r="U310" s="8" t="s">
        <v>497</v>
      </c>
      <c r="V310" s="8" t="s">
        <v>81</v>
      </c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</row>
    <row r="311" spans="1:48" x14ac:dyDescent="0.2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</row>
    <row r="312" spans="1:48" x14ac:dyDescent="0.2">
      <c r="A312" s="13"/>
      <c r="B312" s="20">
        <v>0.375</v>
      </c>
      <c r="C312" s="20">
        <v>0.36899999999999999</v>
      </c>
      <c r="D312" s="20">
        <v>0.51100000000000001</v>
      </c>
      <c r="E312" s="20">
        <v>0.14799999999999999</v>
      </c>
      <c r="F312" s="20">
        <v>0.16300000000000001</v>
      </c>
      <c r="G312" s="20">
        <v>0.192</v>
      </c>
      <c r="H312" s="20">
        <v>0.61399999999999999</v>
      </c>
      <c r="I312" s="20">
        <v>0.73</v>
      </c>
      <c r="J312" s="20">
        <v>0.56799999999999995</v>
      </c>
      <c r="K312" s="20">
        <v>1.1363000000000001</v>
      </c>
      <c r="L312" s="20">
        <v>1.4193</v>
      </c>
      <c r="M312" s="13"/>
      <c r="N312" s="13"/>
      <c r="O312" s="13"/>
      <c r="P312" s="13"/>
      <c r="Q312" s="20">
        <v>2.2749999999999999</v>
      </c>
      <c r="R312" s="20">
        <v>0.56879999999999997</v>
      </c>
      <c r="S312" s="20">
        <v>1.1386000000000001</v>
      </c>
      <c r="T312" s="20">
        <v>0.04</v>
      </c>
      <c r="U312" s="20">
        <v>0.32</v>
      </c>
      <c r="V312" s="20">
        <v>80</v>
      </c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20">
        <v>3.1469999999999998</v>
      </c>
      <c r="AH312" s="20">
        <v>0.215</v>
      </c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</row>
    <row r="313" spans="1:48" x14ac:dyDescent="0.2">
      <c r="A313" s="12"/>
      <c r="B313" s="12" t="s">
        <v>6</v>
      </c>
      <c r="C313" s="12" t="s">
        <v>6</v>
      </c>
      <c r="D313" s="12" t="s">
        <v>6</v>
      </c>
      <c r="E313" s="12" t="s">
        <v>6</v>
      </c>
      <c r="F313" s="12" t="s">
        <v>6</v>
      </c>
      <c r="G313" s="12" t="s">
        <v>6</v>
      </c>
      <c r="H313" s="12" t="s">
        <v>6</v>
      </c>
      <c r="I313" s="12" t="s">
        <v>6</v>
      </c>
      <c r="J313" s="12" t="s">
        <v>6</v>
      </c>
      <c r="K313" s="12" t="s">
        <v>6</v>
      </c>
      <c r="L313" s="12" t="s">
        <v>6</v>
      </c>
      <c r="M313" s="12"/>
      <c r="N313" s="12"/>
      <c r="O313" s="12"/>
      <c r="P313" s="12"/>
      <c r="Q313" s="12" t="s">
        <v>6</v>
      </c>
      <c r="R313" s="12" t="s">
        <v>6</v>
      </c>
      <c r="S313" s="12" t="s">
        <v>6</v>
      </c>
      <c r="T313" s="12" t="s">
        <v>9</v>
      </c>
      <c r="U313" s="12" t="s">
        <v>10</v>
      </c>
      <c r="V313" s="12" t="s">
        <v>8</v>
      </c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 t="s">
        <v>6</v>
      </c>
      <c r="AH313" s="12" t="s">
        <v>6</v>
      </c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</row>
    <row r="314" spans="1:48" x14ac:dyDescent="0.2">
      <c r="A314" s="12"/>
      <c r="B314" s="12" t="s">
        <v>233</v>
      </c>
      <c r="C314" s="12" t="s">
        <v>233</v>
      </c>
      <c r="D314" s="12" t="s">
        <v>233</v>
      </c>
      <c r="E314" s="12" t="s">
        <v>233</v>
      </c>
      <c r="F314" s="12" t="s">
        <v>233</v>
      </c>
      <c r="G314" s="12" t="s">
        <v>233</v>
      </c>
      <c r="H314" s="12" t="s">
        <v>233</v>
      </c>
      <c r="I314" s="12" t="s">
        <v>233</v>
      </c>
      <c r="J314" s="12" t="s">
        <v>232</v>
      </c>
      <c r="K314" s="12" t="s">
        <v>232</v>
      </c>
      <c r="L314" s="12" t="s">
        <v>232</v>
      </c>
      <c r="M314" s="12"/>
      <c r="N314" s="12"/>
      <c r="O314" s="12"/>
      <c r="P314" s="12"/>
      <c r="Q314" s="12" t="s">
        <v>233</v>
      </c>
      <c r="R314" s="12" t="s">
        <v>234</v>
      </c>
      <c r="S314" s="12" t="s">
        <v>234</v>
      </c>
      <c r="T314" s="12" t="s">
        <v>234</v>
      </c>
      <c r="U314" s="12" t="s">
        <v>234</v>
      </c>
      <c r="V314" s="12" t="s">
        <v>234</v>
      </c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 t="s">
        <v>429</v>
      </c>
      <c r="AH314" s="12" t="s">
        <v>233</v>
      </c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</row>
    <row r="315" spans="1:48" x14ac:dyDescent="0.2">
      <c r="A315" s="43"/>
      <c r="B315" s="43" t="s">
        <v>24</v>
      </c>
      <c r="C315" s="43" t="s">
        <v>24</v>
      </c>
      <c r="D315" s="43" t="s">
        <v>24</v>
      </c>
      <c r="E315" s="43" t="s">
        <v>24</v>
      </c>
      <c r="F315" s="43" t="s">
        <v>24</v>
      </c>
      <c r="G315" s="43" t="s">
        <v>24</v>
      </c>
      <c r="H315" s="43" t="s">
        <v>24</v>
      </c>
      <c r="I315" s="43" t="s">
        <v>24</v>
      </c>
      <c r="J315" s="43" t="s">
        <v>24</v>
      </c>
      <c r="K315" s="43" t="s">
        <v>24</v>
      </c>
      <c r="L315" s="43" t="s">
        <v>24</v>
      </c>
      <c r="M315" s="43"/>
      <c r="N315" s="43"/>
      <c r="O315" s="43"/>
      <c r="P315" s="43"/>
      <c r="Q315" s="43" t="s">
        <v>25</v>
      </c>
      <c r="R315" s="43" t="s">
        <v>25</v>
      </c>
      <c r="S315" s="43" t="s">
        <v>25</v>
      </c>
      <c r="T315" s="43" t="s">
        <v>25</v>
      </c>
      <c r="U315" s="43" t="s">
        <v>25</v>
      </c>
      <c r="V315" s="43" t="s">
        <v>25</v>
      </c>
      <c r="W315" s="43"/>
      <c r="X315" s="43"/>
      <c r="Y315" s="43"/>
      <c r="Z315" s="43"/>
      <c r="AA315" s="43"/>
      <c r="AB315" s="43"/>
      <c r="AC315" s="43"/>
      <c r="AD315" s="43"/>
      <c r="AE315" s="43"/>
      <c r="AF315" s="43"/>
      <c r="AG315" s="12" t="s">
        <v>26</v>
      </c>
      <c r="AH315" s="12" t="s">
        <v>26</v>
      </c>
      <c r="AI315" s="43"/>
      <c r="AJ315" s="43"/>
      <c r="AK315" s="43"/>
      <c r="AL315" s="43"/>
      <c r="AM315" s="43"/>
      <c r="AN315" s="43"/>
      <c r="AO315" s="43"/>
      <c r="AP315" s="43"/>
      <c r="AQ315" s="43"/>
      <c r="AR315" s="43"/>
      <c r="AS315" s="43"/>
      <c r="AT315" s="43"/>
      <c r="AU315" s="43"/>
      <c r="AV315" s="43"/>
    </row>
    <row r="316" spans="1:48" x14ac:dyDescent="0.2">
      <c r="A316" s="12"/>
      <c r="B316" s="12" t="s">
        <v>41</v>
      </c>
      <c r="C316" s="12" t="s">
        <v>41</v>
      </c>
      <c r="D316" s="12" t="s">
        <v>41</v>
      </c>
      <c r="E316" s="12" t="s">
        <v>41</v>
      </c>
      <c r="F316" s="12" t="s">
        <v>41</v>
      </c>
      <c r="G316" s="12" t="s">
        <v>41</v>
      </c>
      <c r="H316" s="12" t="s">
        <v>41</v>
      </c>
      <c r="I316" s="12" t="s">
        <v>43</v>
      </c>
      <c r="J316" s="12" t="s">
        <v>45</v>
      </c>
      <c r="K316" s="12" t="s">
        <v>45</v>
      </c>
      <c r="L316" s="12" t="s">
        <v>45</v>
      </c>
      <c r="M316" s="12"/>
      <c r="N316" s="12"/>
      <c r="O316" s="12"/>
      <c r="P316" s="12"/>
      <c r="Q316" s="12" t="s">
        <v>47</v>
      </c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 t="s">
        <v>48</v>
      </c>
      <c r="AH316" s="12" t="s">
        <v>48</v>
      </c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</row>
    <row r="317" spans="1:48" x14ac:dyDescent="0.2">
      <c r="A317" s="10" t="s">
        <v>183</v>
      </c>
      <c r="B317" s="10" t="s">
        <v>53</v>
      </c>
      <c r="C317" s="10" t="s">
        <v>62</v>
      </c>
      <c r="D317" s="10" t="s">
        <v>63</v>
      </c>
      <c r="E317" s="10" t="s">
        <v>64</v>
      </c>
      <c r="F317" s="10" t="s">
        <v>446</v>
      </c>
      <c r="G317" s="10" t="s">
        <v>500</v>
      </c>
      <c r="H317" s="10" t="s">
        <v>501</v>
      </c>
      <c r="I317" s="10" t="s">
        <v>65</v>
      </c>
      <c r="J317" s="10" t="s">
        <v>66</v>
      </c>
      <c r="K317" s="10" t="s">
        <v>67</v>
      </c>
      <c r="L317" s="10" t="s">
        <v>68</v>
      </c>
      <c r="M317" s="10"/>
      <c r="N317" s="10"/>
      <c r="O317" s="10"/>
      <c r="P317" s="10"/>
      <c r="Q317" s="10" t="s">
        <v>502</v>
      </c>
      <c r="R317" s="10" t="s">
        <v>503</v>
      </c>
      <c r="S317" s="10" t="s">
        <v>112</v>
      </c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 t="s">
        <v>80</v>
      </c>
      <c r="AH317" s="10" t="s">
        <v>504</v>
      </c>
      <c r="AI317" s="10" t="s">
        <v>505</v>
      </c>
      <c r="AJ317" s="10" t="s">
        <v>506</v>
      </c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</row>
    <row r="318" spans="1:48" x14ac:dyDescent="0.2">
      <c r="A318" s="8"/>
      <c r="B318" s="8" t="s">
        <v>53</v>
      </c>
      <c r="C318" s="8" t="s">
        <v>62</v>
      </c>
      <c r="D318" s="8" t="s">
        <v>63</v>
      </c>
      <c r="E318" s="8" t="s">
        <v>64</v>
      </c>
      <c r="F318" s="8" t="s">
        <v>446</v>
      </c>
      <c r="G318" s="8" t="s">
        <v>500</v>
      </c>
      <c r="H318" s="8" t="s">
        <v>501</v>
      </c>
      <c r="I318" s="8" t="s">
        <v>65</v>
      </c>
      <c r="J318" s="8" t="s">
        <v>66</v>
      </c>
      <c r="K318" s="8" t="s">
        <v>67</v>
      </c>
      <c r="L318" s="8" t="s">
        <v>68</v>
      </c>
      <c r="M318" s="8"/>
      <c r="N318" s="8"/>
      <c r="O318" s="8"/>
      <c r="P318" s="8"/>
      <c r="Q318" s="8"/>
      <c r="R318" s="8" t="s">
        <v>503</v>
      </c>
      <c r="S318" s="8" t="s">
        <v>112</v>
      </c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 t="s">
        <v>80</v>
      </c>
      <c r="AH318" s="8" t="s">
        <v>507</v>
      </c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</row>
    <row r="319" spans="1:48" x14ac:dyDescent="0.2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 t="s">
        <v>502</v>
      </c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</row>
    <row r="320" spans="1:48" x14ac:dyDescent="0.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 t="s">
        <v>505</v>
      </c>
      <c r="AJ320" s="8" t="s">
        <v>506</v>
      </c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</row>
    <row r="321" spans="1:48" x14ac:dyDescent="0.2">
      <c r="A321" s="3"/>
      <c r="B321" s="20">
        <v>0.46889999999999998</v>
      </c>
      <c r="C321" s="20">
        <v>0.48249999999999998</v>
      </c>
      <c r="D321" s="20">
        <v>0.61050000000000004</v>
      </c>
      <c r="E321" s="20">
        <v>0.65639999999999998</v>
      </c>
      <c r="F321" s="20">
        <v>0.3327</v>
      </c>
      <c r="G321" s="20">
        <v>0.35199999999999998</v>
      </c>
      <c r="H321" s="20">
        <v>0.85960000000000003</v>
      </c>
      <c r="I321" s="20">
        <v>1.3595999999999999</v>
      </c>
      <c r="J321" s="20">
        <v>0.6542</v>
      </c>
      <c r="K321" s="20">
        <v>1.3084</v>
      </c>
      <c r="L321" s="20">
        <v>1.6355</v>
      </c>
      <c r="M321" s="3"/>
      <c r="N321" s="3"/>
      <c r="O321" s="3"/>
      <c r="P321" s="3"/>
      <c r="Q321" s="20">
        <v>3.8399999999999997E-2</v>
      </c>
      <c r="R321" s="20">
        <v>0.64</v>
      </c>
      <c r="S321" s="21">
        <v>0.1</v>
      </c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20">
        <v>3.0327000000000002</v>
      </c>
      <c r="AH321" s="20">
        <v>3.7909000000000002</v>
      </c>
      <c r="AI321" s="20">
        <v>6.2600000000000003E-2</v>
      </c>
      <c r="AJ321" s="20">
        <v>8.3500000000000005E-2</v>
      </c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</row>
    <row r="322" spans="1:48" x14ac:dyDescent="0.2">
      <c r="A322" s="12"/>
      <c r="B322" s="12" t="s">
        <v>6</v>
      </c>
      <c r="C322" s="12" t="s">
        <v>6</v>
      </c>
      <c r="D322" s="12" t="s">
        <v>6</v>
      </c>
      <c r="E322" s="12" t="s">
        <v>6</v>
      </c>
      <c r="F322" s="12" t="s">
        <v>6</v>
      </c>
      <c r="G322" s="12" t="s">
        <v>6</v>
      </c>
      <c r="H322" s="12" t="s">
        <v>6</v>
      </c>
      <c r="I322" s="12" t="s">
        <v>6</v>
      </c>
      <c r="J322" s="12" t="s">
        <v>6</v>
      </c>
      <c r="K322" s="12" t="s">
        <v>6</v>
      </c>
      <c r="L322" s="12" t="s">
        <v>6</v>
      </c>
      <c r="M322" s="12"/>
      <c r="N322" s="12"/>
      <c r="O322" s="12"/>
      <c r="P322" s="12"/>
      <c r="Q322" s="12" t="s">
        <v>5</v>
      </c>
      <c r="R322" s="12" t="s">
        <v>6</v>
      </c>
      <c r="S322" s="12" t="s">
        <v>5</v>
      </c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 t="s">
        <v>6</v>
      </c>
      <c r="AH322" s="12" t="s">
        <v>6</v>
      </c>
      <c r="AI322" s="12" t="s">
        <v>5</v>
      </c>
      <c r="AJ322" s="12" t="s">
        <v>5</v>
      </c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</row>
    <row r="323" spans="1:48" x14ac:dyDescent="0.2">
      <c r="A323" s="12"/>
      <c r="B323" s="12" t="s">
        <v>254</v>
      </c>
      <c r="C323" s="12" t="s">
        <v>254</v>
      </c>
      <c r="D323" s="12" t="s">
        <v>254</v>
      </c>
      <c r="E323" s="12" t="s">
        <v>254</v>
      </c>
      <c r="F323" s="12" t="s">
        <v>254</v>
      </c>
      <c r="G323" s="12" t="s">
        <v>254</v>
      </c>
      <c r="H323" s="12" t="s">
        <v>254</v>
      </c>
      <c r="I323" s="12" t="s">
        <v>254</v>
      </c>
      <c r="J323" s="12" t="s">
        <v>254</v>
      </c>
      <c r="K323" s="12" t="s">
        <v>254</v>
      </c>
      <c r="L323" s="12" t="s">
        <v>254</v>
      </c>
      <c r="M323" s="12"/>
      <c r="N323" s="12"/>
      <c r="O323" s="12"/>
      <c r="P323" s="12"/>
      <c r="Q323" s="12" t="s">
        <v>255</v>
      </c>
      <c r="R323" s="12" t="s">
        <v>233</v>
      </c>
      <c r="S323" s="12" t="s">
        <v>234</v>
      </c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 t="s">
        <v>255</v>
      </c>
      <c r="AH323" s="12" t="s">
        <v>255</v>
      </c>
      <c r="AI323" s="12" t="s">
        <v>255</v>
      </c>
      <c r="AJ323" s="12" t="s">
        <v>255</v>
      </c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</row>
    <row r="324" spans="1:48" x14ac:dyDescent="0.2">
      <c r="A324" s="12"/>
      <c r="B324" s="12" t="s">
        <v>24</v>
      </c>
      <c r="C324" s="12" t="s">
        <v>24</v>
      </c>
      <c r="D324" s="12" t="s">
        <v>24</v>
      </c>
      <c r="E324" s="12" t="s">
        <v>24</v>
      </c>
      <c r="F324" s="12" t="s">
        <v>24</v>
      </c>
      <c r="G324" s="12" t="s">
        <v>24</v>
      </c>
      <c r="H324" s="12" t="s">
        <v>24</v>
      </c>
      <c r="I324" s="12" t="s">
        <v>24</v>
      </c>
      <c r="J324" s="12" t="s">
        <v>24</v>
      </c>
      <c r="K324" s="12" t="s">
        <v>24</v>
      </c>
      <c r="L324" s="12" t="s">
        <v>24</v>
      </c>
      <c r="M324" s="12"/>
      <c r="N324" s="12"/>
      <c r="O324" s="12"/>
      <c r="P324" s="12"/>
      <c r="Q324" s="12" t="s">
        <v>25</v>
      </c>
      <c r="R324" s="12" t="s">
        <v>25</v>
      </c>
      <c r="S324" s="12" t="s">
        <v>25</v>
      </c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 t="s">
        <v>26</v>
      </c>
      <c r="AH324" s="12" t="s">
        <v>26</v>
      </c>
      <c r="AI324" s="12" t="s">
        <v>26</v>
      </c>
      <c r="AJ324" s="12" t="s">
        <v>26</v>
      </c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</row>
    <row r="325" spans="1:48" x14ac:dyDescent="0.2">
      <c r="A325" s="12"/>
      <c r="B325" s="12" t="s">
        <v>41</v>
      </c>
      <c r="C325" s="12" t="s">
        <v>41</v>
      </c>
      <c r="D325" s="12" t="s">
        <v>41</v>
      </c>
      <c r="E325" s="12" t="s">
        <v>41</v>
      </c>
      <c r="F325" s="12" t="s">
        <v>41</v>
      </c>
      <c r="G325" s="12" t="s">
        <v>41</v>
      </c>
      <c r="H325" s="12" t="s">
        <v>41</v>
      </c>
      <c r="I325" s="12" t="s">
        <v>43</v>
      </c>
      <c r="J325" s="12" t="s">
        <v>45</v>
      </c>
      <c r="K325" s="12" t="s">
        <v>45</v>
      </c>
      <c r="L325" s="12" t="s">
        <v>45</v>
      </c>
      <c r="M325" s="12"/>
      <c r="N325" s="12"/>
      <c r="O325" s="12"/>
      <c r="P325" s="12"/>
      <c r="Q325" s="12"/>
      <c r="R325" s="12" t="s">
        <v>47</v>
      </c>
      <c r="S325" s="12" t="s">
        <v>47</v>
      </c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 t="s">
        <v>48</v>
      </c>
      <c r="AH325" s="12" t="s">
        <v>48</v>
      </c>
      <c r="AI325" s="20"/>
      <c r="AJ325" s="20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</row>
    <row r="326" spans="1:48" x14ac:dyDescent="0.2">
      <c r="A326" s="10" t="s">
        <v>184</v>
      </c>
      <c r="B326" s="10" t="s">
        <v>53</v>
      </c>
      <c r="C326" s="10" t="s">
        <v>62</v>
      </c>
      <c r="D326" s="10" t="s">
        <v>63</v>
      </c>
      <c r="E326" s="10" t="s">
        <v>64</v>
      </c>
      <c r="F326" s="10" t="s">
        <v>103</v>
      </c>
      <c r="G326" s="10" t="s">
        <v>104</v>
      </c>
      <c r="H326" s="10" t="s">
        <v>105</v>
      </c>
      <c r="I326" s="10" t="s">
        <v>66</v>
      </c>
      <c r="J326" s="10" t="s">
        <v>67</v>
      </c>
      <c r="K326" s="10" t="s">
        <v>68</v>
      </c>
      <c r="L326" s="10"/>
      <c r="M326" s="10"/>
      <c r="N326" s="10"/>
      <c r="O326" s="10"/>
      <c r="P326" s="10"/>
      <c r="Q326" s="10" t="s">
        <v>508</v>
      </c>
      <c r="R326" s="10" t="s">
        <v>509</v>
      </c>
      <c r="S326" s="10" t="s">
        <v>474</v>
      </c>
      <c r="T326" s="10" t="s">
        <v>510</v>
      </c>
      <c r="U326" s="10" t="s">
        <v>511</v>
      </c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 t="s">
        <v>80</v>
      </c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</row>
    <row r="327" spans="1:48" x14ac:dyDescent="0.2">
      <c r="A327" s="8"/>
      <c r="B327" s="8" t="s">
        <v>53</v>
      </c>
      <c r="C327" s="8" t="s">
        <v>62</v>
      </c>
      <c r="D327" s="8" t="s">
        <v>63</v>
      </c>
      <c r="E327" s="8" t="s">
        <v>64</v>
      </c>
      <c r="F327" s="8" t="s">
        <v>103</v>
      </c>
      <c r="G327" s="8" t="s">
        <v>104</v>
      </c>
      <c r="H327" s="8" t="s">
        <v>105</v>
      </c>
      <c r="I327" s="8" t="s">
        <v>66</v>
      </c>
      <c r="J327" s="8" t="s">
        <v>67</v>
      </c>
      <c r="K327" s="8" t="s">
        <v>68</v>
      </c>
      <c r="L327" s="8"/>
      <c r="M327" s="8"/>
      <c r="N327" s="8"/>
      <c r="O327" s="8"/>
      <c r="P327" s="8"/>
      <c r="Q327" s="8" t="s">
        <v>508</v>
      </c>
      <c r="R327" s="8" t="s">
        <v>509</v>
      </c>
      <c r="S327" s="8" t="s">
        <v>474</v>
      </c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 t="s">
        <v>80</v>
      </c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</row>
    <row r="328" spans="1:48" x14ac:dyDescent="0.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 t="s">
        <v>510</v>
      </c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</row>
    <row r="329" spans="1:48" x14ac:dyDescent="0.2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 t="s">
        <v>512</v>
      </c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</row>
    <row r="330" spans="1:48" x14ac:dyDescent="0.2">
      <c r="A330" s="3"/>
      <c r="B330" s="20">
        <v>0.44500000000000001</v>
      </c>
      <c r="C330" s="20">
        <v>0.434</v>
      </c>
      <c r="D330" s="20">
        <v>0.53</v>
      </c>
      <c r="E330" s="20">
        <v>0.58299999999999996</v>
      </c>
      <c r="F330" s="20">
        <v>0.70799999999999996</v>
      </c>
      <c r="G330" s="20">
        <v>0.55900000000000005</v>
      </c>
      <c r="H330" s="20">
        <v>0.60699999999999998</v>
      </c>
      <c r="I330" s="20">
        <v>0.63900000000000001</v>
      </c>
      <c r="J330" s="20">
        <v>1.28</v>
      </c>
      <c r="K330" s="20">
        <v>1.6</v>
      </c>
      <c r="L330" s="20"/>
      <c r="M330" s="3"/>
      <c r="N330" s="3"/>
      <c r="O330" s="3"/>
      <c r="P330" s="3"/>
      <c r="Q330" s="20">
        <v>1.893</v>
      </c>
      <c r="R330" s="20">
        <v>0.32800000000000001</v>
      </c>
      <c r="S330" s="21">
        <v>0.32800000000000001</v>
      </c>
      <c r="T330" s="13">
        <v>6.4000000000000003E-3</v>
      </c>
      <c r="U330" s="22">
        <v>7.0000000000000007E-2</v>
      </c>
      <c r="V330" s="22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20">
        <v>1.0189999999999999</v>
      </c>
      <c r="AH330" s="20"/>
      <c r="AI330" s="20"/>
      <c r="AJ330" s="20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</row>
    <row r="331" spans="1:48" x14ac:dyDescent="0.2">
      <c r="A331" s="12"/>
      <c r="B331" s="12" t="s">
        <v>6</v>
      </c>
      <c r="C331" s="12" t="s">
        <v>6</v>
      </c>
      <c r="D331" s="12" t="s">
        <v>6</v>
      </c>
      <c r="E331" s="12" t="s">
        <v>6</v>
      </c>
      <c r="F331" s="12" t="s">
        <v>6</v>
      </c>
      <c r="G331" s="12" t="s">
        <v>6</v>
      </c>
      <c r="H331" s="12" t="s">
        <v>6</v>
      </c>
      <c r="I331" s="12" t="s">
        <v>6</v>
      </c>
      <c r="J331" s="12" t="s">
        <v>6</v>
      </c>
      <c r="K331" s="12" t="s">
        <v>6</v>
      </c>
      <c r="L331" s="12"/>
      <c r="M331" s="12"/>
      <c r="N331" s="12"/>
      <c r="O331" s="12"/>
      <c r="P331" s="12"/>
      <c r="Q331" s="12" t="s">
        <v>6</v>
      </c>
      <c r="R331" s="12" t="s">
        <v>6</v>
      </c>
      <c r="S331" s="12" t="s">
        <v>6</v>
      </c>
      <c r="T331" s="12" t="s">
        <v>5</v>
      </c>
      <c r="U331" s="12" t="s">
        <v>5</v>
      </c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 t="s">
        <v>6</v>
      </c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</row>
    <row r="332" spans="1:48" x14ac:dyDescent="0.2">
      <c r="A332" s="12"/>
      <c r="B332" s="12" t="s">
        <v>232</v>
      </c>
      <c r="C332" s="12" t="s">
        <v>232</v>
      </c>
      <c r="D332" s="12" t="s">
        <v>232</v>
      </c>
      <c r="E332" s="12" t="s">
        <v>232</v>
      </c>
      <c r="F332" s="12" t="s">
        <v>232</v>
      </c>
      <c r="G332" s="12" t="s">
        <v>232</v>
      </c>
      <c r="H332" s="12" t="s">
        <v>232</v>
      </c>
      <c r="I332" s="12" t="s">
        <v>232</v>
      </c>
      <c r="J332" s="12" t="s">
        <v>232</v>
      </c>
      <c r="K332" s="12" t="s">
        <v>232</v>
      </c>
      <c r="L332" s="12"/>
      <c r="M332" s="12"/>
      <c r="N332" s="12"/>
      <c r="O332" s="12"/>
      <c r="P332" s="12"/>
      <c r="Q332" s="12" t="s">
        <v>233</v>
      </c>
      <c r="R332" s="12" t="s">
        <v>233</v>
      </c>
      <c r="S332" s="12" t="s">
        <v>233</v>
      </c>
      <c r="T332" s="12" t="s">
        <v>233</v>
      </c>
      <c r="U332" s="12" t="s">
        <v>234</v>
      </c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 t="s">
        <v>233</v>
      </c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</row>
    <row r="333" spans="1:48" x14ac:dyDescent="0.2">
      <c r="A333" s="12"/>
      <c r="B333" s="12" t="s">
        <v>24</v>
      </c>
      <c r="C333" s="12" t="s">
        <v>24</v>
      </c>
      <c r="D333" s="12" t="s">
        <v>24</v>
      </c>
      <c r="E333" s="12" t="s">
        <v>24</v>
      </c>
      <c r="F333" s="12" t="s">
        <v>24</v>
      </c>
      <c r="G333" s="12" t="s">
        <v>24</v>
      </c>
      <c r="H333" s="12" t="s">
        <v>24</v>
      </c>
      <c r="I333" s="12" t="s">
        <v>24</v>
      </c>
      <c r="J333" s="12" t="s">
        <v>24</v>
      </c>
      <c r="K333" s="12" t="s">
        <v>24</v>
      </c>
      <c r="L333" s="12"/>
      <c r="M333" s="12"/>
      <c r="N333" s="12"/>
      <c r="O333" s="12"/>
      <c r="P333" s="12"/>
      <c r="Q333" s="12" t="s">
        <v>25</v>
      </c>
      <c r="R333" s="12" t="s">
        <v>25</v>
      </c>
      <c r="S333" s="12" t="s">
        <v>25</v>
      </c>
      <c r="T333" s="12" t="s">
        <v>25</v>
      </c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 t="s">
        <v>26</v>
      </c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</row>
    <row r="334" spans="1:48" x14ac:dyDescent="0.2">
      <c r="A334" s="12"/>
      <c r="B334" s="12" t="s">
        <v>41</v>
      </c>
      <c r="C334" s="12" t="s">
        <v>41</v>
      </c>
      <c r="D334" s="12" t="s">
        <v>41</v>
      </c>
      <c r="E334" s="12" t="s">
        <v>41</v>
      </c>
      <c r="F334" s="12" t="s">
        <v>41</v>
      </c>
      <c r="G334" s="12" t="s">
        <v>43</v>
      </c>
      <c r="H334" s="12" t="s">
        <v>43</v>
      </c>
      <c r="I334" s="12" t="s">
        <v>45</v>
      </c>
      <c r="J334" s="12" t="s">
        <v>45</v>
      </c>
      <c r="K334" s="12" t="s">
        <v>45</v>
      </c>
      <c r="L334" s="12"/>
      <c r="M334" s="12"/>
      <c r="N334" s="12"/>
      <c r="O334" s="12"/>
      <c r="P334" s="12"/>
      <c r="Q334" s="12" t="s">
        <v>47</v>
      </c>
      <c r="R334" s="12" t="s">
        <v>47</v>
      </c>
      <c r="S334" s="12" t="s">
        <v>47</v>
      </c>
      <c r="T334" s="12" t="s">
        <v>47</v>
      </c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 t="s">
        <v>48</v>
      </c>
      <c r="AH334" s="12"/>
      <c r="AI334" s="20"/>
      <c r="AJ334" s="20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</row>
    <row r="335" spans="1:48" x14ac:dyDescent="0.2">
      <c r="A335" s="10" t="s">
        <v>185</v>
      </c>
      <c r="B335" s="10" t="s">
        <v>53</v>
      </c>
      <c r="C335" s="10" t="s">
        <v>62</v>
      </c>
      <c r="D335" s="10" t="s">
        <v>63</v>
      </c>
      <c r="E335" s="10" t="s">
        <v>64</v>
      </c>
      <c r="F335" s="10" t="s">
        <v>513</v>
      </c>
      <c r="G335" s="10" t="s">
        <v>514</v>
      </c>
      <c r="H335" s="10" t="s">
        <v>515</v>
      </c>
      <c r="I335" s="10" t="s">
        <v>66</v>
      </c>
      <c r="J335" s="10" t="s">
        <v>67</v>
      </c>
      <c r="K335" s="10" t="s">
        <v>68</v>
      </c>
      <c r="L335" s="10" t="s">
        <v>81</v>
      </c>
      <c r="M335" s="10"/>
      <c r="N335" s="10"/>
      <c r="O335" s="10"/>
      <c r="P335" s="10"/>
      <c r="Q335" s="10" t="s">
        <v>131</v>
      </c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 t="s">
        <v>516</v>
      </c>
      <c r="AH335" s="10"/>
      <c r="AI335" s="27"/>
      <c r="AJ335" s="27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</row>
    <row r="336" spans="1:48" x14ac:dyDescent="0.2">
      <c r="A336" s="8"/>
      <c r="B336" s="8" t="s">
        <v>53</v>
      </c>
      <c r="C336" s="8" t="s">
        <v>62</v>
      </c>
      <c r="D336" s="8" t="s">
        <v>63</v>
      </c>
      <c r="E336" s="8" t="s">
        <v>64</v>
      </c>
      <c r="F336" s="8" t="s">
        <v>513</v>
      </c>
      <c r="G336" s="8" t="s">
        <v>514</v>
      </c>
      <c r="H336" s="8" t="s">
        <v>515</v>
      </c>
      <c r="I336" s="8" t="s">
        <v>66</v>
      </c>
      <c r="J336" s="8" t="s">
        <v>67</v>
      </c>
      <c r="K336" s="8" t="s">
        <v>68</v>
      </c>
      <c r="L336" s="8" t="s">
        <v>81</v>
      </c>
      <c r="M336" s="8"/>
      <c r="N336" s="8"/>
      <c r="O336" s="8"/>
      <c r="P336" s="8"/>
      <c r="Q336" s="8" t="s">
        <v>131</v>
      </c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</row>
    <row r="337" spans="1:48" x14ac:dyDescent="0.2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 t="s">
        <v>516</v>
      </c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</row>
    <row r="338" spans="1:48" x14ac:dyDescent="0.2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</row>
    <row r="339" spans="1:48" x14ac:dyDescent="0.2">
      <c r="A339" s="3"/>
      <c r="B339" s="20">
        <v>0.7923</v>
      </c>
      <c r="C339" s="20">
        <v>0.76370000000000005</v>
      </c>
      <c r="D339" s="20">
        <v>0.91639999999999999</v>
      </c>
      <c r="E339" s="20">
        <v>1.1721999999999999</v>
      </c>
      <c r="F339" s="20">
        <v>0.91159999999999997</v>
      </c>
      <c r="G339" s="20">
        <v>1.9092</v>
      </c>
      <c r="H339" s="20">
        <v>0.90759999999999996</v>
      </c>
      <c r="I339" s="20">
        <v>0.81830000000000003</v>
      </c>
      <c r="J339" s="20">
        <v>1.6366000000000001</v>
      </c>
      <c r="K339" s="20">
        <v>2.0457999999999998</v>
      </c>
      <c r="L339" s="21">
        <v>0.35</v>
      </c>
      <c r="M339" s="3"/>
      <c r="N339" s="3"/>
      <c r="O339" s="3"/>
      <c r="P339" s="3"/>
      <c r="Q339" s="20">
        <v>3.0720000000000001</v>
      </c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20">
        <v>0.57599999999999996</v>
      </c>
      <c r="AH339" s="3"/>
      <c r="AI339" s="13"/>
      <c r="AJ339" s="1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</row>
    <row r="340" spans="1:48" x14ac:dyDescent="0.2">
      <c r="A340" s="3"/>
      <c r="B340" s="12" t="s">
        <v>6</v>
      </c>
      <c r="C340" s="12" t="s">
        <v>6</v>
      </c>
      <c r="D340" s="12" t="s">
        <v>6</v>
      </c>
      <c r="E340" s="12" t="s">
        <v>6</v>
      </c>
      <c r="F340" s="12" t="s">
        <v>6</v>
      </c>
      <c r="G340" s="12" t="s">
        <v>6</v>
      </c>
      <c r="H340" s="12" t="s">
        <v>6</v>
      </c>
      <c r="I340" s="12" t="s">
        <v>6</v>
      </c>
      <c r="J340" s="12" t="s">
        <v>6</v>
      </c>
      <c r="K340" s="12" t="s">
        <v>6</v>
      </c>
      <c r="L340" s="12" t="s">
        <v>7</v>
      </c>
      <c r="M340" s="3"/>
      <c r="N340" s="3"/>
      <c r="O340" s="3"/>
      <c r="P340" s="3"/>
      <c r="Q340" s="12" t="s">
        <v>6</v>
      </c>
      <c r="R340" s="12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12" t="s">
        <v>7</v>
      </c>
      <c r="AH340" s="12"/>
      <c r="AI340" s="13"/>
      <c r="AJ340" s="1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</row>
    <row r="341" spans="1:48" x14ac:dyDescent="0.2">
      <c r="A341" s="12"/>
      <c r="B341" s="12" t="s">
        <v>231</v>
      </c>
      <c r="C341" s="12" t="s">
        <v>231</v>
      </c>
      <c r="D341" s="12" t="s">
        <v>231</v>
      </c>
      <c r="E341" s="12" t="s">
        <v>231</v>
      </c>
      <c r="F341" s="12" t="s">
        <v>231</v>
      </c>
      <c r="G341" s="12" t="s">
        <v>231</v>
      </c>
      <c r="H341" s="12" t="s">
        <v>231</v>
      </c>
      <c r="I341" s="12" t="s">
        <v>232</v>
      </c>
      <c r="J341" s="12" t="s">
        <v>232</v>
      </c>
      <c r="K341" s="12" t="s">
        <v>232</v>
      </c>
      <c r="L341" s="12" t="s">
        <v>234</v>
      </c>
      <c r="M341" s="12"/>
      <c r="N341" s="12"/>
      <c r="O341" s="12"/>
      <c r="P341" s="12"/>
      <c r="Q341" s="12" t="s">
        <v>233</v>
      </c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 t="s">
        <v>233</v>
      </c>
      <c r="AH341" s="12"/>
      <c r="AI341" s="20"/>
      <c r="AJ341" s="20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</row>
    <row r="342" spans="1:48" x14ac:dyDescent="0.2">
      <c r="A342" s="12"/>
      <c r="B342" s="12" t="s">
        <v>24</v>
      </c>
      <c r="C342" s="12" t="s">
        <v>24</v>
      </c>
      <c r="D342" s="12" t="s">
        <v>24</v>
      </c>
      <c r="E342" s="12" t="s">
        <v>24</v>
      </c>
      <c r="F342" s="12" t="s">
        <v>24</v>
      </c>
      <c r="G342" s="12" t="s">
        <v>24</v>
      </c>
      <c r="H342" s="12" t="s">
        <v>24</v>
      </c>
      <c r="I342" s="12" t="s">
        <v>24</v>
      </c>
      <c r="J342" s="12" t="s">
        <v>24</v>
      </c>
      <c r="K342" s="12" t="s">
        <v>24</v>
      </c>
      <c r="L342" s="12" t="s">
        <v>24</v>
      </c>
      <c r="M342" s="12"/>
      <c r="N342" s="12"/>
      <c r="O342" s="12"/>
      <c r="P342" s="12"/>
      <c r="Q342" s="12" t="s">
        <v>25</v>
      </c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 t="s">
        <v>26</v>
      </c>
      <c r="AH342" s="12"/>
      <c r="AI342" s="20"/>
      <c r="AJ342" s="20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</row>
    <row r="343" spans="1:48" x14ac:dyDescent="0.2">
      <c r="A343" s="3"/>
      <c r="B343" s="12" t="s">
        <v>41</v>
      </c>
      <c r="C343" s="12" t="s">
        <v>41</v>
      </c>
      <c r="D343" s="12" t="s">
        <v>41</v>
      </c>
      <c r="E343" s="12" t="s">
        <v>41</v>
      </c>
      <c r="F343" s="12" t="s">
        <v>43</v>
      </c>
      <c r="G343" s="12" t="s">
        <v>43</v>
      </c>
      <c r="H343" s="12" t="s">
        <v>43</v>
      </c>
      <c r="I343" s="12" t="s">
        <v>45</v>
      </c>
      <c r="J343" s="12" t="s">
        <v>45</v>
      </c>
      <c r="K343" s="12" t="s">
        <v>45</v>
      </c>
      <c r="L343" s="12" t="s">
        <v>43</v>
      </c>
      <c r="M343" s="3"/>
      <c r="N343" s="3"/>
      <c r="O343" s="3"/>
      <c r="P343" s="3"/>
      <c r="Q343" s="12" t="s">
        <v>47</v>
      </c>
      <c r="R343" s="12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12"/>
      <c r="AH343" s="12"/>
      <c r="AI343" s="13"/>
      <c r="AJ343" s="1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</row>
    <row r="344" spans="1:48" x14ac:dyDescent="0.2">
      <c r="A344" s="10" t="s">
        <v>100</v>
      </c>
      <c r="B344" s="10" t="s">
        <v>53</v>
      </c>
      <c r="C344" s="10" t="s">
        <v>62</v>
      </c>
      <c r="D344" s="10" t="s">
        <v>63</v>
      </c>
      <c r="E344" s="10" t="s">
        <v>64</v>
      </c>
      <c r="F344" s="10" t="s">
        <v>103</v>
      </c>
      <c r="G344" s="10" t="s">
        <v>65</v>
      </c>
      <c r="H344" s="10" t="s">
        <v>66</v>
      </c>
      <c r="I344" s="10" t="s">
        <v>67</v>
      </c>
      <c r="J344" s="10" t="s">
        <v>68</v>
      </c>
      <c r="K344" s="10" t="s">
        <v>122</v>
      </c>
      <c r="L344" s="10"/>
      <c r="M344" s="10"/>
      <c r="N344" s="10"/>
      <c r="O344" s="10"/>
      <c r="P344" s="10"/>
      <c r="Q344" s="10" t="s">
        <v>131</v>
      </c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 t="s">
        <v>132</v>
      </c>
      <c r="AH344" s="10" t="s">
        <v>133</v>
      </c>
      <c r="AI344" s="10" t="s">
        <v>134</v>
      </c>
      <c r="AJ344" s="10" t="s">
        <v>135</v>
      </c>
      <c r="AK344" s="10" t="s">
        <v>136</v>
      </c>
      <c r="AL344" s="10" t="s">
        <v>137</v>
      </c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</row>
    <row r="345" spans="1:48" x14ac:dyDescent="0.2">
      <c r="A345" s="8"/>
      <c r="B345" s="8" t="s">
        <v>53</v>
      </c>
      <c r="C345" s="8" t="s">
        <v>62</v>
      </c>
      <c r="D345" s="8" t="s">
        <v>63</v>
      </c>
      <c r="E345" s="8" t="s">
        <v>64</v>
      </c>
      <c r="F345" s="8" t="s">
        <v>103</v>
      </c>
      <c r="G345" s="8" t="s">
        <v>65</v>
      </c>
      <c r="H345" s="8" t="s">
        <v>66</v>
      </c>
      <c r="I345" s="8" t="s">
        <v>67</v>
      </c>
      <c r="J345" s="8" t="s">
        <v>68</v>
      </c>
      <c r="K345" s="8"/>
      <c r="L345" s="8"/>
      <c r="M345" s="8"/>
      <c r="N345" s="8"/>
      <c r="O345" s="8"/>
      <c r="P345" s="8"/>
      <c r="Q345" s="8" t="s">
        <v>131</v>
      </c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 t="s">
        <v>132</v>
      </c>
      <c r="AH345" s="8" t="s">
        <v>133</v>
      </c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</row>
    <row r="346" spans="1:48" x14ac:dyDescent="0.2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</row>
    <row r="347" spans="1:48" x14ac:dyDescent="0.2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 t="s">
        <v>122</v>
      </c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 t="s">
        <v>134</v>
      </c>
      <c r="AJ347" s="8" t="s">
        <v>135</v>
      </c>
      <c r="AK347" s="8" t="s">
        <v>136</v>
      </c>
      <c r="AL347" s="8" t="s">
        <v>137</v>
      </c>
      <c r="AM347" s="8"/>
      <c r="AN347" s="8"/>
      <c r="AO347" s="8"/>
      <c r="AP347" s="8"/>
      <c r="AQ347" s="8"/>
      <c r="AR347" s="8"/>
      <c r="AS347" s="8"/>
      <c r="AT347" s="8"/>
      <c r="AU347" s="8"/>
      <c r="AV347" s="8"/>
    </row>
    <row r="348" spans="1:48" x14ac:dyDescent="0.2">
      <c r="A348" s="3"/>
      <c r="B348" s="20">
        <v>0.48330000000000001</v>
      </c>
      <c r="C348" s="20">
        <v>0.45579999999999998</v>
      </c>
      <c r="D348" s="20">
        <v>0.60289999999999999</v>
      </c>
      <c r="E348" s="20">
        <v>0.65880000000000005</v>
      </c>
      <c r="F348" s="20">
        <v>0.79210000000000003</v>
      </c>
      <c r="G348" s="20">
        <v>1.6202000000000001</v>
      </c>
      <c r="H348" s="20">
        <v>0.63929999999999998</v>
      </c>
      <c r="I348" s="20">
        <v>1.2786</v>
      </c>
      <c r="J348" s="20">
        <v>1.5983000000000001</v>
      </c>
      <c r="K348" s="13">
        <v>0.15</v>
      </c>
      <c r="L348" s="3"/>
      <c r="M348" s="3"/>
      <c r="N348" s="3"/>
      <c r="O348" s="3"/>
      <c r="P348" s="3"/>
      <c r="Q348" s="20">
        <v>2.92</v>
      </c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20">
        <v>4.2480000000000002</v>
      </c>
      <c r="AH348" s="20">
        <v>0.78400000000000003</v>
      </c>
      <c r="AI348" s="20">
        <v>2.512</v>
      </c>
      <c r="AJ348" s="12">
        <v>1540</v>
      </c>
      <c r="AK348" s="20">
        <v>0.25119999999999998</v>
      </c>
      <c r="AL348" s="12">
        <v>154</v>
      </c>
      <c r="AM348" s="3"/>
      <c r="AN348" s="3"/>
      <c r="AO348" s="3"/>
      <c r="AP348" s="3"/>
      <c r="AQ348" s="3"/>
      <c r="AR348" s="3"/>
      <c r="AS348" s="3"/>
      <c r="AT348" s="3"/>
      <c r="AU348" s="3"/>
      <c r="AV348" s="3"/>
    </row>
    <row r="349" spans="1:48" x14ac:dyDescent="0.2">
      <c r="A349" s="12"/>
      <c r="B349" s="12" t="s">
        <v>6</v>
      </c>
      <c r="C349" s="12" t="s">
        <v>6</v>
      </c>
      <c r="D349" s="12" t="s">
        <v>6</v>
      </c>
      <c r="E349" s="12" t="s">
        <v>6</v>
      </c>
      <c r="F349" s="12" t="s">
        <v>6</v>
      </c>
      <c r="G349" s="12" t="s">
        <v>6</v>
      </c>
      <c r="H349" s="12" t="s">
        <v>6</v>
      </c>
      <c r="I349" s="12" t="s">
        <v>6</v>
      </c>
      <c r="J349" s="12" t="s">
        <v>6</v>
      </c>
      <c r="K349" s="12" t="s">
        <v>6</v>
      </c>
      <c r="L349" s="12"/>
      <c r="M349" s="12"/>
      <c r="N349" s="12"/>
      <c r="O349" s="12"/>
      <c r="P349" s="12"/>
      <c r="Q349" s="12" t="s">
        <v>6</v>
      </c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 t="s">
        <v>6</v>
      </c>
      <c r="AH349" s="12" t="s">
        <v>6</v>
      </c>
      <c r="AI349" s="12" t="s">
        <v>6</v>
      </c>
      <c r="AJ349" s="12" t="s">
        <v>315</v>
      </c>
      <c r="AK349" s="12" t="s">
        <v>6</v>
      </c>
      <c r="AL349" s="12" t="s">
        <v>315</v>
      </c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</row>
    <row r="350" spans="1:48" x14ac:dyDescent="0.2">
      <c r="A350" s="12"/>
      <c r="B350" s="12" t="s">
        <v>231</v>
      </c>
      <c r="C350" s="12" t="s">
        <v>231</v>
      </c>
      <c r="D350" s="12" t="s">
        <v>231</v>
      </c>
      <c r="E350" s="12" t="s">
        <v>231</v>
      </c>
      <c r="F350" s="12" t="s">
        <v>231</v>
      </c>
      <c r="G350" s="12" t="s">
        <v>231</v>
      </c>
      <c r="H350" s="12" t="s">
        <v>231</v>
      </c>
      <c r="I350" s="12" t="s">
        <v>232</v>
      </c>
      <c r="J350" s="12" t="s">
        <v>232</v>
      </c>
      <c r="K350" s="12" t="s">
        <v>234</v>
      </c>
      <c r="L350" s="12"/>
      <c r="M350" s="12"/>
      <c r="N350" s="12"/>
      <c r="O350" s="12"/>
      <c r="P350" s="12"/>
      <c r="Q350" s="12" t="s">
        <v>233</v>
      </c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 t="s">
        <v>233</v>
      </c>
      <c r="AH350" s="12" t="s">
        <v>233</v>
      </c>
      <c r="AI350" s="12" t="s">
        <v>233</v>
      </c>
      <c r="AJ350" s="12" t="s">
        <v>316</v>
      </c>
      <c r="AK350" s="12" t="s">
        <v>233</v>
      </c>
      <c r="AL350" s="12" t="s">
        <v>316</v>
      </c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</row>
    <row r="351" spans="1:48" x14ac:dyDescent="0.2">
      <c r="A351" s="12"/>
      <c r="B351" s="12" t="s">
        <v>24</v>
      </c>
      <c r="C351" s="12" t="s">
        <v>24</v>
      </c>
      <c r="D351" s="12" t="s">
        <v>24</v>
      </c>
      <c r="E351" s="12" t="s">
        <v>24</v>
      </c>
      <c r="F351" s="12" t="s">
        <v>24</v>
      </c>
      <c r="G351" s="12" t="s">
        <v>24</v>
      </c>
      <c r="H351" s="12" t="s">
        <v>24</v>
      </c>
      <c r="I351" s="12" t="s">
        <v>24</v>
      </c>
      <c r="J351" s="12" t="s">
        <v>24</v>
      </c>
      <c r="K351" s="12" t="s">
        <v>24</v>
      </c>
      <c r="L351" s="12"/>
      <c r="M351" s="12"/>
      <c r="N351" s="12"/>
      <c r="O351" s="12"/>
      <c r="P351" s="12"/>
      <c r="Q351" s="12" t="s">
        <v>25</v>
      </c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 t="s">
        <v>26</v>
      </c>
      <c r="AH351" s="12" t="s">
        <v>26</v>
      </c>
      <c r="AI351" s="12" t="s">
        <v>26</v>
      </c>
      <c r="AJ351" s="12" t="s">
        <v>26</v>
      </c>
      <c r="AK351" s="12" t="s">
        <v>26</v>
      </c>
      <c r="AL351" s="12" t="s">
        <v>26</v>
      </c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</row>
    <row r="352" spans="1:48" x14ac:dyDescent="0.2">
      <c r="A352" s="12"/>
      <c r="B352" s="12" t="s">
        <v>41</v>
      </c>
      <c r="C352" s="12" t="s">
        <v>41</v>
      </c>
      <c r="D352" s="12" t="s">
        <v>41</v>
      </c>
      <c r="E352" s="12" t="s">
        <v>41</v>
      </c>
      <c r="F352" s="12" t="s">
        <v>41</v>
      </c>
      <c r="G352" s="12" t="s">
        <v>43</v>
      </c>
      <c r="H352" s="12" t="s">
        <v>45</v>
      </c>
      <c r="I352" s="12" t="s">
        <v>45</v>
      </c>
      <c r="J352" s="12" t="s">
        <v>45</v>
      </c>
      <c r="K352" s="12"/>
      <c r="L352" s="12"/>
      <c r="M352" s="12"/>
      <c r="N352" s="12"/>
      <c r="O352" s="12"/>
      <c r="P352" s="12"/>
      <c r="Q352" s="12" t="s">
        <v>47</v>
      </c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 t="s">
        <v>48</v>
      </c>
      <c r="AH352" s="12" t="s">
        <v>48</v>
      </c>
      <c r="AI352" s="20"/>
      <c r="AJ352" s="12"/>
      <c r="AK352" s="20"/>
      <c r="AL352" s="20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</row>
    <row r="353" spans="1:48" x14ac:dyDescent="0.2">
      <c r="A353" s="10" t="s">
        <v>187</v>
      </c>
      <c r="B353" s="27" t="s">
        <v>53</v>
      </c>
      <c r="C353" s="27" t="s">
        <v>62</v>
      </c>
      <c r="D353" s="27" t="s">
        <v>63</v>
      </c>
      <c r="E353" s="27" t="s">
        <v>64</v>
      </c>
      <c r="F353" s="27" t="s">
        <v>463</v>
      </c>
      <c r="G353" s="27" t="s">
        <v>325</v>
      </c>
      <c r="H353" s="27" t="s">
        <v>66</v>
      </c>
      <c r="I353" s="27" t="s">
        <v>67</v>
      </c>
      <c r="J353" s="27" t="s">
        <v>68</v>
      </c>
      <c r="K353" s="27"/>
      <c r="L353" s="10"/>
      <c r="M353" s="10"/>
      <c r="N353" s="10"/>
      <c r="O353" s="10"/>
      <c r="P353" s="10"/>
      <c r="Q353" s="27" t="s">
        <v>374</v>
      </c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27" t="s">
        <v>80</v>
      </c>
      <c r="AH353" s="27" t="s">
        <v>517</v>
      </c>
      <c r="AI353" s="27" t="s">
        <v>518</v>
      </c>
      <c r="AJ353" s="27" t="s">
        <v>81</v>
      </c>
      <c r="AK353" s="27" t="s">
        <v>519</v>
      </c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44"/>
    </row>
    <row r="354" spans="1:48" x14ac:dyDescent="0.2">
      <c r="A354" s="8"/>
      <c r="B354" s="28" t="s">
        <v>53</v>
      </c>
      <c r="C354" s="28" t="s">
        <v>62</v>
      </c>
      <c r="D354" s="28" t="s">
        <v>63</v>
      </c>
      <c r="E354" s="28" t="s">
        <v>64</v>
      </c>
      <c r="F354" s="28" t="s">
        <v>324</v>
      </c>
      <c r="G354" s="28" t="s">
        <v>325</v>
      </c>
      <c r="H354" s="28" t="s">
        <v>66</v>
      </c>
      <c r="I354" s="28" t="s">
        <v>67</v>
      </c>
      <c r="J354" s="28" t="s">
        <v>68</v>
      </c>
      <c r="K354" s="28"/>
      <c r="L354" s="8"/>
      <c r="M354" s="8"/>
      <c r="N354" s="8"/>
      <c r="O354" s="8"/>
      <c r="P354" s="8"/>
      <c r="Q354" s="28" t="s">
        <v>374</v>
      </c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28" t="s">
        <v>80</v>
      </c>
      <c r="AH354" s="28"/>
      <c r="AI354" s="28"/>
      <c r="AJ354" s="28"/>
      <c r="AK354" s="28" t="s">
        <v>519</v>
      </c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44"/>
    </row>
    <row r="355" spans="1:48" x14ac:dyDescent="0.2">
      <c r="A355" s="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8"/>
      <c r="M355" s="8"/>
      <c r="N355" s="8"/>
      <c r="O355" s="8"/>
      <c r="P355" s="8"/>
      <c r="Q355" s="2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28"/>
      <c r="AH355" s="28" t="s">
        <v>517</v>
      </c>
      <c r="AI355" s="28"/>
      <c r="AJ355" s="8" t="s">
        <v>81</v>
      </c>
      <c r="AK355" s="2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44"/>
    </row>
    <row r="356" spans="1:48" x14ac:dyDescent="0.2">
      <c r="A356" s="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8"/>
      <c r="M356" s="8"/>
      <c r="N356" s="8"/>
      <c r="O356" s="8"/>
      <c r="P356" s="8"/>
      <c r="Q356" s="2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28"/>
      <c r="AH356" s="28"/>
      <c r="AI356" s="28" t="s">
        <v>518</v>
      </c>
      <c r="AJ356" s="8"/>
      <c r="AK356" s="2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44"/>
    </row>
    <row r="357" spans="1:48" x14ac:dyDescent="0.2">
      <c r="A357" s="3"/>
      <c r="B357" s="20">
        <v>0.76200000000000001</v>
      </c>
      <c r="C357" s="20">
        <v>0.69599999999999995</v>
      </c>
      <c r="D357" s="20">
        <v>0.84299999999999997</v>
      </c>
      <c r="E357" s="20">
        <v>1.0269999999999999</v>
      </c>
      <c r="F357" s="20">
        <v>0.53100000000000003</v>
      </c>
      <c r="G357" s="20">
        <v>0.96</v>
      </c>
      <c r="H357" s="20">
        <v>0.746</v>
      </c>
      <c r="I357" s="20">
        <v>1.49</v>
      </c>
      <c r="J357" s="20">
        <v>1.86</v>
      </c>
      <c r="K357" s="20"/>
      <c r="L357" s="3"/>
      <c r="M357" s="3"/>
      <c r="N357" s="3"/>
      <c r="O357" s="3"/>
      <c r="P357" s="3"/>
      <c r="Q357" s="20">
        <v>2.04</v>
      </c>
      <c r="R357" s="20"/>
      <c r="S357" s="3"/>
      <c r="T357" s="20"/>
      <c r="U357" s="3"/>
      <c r="V357" s="20"/>
      <c r="W357" s="3"/>
      <c r="X357" s="20"/>
      <c r="Y357" s="3"/>
      <c r="Z357" s="3"/>
      <c r="AA357" s="3"/>
      <c r="AB357" s="3"/>
      <c r="AC357" s="3"/>
      <c r="AD357" s="3"/>
      <c r="AE357" s="3"/>
      <c r="AF357" s="3"/>
      <c r="AG357" s="20">
        <v>1.6</v>
      </c>
      <c r="AH357" s="20">
        <v>0.27489999999999998</v>
      </c>
      <c r="AI357" s="21">
        <v>3</v>
      </c>
      <c r="AJ357" s="12">
        <v>25</v>
      </c>
      <c r="AK357" s="21">
        <v>0.61799999999999999</v>
      </c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44"/>
    </row>
    <row r="358" spans="1:48" x14ac:dyDescent="0.2">
      <c r="A358" s="12"/>
      <c r="B358" s="20" t="s">
        <v>6</v>
      </c>
      <c r="C358" s="20" t="s">
        <v>6</v>
      </c>
      <c r="D358" s="20" t="s">
        <v>6</v>
      </c>
      <c r="E358" s="20" t="s">
        <v>6</v>
      </c>
      <c r="F358" s="20" t="s">
        <v>6</v>
      </c>
      <c r="G358" s="20" t="s">
        <v>6</v>
      </c>
      <c r="H358" s="20" t="s">
        <v>6</v>
      </c>
      <c r="I358" s="20" t="s">
        <v>6</v>
      </c>
      <c r="J358" s="20" t="s">
        <v>6</v>
      </c>
      <c r="K358" s="20"/>
      <c r="L358" s="12"/>
      <c r="M358" s="12"/>
      <c r="N358" s="12"/>
      <c r="O358" s="12"/>
      <c r="P358" s="12"/>
      <c r="Q358" s="20" t="s">
        <v>6</v>
      </c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20" t="s">
        <v>6</v>
      </c>
      <c r="AH358" s="20" t="s">
        <v>520</v>
      </c>
      <c r="AI358" s="20" t="s">
        <v>8</v>
      </c>
      <c r="AJ358" s="12" t="s">
        <v>8</v>
      </c>
      <c r="AK358" s="20" t="s">
        <v>6</v>
      </c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44"/>
    </row>
    <row r="359" spans="1:48" x14ac:dyDescent="0.2">
      <c r="A359" s="12"/>
      <c r="B359" s="20" t="s">
        <v>232</v>
      </c>
      <c r="C359" s="20" t="s">
        <v>232</v>
      </c>
      <c r="D359" s="20" t="s">
        <v>232</v>
      </c>
      <c r="E359" s="20" t="s">
        <v>232</v>
      </c>
      <c r="F359" s="20" t="s">
        <v>232</v>
      </c>
      <c r="G359" s="20" t="s">
        <v>232</v>
      </c>
      <c r="H359" s="20" t="s">
        <v>232</v>
      </c>
      <c r="I359" s="20" t="s">
        <v>232</v>
      </c>
      <c r="J359" s="20" t="s">
        <v>232</v>
      </c>
      <c r="K359" s="20"/>
      <c r="L359" s="12"/>
      <c r="M359" s="12"/>
      <c r="N359" s="12"/>
      <c r="O359" s="12"/>
      <c r="P359" s="12"/>
      <c r="Q359" s="20" t="s">
        <v>233</v>
      </c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20" t="s">
        <v>233</v>
      </c>
      <c r="AH359" s="20" t="s">
        <v>187</v>
      </c>
      <c r="AI359" s="20" t="s">
        <v>234</v>
      </c>
      <c r="AJ359" s="12" t="s">
        <v>234</v>
      </c>
      <c r="AK359" s="20" t="s">
        <v>234</v>
      </c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44"/>
    </row>
    <row r="360" spans="1:48" x14ac:dyDescent="0.2">
      <c r="A360" s="12"/>
      <c r="B360" s="20" t="s">
        <v>24</v>
      </c>
      <c r="C360" s="20" t="s">
        <v>24</v>
      </c>
      <c r="D360" s="20" t="s">
        <v>24</v>
      </c>
      <c r="E360" s="20" t="s">
        <v>24</v>
      </c>
      <c r="F360" s="20" t="s">
        <v>24</v>
      </c>
      <c r="G360" s="20" t="s">
        <v>24</v>
      </c>
      <c r="H360" s="20" t="s">
        <v>24</v>
      </c>
      <c r="I360" s="20" t="s">
        <v>24</v>
      </c>
      <c r="J360" s="20" t="s">
        <v>24</v>
      </c>
      <c r="K360" s="20"/>
      <c r="L360" s="12"/>
      <c r="M360" s="12"/>
      <c r="N360" s="12"/>
      <c r="O360" s="12"/>
      <c r="P360" s="12"/>
      <c r="Q360" s="20" t="s">
        <v>25</v>
      </c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20" t="s">
        <v>26</v>
      </c>
      <c r="AH360" s="20" t="s">
        <v>26</v>
      </c>
      <c r="AI360" s="20" t="s">
        <v>26</v>
      </c>
      <c r="AJ360" s="12" t="s">
        <v>26</v>
      </c>
      <c r="AK360" s="20" t="s">
        <v>26</v>
      </c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44"/>
    </row>
    <row r="361" spans="1:48" x14ac:dyDescent="0.2">
      <c r="A361" s="12"/>
      <c r="B361" s="20" t="s">
        <v>41</v>
      </c>
      <c r="C361" s="20" t="s">
        <v>41</v>
      </c>
      <c r="D361" s="20" t="s">
        <v>41</v>
      </c>
      <c r="E361" s="20" t="s">
        <v>41</v>
      </c>
      <c r="F361" s="20" t="s">
        <v>43</v>
      </c>
      <c r="G361" s="20" t="s">
        <v>43</v>
      </c>
      <c r="H361" s="20" t="s">
        <v>45</v>
      </c>
      <c r="I361" s="20" t="s">
        <v>45</v>
      </c>
      <c r="J361" s="20" t="s">
        <v>45</v>
      </c>
      <c r="K361" s="20"/>
      <c r="L361" s="12"/>
      <c r="M361" s="12"/>
      <c r="N361" s="12"/>
      <c r="O361" s="12"/>
      <c r="P361" s="12"/>
      <c r="Q361" s="20" t="s">
        <v>47</v>
      </c>
      <c r="R361" s="20"/>
      <c r="S361" s="12"/>
      <c r="T361" s="20"/>
      <c r="U361" s="12"/>
      <c r="V361" s="20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20" t="s">
        <v>48</v>
      </c>
      <c r="AH361" s="20"/>
      <c r="AI361" s="20"/>
      <c r="AJ361" s="12"/>
      <c r="AK361" s="20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44"/>
    </row>
    <row r="362" spans="1:48" x14ac:dyDescent="0.2">
      <c r="A362" s="10" t="s">
        <v>186</v>
      </c>
      <c r="B362" s="10" t="s">
        <v>53</v>
      </c>
      <c r="C362" s="10" t="s">
        <v>62</v>
      </c>
      <c r="D362" s="10" t="s">
        <v>63</v>
      </c>
      <c r="E362" s="10" t="s">
        <v>64</v>
      </c>
      <c r="F362" s="10" t="s">
        <v>103</v>
      </c>
      <c r="G362" s="10" t="s">
        <v>104</v>
      </c>
      <c r="H362" s="10" t="s">
        <v>105</v>
      </c>
      <c r="I362" s="10" t="s">
        <v>66</v>
      </c>
      <c r="J362" s="10" t="s">
        <v>67</v>
      </c>
      <c r="K362" s="10" t="s">
        <v>68</v>
      </c>
      <c r="L362" s="10"/>
      <c r="M362" s="10"/>
      <c r="N362" s="10"/>
      <c r="O362" s="10"/>
      <c r="P362" s="10"/>
      <c r="Q362" s="10" t="s">
        <v>374</v>
      </c>
      <c r="R362" s="10" t="s">
        <v>122</v>
      </c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 t="s">
        <v>80</v>
      </c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</row>
    <row r="363" spans="1:48" x14ac:dyDescent="0.2">
      <c r="A363" s="8"/>
      <c r="B363" s="8" t="s">
        <v>53</v>
      </c>
      <c r="C363" s="8" t="s">
        <v>62</v>
      </c>
      <c r="D363" s="8" t="s">
        <v>63</v>
      </c>
      <c r="E363" s="8" t="s">
        <v>64</v>
      </c>
      <c r="F363" s="8" t="s">
        <v>103</v>
      </c>
      <c r="G363" s="8" t="s">
        <v>104</v>
      </c>
      <c r="H363" s="8" t="s">
        <v>105</v>
      </c>
      <c r="I363" s="8" t="s">
        <v>66</v>
      </c>
      <c r="J363" s="8" t="s">
        <v>67</v>
      </c>
      <c r="K363" s="8" t="s">
        <v>68</v>
      </c>
      <c r="L363" s="8"/>
      <c r="M363" s="8"/>
      <c r="N363" s="8"/>
      <c r="O363" s="8"/>
      <c r="P363" s="8"/>
      <c r="Q363" s="8" t="s">
        <v>374</v>
      </c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 t="s">
        <v>80</v>
      </c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</row>
    <row r="364" spans="1:48" x14ac:dyDescent="0.2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</row>
    <row r="365" spans="1:48" x14ac:dyDescent="0.2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 t="s">
        <v>122</v>
      </c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</row>
    <row r="366" spans="1:48" x14ac:dyDescent="0.2">
      <c r="A366" s="12"/>
      <c r="B366" s="20">
        <v>0.53749999999999998</v>
      </c>
      <c r="C366" s="20">
        <v>0.51690000000000003</v>
      </c>
      <c r="D366" s="20">
        <v>0.65269999999999995</v>
      </c>
      <c r="E366" s="20">
        <v>0.70860000000000001</v>
      </c>
      <c r="F366" s="20">
        <v>0.88239999999999996</v>
      </c>
      <c r="G366" s="20">
        <v>0.5504</v>
      </c>
      <c r="H366" s="20">
        <v>0.73099999999999998</v>
      </c>
      <c r="I366" s="20">
        <v>0.63929999999999998</v>
      </c>
      <c r="J366" s="20">
        <v>1.2786</v>
      </c>
      <c r="K366" s="20">
        <v>1.5983000000000001</v>
      </c>
      <c r="L366" s="12"/>
      <c r="M366" s="12"/>
      <c r="N366" s="12"/>
      <c r="O366" s="12"/>
      <c r="P366" s="12"/>
      <c r="Q366" s="20">
        <v>1.9119999999999999</v>
      </c>
      <c r="R366" s="20">
        <v>0.15</v>
      </c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20">
        <v>0.77600000000000002</v>
      </c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</row>
    <row r="367" spans="1:48" x14ac:dyDescent="0.2">
      <c r="A367" s="12"/>
      <c r="B367" s="12" t="s">
        <v>6</v>
      </c>
      <c r="C367" s="12" t="s">
        <v>6</v>
      </c>
      <c r="D367" s="12" t="s">
        <v>6</v>
      </c>
      <c r="E367" s="12" t="s">
        <v>6</v>
      </c>
      <c r="F367" s="12" t="s">
        <v>6</v>
      </c>
      <c r="G367" s="12" t="s">
        <v>6</v>
      </c>
      <c r="H367" s="12" t="s">
        <v>6</v>
      </c>
      <c r="I367" s="12" t="s">
        <v>6</v>
      </c>
      <c r="J367" s="12" t="s">
        <v>6</v>
      </c>
      <c r="K367" s="12" t="s">
        <v>6</v>
      </c>
      <c r="L367" s="12"/>
      <c r="M367" s="12"/>
      <c r="N367" s="12"/>
      <c r="O367" s="12"/>
      <c r="P367" s="12"/>
      <c r="Q367" s="12" t="s">
        <v>6</v>
      </c>
      <c r="R367" s="12" t="s">
        <v>6</v>
      </c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 t="s">
        <v>6</v>
      </c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</row>
    <row r="368" spans="1:48" x14ac:dyDescent="0.2">
      <c r="A368" s="12"/>
      <c r="B368" s="12" t="s">
        <v>231</v>
      </c>
      <c r="C368" s="12" t="s">
        <v>231</v>
      </c>
      <c r="D368" s="12" t="s">
        <v>231</v>
      </c>
      <c r="E368" s="12" t="s">
        <v>231</v>
      </c>
      <c r="F368" s="12" t="s">
        <v>231</v>
      </c>
      <c r="G368" s="12" t="s">
        <v>231</v>
      </c>
      <c r="H368" s="12" t="s">
        <v>231</v>
      </c>
      <c r="I368" s="12" t="s">
        <v>232</v>
      </c>
      <c r="J368" s="12" t="s">
        <v>232</v>
      </c>
      <c r="K368" s="12" t="s">
        <v>232</v>
      </c>
      <c r="L368" s="12"/>
      <c r="M368" s="12"/>
      <c r="N368" s="12"/>
      <c r="O368" s="12"/>
      <c r="P368" s="12"/>
      <c r="Q368" s="12" t="s">
        <v>233</v>
      </c>
      <c r="R368" s="12" t="s">
        <v>234</v>
      </c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 t="s">
        <v>233</v>
      </c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</row>
    <row r="369" spans="1:48" x14ac:dyDescent="0.2">
      <c r="A369" s="12"/>
      <c r="B369" s="12" t="s">
        <v>24</v>
      </c>
      <c r="C369" s="12" t="s">
        <v>24</v>
      </c>
      <c r="D369" s="12" t="s">
        <v>24</v>
      </c>
      <c r="E369" s="12" t="s">
        <v>24</v>
      </c>
      <c r="F369" s="12" t="s">
        <v>24</v>
      </c>
      <c r="G369" s="12" t="s">
        <v>24</v>
      </c>
      <c r="H369" s="12" t="s">
        <v>24</v>
      </c>
      <c r="I369" s="12" t="s">
        <v>24</v>
      </c>
      <c r="J369" s="12" t="s">
        <v>24</v>
      </c>
      <c r="K369" s="12" t="s">
        <v>24</v>
      </c>
      <c r="L369" s="12"/>
      <c r="M369" s="12"/>
      <c r="N369" s="12"/>
      <c r="O369" s="12"/>
      <c r="P369" s="12"/>
      <c r="Q369" s="12" t="s">
        <v>25</v>
      </c>
      <c r="R369" s="12" t="s">
        <v>25</v>
      </c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 t="s">
        <v>26</v>
      </c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</row>
    <row r="370" spans="1:48" x14ac:dyDescent="0.2">
      <c r="A370" s="12"/>
      <c r="B370" s="12" t="s">
        <v>41</v>
      </c>
      <c r="C370" s="12" t="s">
        <v>41</v>
      </c>
      <c r="D370" s="12" t="s">
        <v>41</v>
      </c>
      <c r="E370" s="12" t="s">
        <v>41</v>
      </c>
      <c r="F370" s="12" t="s">
        <v>41</v>
      </c>
      <c r="G370" s="12" t="s">
        <v>43</v>
      </c>
      <c r="H370" s="12" t="s">
        <v>43</v>
      </c>
      <c r="I370" s="12" t="s">
        <v>45</v>
      </c>
      <c r="J370" s="12" t="s">
        <v>45</v>
      </c>
      <c r="K370" s="12" t="s">
        <v>45</v>
      </c>
      <c r="L370" s="12"/>
      <c r="M370" s="12"/>
      <c r="N370" s="12"/>
      <c r="O370" s="12"/>
      <c r="P370" s="12"/>
      <c r="Q370" s="12" t="s">
        <v>47</v>
      </c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 t="s">
        <v>48</v>
      </c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</row>
    <row r="371" spans="1:48" x14ac:dyDescent="0.2">
      <c r="A371" s="10" t="s">
        <v>109</v>
      </c>
      <c r="B371" s="10" t="s">
        <v>53</v>
      </c>
      <c r="C371" s="10" t="s">
        <v>62</v>
      </c>
      <c r="D371" s="10" t="s">
        <v>118</v>
      </c>
      <c r="E371" s="10" t="s">
        <v>119</v>
      </c>
      <c r="F371" s="10" t="s">
        <v>64</v>
      </c>
      <c r="G371" s="10" t="s">
        <v>103</v>
      </c>
      <c r="H371" s="10" t="s">
        <v>104</v>
      </c>
      <c r="I371" s="10" t="s">
        <v>105</v>
      </c>
      <c r="J371" s="10" t="s">
        <v>66</v>
      </c>
      <c r="K371" s="10" t="s">
        <v>67</v>
      </c>
      <c r="L371" s="10" t="s">
        <v>68</v>
      </c>
      <c r="M371" s="10" t="s">
        <v>81</v>
      </c>
      <c r="N371" s="10"/>
      <c r="O371" s="10"/>
      <c r="P371" s="10"/>
      <c r="Q371" s="10" t="s">
        <v>120</v>
      </c>
      <c r="R371" s="10" t="s">
        <v>121</v>
      </c>
      <c r="S371" s="10" t="s">
        <v>122</v>
      </c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 t="s">
        <v>123</v>
      </c>
      <c r="AH371" s="10" t="s">
        <v>124</v>
      </c>
      <c r="AI371" s="10" t="s">
        <v>125</v>
      </c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</row>
    <row r="372" spans="1:48" x14ac:dyDescent="0.2">
      <c r="A372" s="8"/>
      <c r="B372" s="8" t="s">
        <v>53</v>
      </c>
      <c r="C372" s="8" t="s">
        <v>62</v>
      </c>
      <c r="D372" s="8" t="s">
        <v>118</v>
      </c>
      <c r="E372" s="8" t="s">
        <v>119</v>
      </c>
      <c r="F372" s="8" t="s">
        <v>64</v>
      </c>
      <c r="G372" s="8" t="s">
        <v>103</v>
      </c>
      <c r="H372" s="8" t="s">
        <v>104</v>
      </c>
      <c r="I372" s="8" t="s">
        <v>105</v>
      </c>
      <c r="J372" s="8" t="s">
        <v>66</v>
      </c>
      <c r="K372" s="8" t="s">
        <v>67</v>
      </c>
      <c r="L372" s="8" t="s">
        <v>68</v>
      </c>
      <c r="M372" s="8"/>
      <c r="N372" s="8"/>
      <c r="O372" s="8"/>
      <c r="P372" s="8"/>
      <c r="Q372" s="8" t="s">
        <v>120</v>
      </c>
      <c r="R372" s="8" t="s">
        <v>121</v>
      </c>
      <c r="S372" s="8" t="s">
        <v>122</v>
      </c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 t="s">
        <v>123</v>
      </c>
      <c r="AH372" s="8" t="s">
        <v>124</v>
      </c>
      <c r="AI372" s="8" t="s">
        <v>125</v>
      </c>
      <c r="AJ372" s="8"/>
      <c r="AK372" s="8"/>
      <c r="AL372" s="8"/>
      <c r="AM372" s="8"/>
      <c r="AN372" s="8"/>
      <c r="AO372" s="8"/>
      <c r="AP372" s="8"/>
      <c r="AQ372" s="8"/>
      <c r="AR372" s="8"/>
      <c r="AS372" s="8"/>
      <c r="AT372" s="8"/>
      <c r="AU372" s="8"/>
      <c r="AV372" s="8"/>
    </row>
    <row r="373" spans="1:48" x14ac:dyDescent="0.2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 t="s">
        <v>81</v>
      </c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8"/>
      <c r="AQ373" s="8"/>
      <c r="AR373" s="8"/>
      <c r="AS373" s="8"/>
      <c r="AT373" s="8"/>
      <c r="AU373" s="8"/>
      <c r="AV373" s="8"/>
    </row>
    <row r="374" spans="1:48" x14ac:dyDescent="0.2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  <c r="AQ374" s="8"/>
      <c r="AR374" s="8"/>
      <c r="AS374" s="8"/>
      <c r="AT374" s="8"/>
      <c r="AU374" s="8"/>
      <c r="AV374" s="8"/>
    </row>
    <row r="375" spans="1:48" x14ac:dyDescent="0.2">
      <c r="A375" s="12"/>
      <c r="B375" s="20">
        <v>0.44979999999999998</v>
      </c>
      <c r="C375" s="20">
        <v>0.45240000000000002</v>
      </c>
      <c r="D375" s="20">
        <v>0.25800000000000001</v>
      </c>
      <c r="E375" s="20">
        <v>0.30959999999999999</v>
      </c>
      <c r="F375" s="20">
        <v>0.60719999999999996</v>
      </c>
      <c r="G375" s="20">
        <v>0.25369999999999998</v>
      </c>
      <c r="H375" s="20">
        <v>0.43</v>
      </c>
      <c r="I375" s="20">
        <v>0.74650000000000005</v>
      </c>
      <c r="J375" s="20">
        <v>0.81830000000000003</v>
      </c>
      <c r="K375" s="20">
        <v>1.6366000000000001</v>
      </c>
      <c r="L375" s="20">
        <v>2.0457999999999998</v>
      </c>
      <c r="M375" s="20">
        <v>4.0000000000000002E-4</v>
      </c>
      <c r="N375" s="12"/>
      <c r="O375" s="12"/>
      <c r="P375" s="12"/>
      <c r="Q375" s="20">
        <v>1.92</v>
      </c>
      <c r="R375" s="20">
        <v>2.6080000000000001</v>
      </c>
      <c r="S375" s="21">
        <v>2</v>
      </c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20">
        <v>2.6240000000000001</v>
      </c>
      <c r="AH375" s="20">
        <v>1.2</v>
      </c>
      <c r="AI375" s="20">
        <v>0.36</v>
      </c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</row>
    <row r="376" spans="1:48" x14ac:dyDescent="0.2">
      <c r="A376" s="12"/>
      <c r="B376" s="12" t="s">
        <v>6</v>
      </c>
      <c r="C376" s="12" t="s">
        <v>6</v>
      </c>
      <c r="D376" s="12" t="s">
        <v>6</v>
      </c>
      <c r="E376" s="12" t="s">
        <v>6</v>
      </c>
      <c r="F376" s="12" t="s">
        <v>6</v>
      </c>
      <c r="G376" s="12" t="s">
        <v>6</v>
      </c>
      <c r="H376" s="12" t="s">
        <v>6</v>
      </c>
      <c r="I376" s="12" t="s">
        <v>6</v>
      </c>
      <c r="J376" s="12" t="s">
        <v>6</v>
      </c>
      <c r="K376" s="12" t="s">
        <v>6</v>
      </c>
      <c r="L376" s="12" t="s">
        <v>6</v>
      </c>
      <c r="M376" s="12" t="s">
        <v>521</v>
      </c>
      <c r="N376" s="12"/>
      <c r="O376" s="12"/>
      <c r="P376" s="12"/>
      <c r="Q376" s="12" t="s">
        <v>6</v>
      </c>
      <c r="R376" s="12" t="s">
        <v>6</v>
      </c>
      <c r="S376" s="12" t="s">
        <v>6</v>
      </c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 t="s">
        <v>6</v>
      </c>
      <c r="AH376" s="12" t="s">
        <v>6</v>
      </c>
      <c r="AI376" s="12" t="s">
        <v>6</v>
      </c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</row>
    <row r="377" spans="1:48" x14ac:dyDescent="0.2">
      <c r="A377" s="12"/>
      <c r="B377" s="12" t="s">
        <v>231</v>
      </c>
      <c r="C377" s="12" t="s">
        <v>231</v>
      </c>
      <c r="D377" s="12" t="s">
        <v>231</v>
      </c>
      <c r="E377" s="12" t="s">
        <v>231</v>
      </c>
      <c r="F377" s="12" t="s">
        <v>231</v>
      </c>
      <c r="G377" s="12" t="s">
        <v>231</v>
      </c>
      <c r="H377" s="12" t="s">
        <v>231</v>
      </c>
      <c r="I377" s="12" t="s">
        <v>231</v>
      </c>
      <c r="J377" s="12" t="s">
        <v>232</v>
      </c>
      <c r="K377" s="12" t="s">
        <v>232</v>
      </c>
      <c r="L377" s="12" t="s">
        <v>232</v>
      </c>
      <c r="M377" s="12" t="s">
        <v>234</v>
      </c>
      <c r="N377" s="12"/>
      <c r="O377" s="12"/>
      <c r="P377" s="12"/>
      <c r="Q377" s="12" t="s">
        <v>233</v>
      </c>
      <c r="R377" s="12" t="s">
        <v>233</v>
      </c>
      <c r="S377" s="12" t="s">
        <v>234</v>
      </c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 t="s">
        <v>233</v>
      </c>
      <c r="AH377" s="12" t="s">
        <v>233</v>
      </c>
      <c r="AI377" s="12" t="s">
        <v>233</v>
      </c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</row>
    <row r="378" spans="1:48" x14ac:dyDescent="0.2">
      <c r="A378" s="12"/>
      <c r="B378" s="12" t="s">
        <v>24</v>
      </c>
      <c r="C378" s="12" t="s">
        <v>24</v>
      </c>
      <c r="D378" s="12" t="s">
        <v>24</v>
      </c>
      <c r="E378" s="12" t="s">
        <v>24</v>
      </c>
      <c r="F378" s="12" t="s">
        <v>24</v>
      </c>
      <c r="G378" s="12" t="s">
        <v>24</v>
      </c>
      <c r="H378" s="12" t="s">
        <v>24</v>
      </c>
      <c r="I378" s="12" t="s">
        <v>24</v>
      </c>
      <c r="J378" s="12" t="s">
        <v>24</v>
      </c>
      <c r="K378" s="12" t="s">
        <v>24</v>
      </c>
      <c r="L378" s="12" t="s">
        <v>24</v>
      </c>
      <c r="M378" s="12" t="s">
        <v>24</v>
      </c>
      <c r="N378" s="12"/>
      <c r="O378" s="12"/>
      <c r="P378" s="12"/>
      <c r="Q378" s="12" t="s">
        <v>25</v>
      </c>
      <c r="R378" s="12" t="s">
        <v>25</v>
      </c>
      <c r="S378" s="12" t="s">
        <v>25</v>
      </c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 t="s">
        <v>26</v>
      </c>
      <c r="AH378" s="12" t="s">
        <v>26</v>
      </c>
      <c r="AI378" s="12" t="s">
        <v>26</v>
      </c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</row>
    <row r="379" spans="1:48" x14ac:dyDescent="0.2">
      <c r="A379" s="12"/>
      <c r="B379" s="12" t="s">
        <v>41</v>
      </c>
      <c r="C379" s="12" t="s">
        <v>41</v>
      </c>
      <c r="D379" s="12" t="s">
        <v>41</v>
      </c>
      <c r="E379" s="12" t="s">
        <v>41</v>
      </c>
      <c r="F379" s="12" t="s">
        <v>41</v>
      </c>
      <c r="G379" s="12" t="s">
        <v>41</v>
      </c>
      <c r="H379" s="12" t="s">
        <v>43</v>
      </c>
      <c r="I379" s="12" t="s">
        <v>43</v>
      </c>
      <c r="J379" s="12" t="s">
        <v>45</v>
      </c>
      <c r="K379" s="12" t="s">
        <v>45</v>
      </c>
      <c r="L379" s="12" t="s">
        <v>45</v>
      </c>
      <c r="M379" s="12"/>
      <c r="N379" s="12"/>
      <c r="O379" s="12"/>
      <c r="P379" s="12"/>
      <c r="Q379" s="12" t="s">
        <v>47</v>
      </c>
      <c r="R379" s="12" t="s">
        <v>47</v>
      </c>
      <c r="S379" s="12" t="s">
        <v>45</v>
      </c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 t="s">
        <v>48</v>
      </c>
      <c r="AH379" s="12" t="s">
        <v>48</v>
      </c>
      <c r="AI379" s="12" t="s">
        <v>48</v>
      </c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</row>
    <row r="380" spans="1:48" x14ac:dyDescent="0.2">
      <c r="A380" s="10" t="s">
        <v>188</v>
      </c>
      <c r="B380" s="10" t="s">
        <v>53</v>
      </c>
      <c r="C380" s="10" t="s">
        <v>62</v>
      </c>
      <c r="D380" s="10" t="s">
        <v>63</v>
      </c>
      <c r="E380" s="10" t="s">
        <v>280</v>
      </c>
      <c r="F380" s="10" t="s">
        <v>281</v>
      </c>
      <c r="G380" s="10" t="s">
        <v>103</v>
      </c>
      <c r="H380" s="10" t="s">
        <v>104</v>
      </c>
      <c r="I380" s="10" t="s">
        <v>105</v>
      </c>
      <c r="J380" s="10" t="s">
        <v>66</v>
      </c>
      <c r="K380" s="10" t="s">
        <v>67</v>
      </c>
      <c r="L380" s="10" t="s">
        <v>68</v>
      </c>
      <c r="M380" s="10"/>
      <c r="N380" s="10"/>
      <c r="O380" s="10"/>
      <c r="P380" s="10"/>
      <c r="Q380" s="10" t="s">
        <v>522</v>
      </c>
      <c r="R380" s="10" t="s">
        <v>123</v>
      </c>
      <c r="S380" s="10" t="s">
        <v>523</v>
      </c>
      <c r="T380" s="10" t="s">
        <v>362</v>
      </c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 t="s">
        <v>80</v>
      </c>
      <c r="AH380" s="10" t="s">
        <v>524</v>
      </c>
      <c r="AI380" s="10" t="s">
        <v>525</v>
      </c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</row>
    <row r="381" spans="1:48" x14ac:dyDescent="0.2">
      <c r="A381" s="8"/>
      <c r="B381" s="8" t="s">
        <v>53</v>
      </c>
      <c r="C381" s="8" t="s">
        <v>62</v>
      </c>
      <c r="D381" s="8" t="s">
        <v>63</v>
      </c>
      <c r="E381" s="8" t="s">
        <v>280</v>
      </c>
      <c r="F381" s="8" t="s">
        <v>281</v>
      </c>
      <c r="G381" s="8" t="s">
        <v>103</v>
      </c>
      <c r="H381" s="8" t="s">
        <v>104</v>
      </c>
      <c r="I381" s="8" t="s">
        <v>105</v>
      </c>
      <c r="J381" s="8" t="s">
        <v>66</v>
      </c>
      <c r="K381" s="8" t="s">
        <v>67</v>
      </c>
      <c r="L381" s="8" t="s">
        <v>68</v>
      </c>
      <c r="M381" s="8"/>
      <c r="N381" s="8"/>
      <c r="O381" s="8"/>
      <c r="P381" s="8"/>
      <c r="Q381" s="8" t="s">
        <v>522</v>
      </c>
      <c r="R381" s="8" t="s">
        <v>123</v>
      </c>
      <c r="S381" s="8" t="s">
        <v>523</v>
      </c>
      <c r="T381" s="8" t="s">
        <v>362</v>
      </c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 t="s">
        <v>80</v>
      </c>
      <c r="AH381" s="8" t="s">
        <v>524</v>
      </c>
      <c r="AI381" s="8" t="s">
        <v>525</v>
      </c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/>
      <c r="AV381" s="8"/>
    </row>
    <row r="382" spans="1:48" x14ac:dyDescent="0.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  <c r="AQ382" s="8"/>
      <c r="AR382" s="8"/>
      <c r="AS382" s="8"/>
      <c r="AT382" s="8"/>
      <c r="AU382" s="8"/>
      <c r="AV382" s="8"/>
    </row>
    <row r="383" spans="1:48" x14ac:dyDescent="0.2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  <c r="AQ383" s="8"/>
      <c r="AR383" s="8"/>
      <c r="AS383" s="8"/>
      <c r="AT383" s="8"/>
      <c r="AU383" s="8"/>
      <c r="AV383" s="8"/>
    </row>
    <row r="384" spans="1:48" x14ac:dyDescent="0.2">
      <c r="A384" s="12"/>
      <c r="B384" s="20">
        <v>0.41020000000000001</v>
      </c>
      <c r="C384" s="20">
        <v>0.41020000000000001</v>
      </c>
      <c r="D384" s="20">
        <v>0.5444</v>
      </c>
      <c r="E384" s="20">
        <v>0.31480000000000002</v>
      </c>
      <c r="F384" s="20">
        <v>0.34399999999999997</v>
      </c>
      <c r="G384" s="20">
        <v>0.66990000000000005</v>
      </c>
      <c r="H384" s="20">
        <v>0.76800000000000002</v>
      </c>
      <c r="I384" s="20">
        <v>0.86</v>
      </c>
      <c r="J384" s="20">
        <v>0.63929999999999998</v>
      </c>
      <c r="K384" s="20">
        <v>1.2786</v>
      </c>
      <c r="L384" s="20">
        <v>1.5983000000000001</v>
      </c>
      <c r="M384" s="12"/>
      <c r="N384" s="12"/>
      <c r="O384" s="12"/>
      <c r="P384" s="12"/>
      <c r="Q384" s="20">
        <v>0.504</v>
      </c>
      <c r="R384" s="20">
        <v>1.68</v>
      </c>
      <c r="S384" s="20">
        <v>0.84</v>
      </c>
      <c r="T384" s="21">
        <v>0.5</v>
      </c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20">
        <v>0.88</v>
      </c>
      <c r="AH384" s="20">
        <v>0.24</v>
      </c>
      <c r="AI384" s="20">
        <v>1.8879999999999999</v>
      </c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</row>
    <row r="385" spans="1:48" x14ac:dyDescent="0.2">
      <c r="A385" s="12"/>
      <c r="B385" s="12" t="s">
        <v>6</v>
      </c>
      <c r="C385" s="12" t="s">
        <v>6</v>
      </c>
      <c r="D385" s="12" t="s">
        <v>6</v>
      </c>
      <c r="E385" s="12" t="s">
        <v>6</v>
      </c>
      <c r="F385" s="12" t="s">
        <v>6</v>
      </c>
      <c r="G385" s="12" t="s">
        <v>6</v>
      </c>
      <c r="H385" s="12" t="s">
        <v>6</v>
      </c>
      <c r="I385" s="12" t="s">
        <v>6</v>
      </c>
      <c r="J385" s="12" t="s">
        <v>6</v>
      </c>
      <c r="K385" s="12" t="s">
        <v>6</v>
      </c>
      <c r="L385" s="12" t="s">
        <v>6</v>
      </c>
      <c r="M385" s="12"/>
      <c r="N385" s="12"/>
      <c r="O385" s="12"/>
      <c r="P385" s="12"/>
      <c r="Q385" s="12" t="s">
        <v>6</v>
      </c>
      <c r="R385" s="12" t="s">
        <v>6</v>
      </c>
      <c r="S385" s="12" t="s">
        <v>6</v>
      </c>
      <c r="T385" s="12" t="s">
        <v>6</v>
      </c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 t="s">
        <v>6</v>
      </c>
      <c r="AH385" s="12" t="s">
        <v>6</v>
      </c>
      <c r="AI385" s="12" t="s">
        <v>6</v>
      </c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</row>
    <row r="386" spans="1:48" x14ac:dyDescent="0.2">
      <c r="A386" s="12"/>
      <c r="B386" s="12" t="s">
        <v>232</v>
      </c>
      <c r="C386" s="12" t="s">
        <v>232</v>
      </c>
      <c r="D386" s="12" t="s">
        <v>232</v>
      </c>
      <c r="E386" s="12" t="s">
        <v>232</v>
      </c>
      <c r="F386" s="12" t="s">
        <v>232</v>
      </c>
      <c r="G386" s="12" t="s">
        <v>232</v>
      </c>
      <c r="H386" s="12" t="s">
        <v>232</v>
      </c>
      <c r="I386" s="12" t="s">
        <v>232</v>
      </c>
      <c r="J386" s="12" t="s">
        <v>232</v>
      </c>
      <c r="K386" s="12" t="s">
        <v>232</v>
      </c>
      <c r="L386" s="12" t="s">
        <v>232</v>
      </c>
      <c r="M386" s="12"/>
      <c r="N386" s="12"/>
      <c r="O386" s="12"/>
      <c r="P386" s="12"/>
      <c r="Q386" s="12" t="s">
        <v>233</v>
      </c>
      <c r="R386" s="12" t="s">
        <v>233</v>
      </c>
      <c r="S386" s="12" t="s">
        <v>233</v>
      </c>
      <c r="T386" s="12" t="s">
        <v>234</v>
      </c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 t="s">
        <v>233</v>
      </c>
      <c r="AH386" s="12" t="s">
        <v>233</v>
      </c>
      <c r="AI386" s="12" t="s">
        <v>233</v>
      </c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</row>
    <row r="387" spans="1:48" x14ac:dyDescent="0.2">
      <c r="A387" s="12"/>
      <c r="B387" s="12" t="s">
        <v>24</v>
      </c>
      <c r="C387" s="12" t="s">
        <v>24</v>
      </c>
      <c r="D387" s="12" t="s">
        <v>24</v>
      </c>
      <c r="E387" s="12" t="s">
        <v>24</v>
      </c>
      <c r="F387" s="12" t="s">
        <v>24</v>
      </c>
      <c r="G387" s="12" t="s">
        <v>24</v>
      </c>
      <c r="H387" s="12" t="s">
        <v>24</v>
      </c>
      <c r="I387" s="12" t="s">
        <v>24</v>
      </c>
      <c r="J387" s="12" t="s">
        <v>24</v>
      </c>
      <c r="K387" s="12" t="s">
        <v>24</v>
      </c>
      <c r="L387" s="12" t="s">
        <v>24</v>
      </c>
      <c r="M387" s="12"/>
      <c r="N387" s="12"/>
      <c r="O387" s="12"/>
      <c r="P387" s="12"/>
      <c r="Q387" s="12" t="s">
        <v>25</v>
      </c>
      <c r="R387" s="12" t="s">
        <v>25</v>
      </c>
      <c r="S387" s="12" t="s">
        <v>25</v>
      </c>
      <c r="T387" s="12" t="s">
        <v>25</v>
      </c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 t="s">
        <v>26</v>
      </c>
      <c r="AH387" s="12" t="s">
        <v>26</v>
      </c>
      <c r="AI387" s="12" t="s">
        <v>26</v>
      </c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</row>
    <row r="388" spans="1:48" x14ac:dyDescent="0.2">
      <c r="A388" s="12"/>
      <c r="B388" s="12" t="s">
        <v>41</v>
      </c>
      <c r="C388" s="12" t="s">
        <v>41</v>
      </c>
      <c r="D388" s="12" t="s">
        <v>41</v>
      </c>
      <c r="E388" s="12" t="s">
        <v>41</v>
      </c>
      <c r="F388" s="12" t="s">
        <v>41</v>
      </c>
      <c r="G388" s="12" t="s">
        <v>41</v>
      </c>
      <c r="H388" s="12" t="s">
        <v>43</v>
      </c>
      <c r="I388" s="12" t="s">
        <v>43</v>
      </c>
      <c r="J388" s="12" t="s">
        <v>45</v>
      </c>
      <c r="K388" s="12" t="s">
        <v>45</v>
      </c>
      <c r="L388" s="12" t="s">
        <v>45</v>
      </c>
      <c r="M388" s="12"/>
      <c r="N388" s="12"/>
      <c r="O388" s="12"/>
      <c r="P388" s="12"/>
      <c r="Q388" s="12" t="s">
        <v>47</v>
      </c>
      <c r="R388" s="12" t="s">
        <v>47</v>
      </c>
      <c r="S388" s="12" t="s">
        <v>47</v>
      </c>
      <c r="T388" s="12" t="s">
        <v>47</v>
      </c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 t="s">
        <v>48</v>
      </c>
      <c r="AH388" s="12" t="s">
        <v>48</v>
      </c>
      <c r="AI388" s="12" t="s">
        <v>48</v>
      </c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</row>
    <row r="389" spans="1:48" x14ac:dyDescent="0.2">
      <c r="A389" s="10" t="s">
        <v>189</v>
      </c>
      <c r="B389" s="10" t="s">
        <v>53</v>
      </c>
      <c r="C389" s="10" t="s">
        <v>62</v>
      </c>
      <c r="D389" s="10" t="s">
        <v>63</v>
      </c>
      <c r="E389" s="10" t="s">
        <v>65</v>
      </c>
      <c r="F389" s="10" t="s">
        <v>66</v>
      </c>
      <c r="G389" s="10" t="s">
        <v>67</v>
      </c>
      <c r="H389" s="10" t="s">
        <v>68</v>
      </c>
      <c r="I389" s="10"/>
      <c r="J389" s="10"/>
      <c r="K389" s="10"/>
      <c r="L389" s="10"/>
      <c r="M389" s="10"/>
      <c r="N389" s="10"/>
      <c r="O389" s="10"/>
      <c r="P389" s="10"/>
      <c r="Q389" s="10" t="s">
        <v>526</v>
      </c>
      <c r="R389" s="10" t="s">
        <v>527</v>
      </c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 t="s">
        <v>528</v>
      </c>
      <c r="AH389" s="10" t="s">
        <v>326</v>
      </c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</row>
    <row r="390" spans="1:48" x14ac:dyDescent="0.2">
      <c r="A390" s="8"/>
      <c r="B390" s="8" t="s">
        <v>53</v>
      </c>
      <c r="C390" s="8" t="s">
        <v>62</v>
      </c>
      <c r="D390" s="8" t="s">
        <v>63</v>
      </c>
      <c r="E390" s="8" t="s">
        <v>65</v>
      </c>
      <c r="F390" s="8" t="s">
        <v>66</v>
      </c>
      <c r="G390" s="8" t="s">
        <v>67</v>
      </c>
      <c r="H390" s="8" t="s">
        <v>68</v>
      </c>
      <c r="I390" s="8"/>
      <c r="J390" s="8"/>
      <c r="K390" s="8"/>
      <c r="L390" s="8"/>
      <c r="M390" s="8"/>
      <c r="N390" s="8"/>
      <c r="O390" s="8"/>
      <c r="P390" s="8"/>
      <c r="Q390" s="8" t="s">
        <v>526</v>
      </c>
      <c r="R390" s="8" t="s">
        <v>527</v>
      </c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 t="s">
        <v>528</v>
      </c>
      <c r="AH390" s="8" t="s">
        <v>326</v>
      </c>
      <c r="AI390" s="8"/>
      <c r="AJ390" s="8"/>
      <c r="AK390" s="8"/>
      <c r="AL390" s="8"/>
      <c r="AM390" s="8"/>
      <c r="AN390" s="8"/>
      <c r="AO390" s="8"/>
      <c r="AP390" s="8"/>
      <c r="AQ390" s="8"/>
      <c r="AR390" s="8"/>
      <c r="AS390" s="8"/>
      <c r="AT390" s="8"/>
      <c r="AU390" s="8"/>
      <c r="AV390" s="8"/>
    </row>
    <row r="391" spans="1:48" x14ac:dyDescent="0.2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AS391" s="8"/>
      <c r="AT391" s="8"/>
      <c r="AU391" s="8"/>
      <c r="AV391" s="8"/>
    </row>
    <row r="392" spans="1:48" x14ac:dyDescent="0.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  <c r="AQ392" s="8"/>
      <c r="AR392" s="8"/>
      <c r="AS392" s="8"/>
      <c r="AT392" s="8"/>
      <c r="AU392" s="8"/>
      <c r="AV392" s="8"/>
    </row>
    <row r="393" spans="1:48" x14ac:dyDescent="0.2">
      <c r="A393" s="12"/>
      <c r="B393" s="20">
        <v>0.72160000000000002</v>
      </c>
      <c r="C393" s="20">
        <v>0.624</v>
      </c>
      <c r="D393" s="20">
        <v>0.8992</v>
      </c>
      <c r="E393" s="20">
        <v>1.5736000000000001</v>
      </c>
      <c r="F393" s="20">
        <v>0.56830000000000003</v>
      </c>
      <c r="G393" s="20">
        <v>1.1366000000000001</v>
      </c>
      <c r="H393" s="20">
        <v>1.4208000000000001</v>
      </c>
      <c r="I393" s="12"/>
      <c r="J393" s="12"/>
      <c r="K393" s="12"/>
      <c r="L393" s="12"/>
      <c r="M393" s="12"/>
      <c r="N393" s="12"/>
      <c r="O393" s="12"/>
      <c r="P393" s="12"/>
      <c r="Q393" s="20">
        <v>0.95199999999999996</v>
      </c>
      <c r="R393" s="20">
        <v>0.32800000000000001</v>
      </c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20">
        <v>0.4264</v>
      </c>
      <c r="AH393" s="21">
        <v>5.55</v>
      </c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</row>
    <row r="394" spans="1:48" x14ac:dyDescent="0.2">
      <c r="A394" s="12"/>
      <c r="B394" s="12" t="s">
        <v>6</v>
      </c>
      <c r="C394" s="12" t="s">
        <v>6</v>
      </c>
      <c r="D394" s="12" t="s">
        <v>6</v>
      </c>
      <c r="E394" s="12" t="s">
        <v>6</v>
      </c>
      <c r="F394" s="12" t="s">
        <v>6</v>
      </c>
      <c r="G394" s="12" t="s">
        <v>6</v>
      </c>
      <c r="H394" s="12" t="s">
        <v>6</v>
      </c>
      <c r="I394" s="12"/>
      <c r="J394" s="12"/>
      <c r="K394" s="12"/>
      <c r="L394" s="12"/>
      <c r="M394" s="12"/>
      <c r="N394" s="12"/>
      <c r="O394" s="12"/>
      <c r="P394" s="12"/>
      <c r="Q394" s="12" t="s">
        <v>6</v>
      </c>
      <c r="R394" s="12" t="s">
        <v>6</v>
      </c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 t="s">
        <v>6</v>
      </c>
      <c r="AH394" s="12" t="s">
        <v>6</v>
      </c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</row>
    <row r="395" spans="1:48" x14ac:dyDescent="0.2">
      <c r="A395" s="12"/>
      <c r="B395" s="12" t="s">
        <v>429</v>
      </c>
      <c r="C395" s="12" t="s">
        <v>429</v>
      </c>
      <c r="D395" s="12" t="s">
        <v>429</v>
      </c>
      <c r="E395" s="12" t="s">
        <v>429</v>
      </c>
      <c r="F395" s="12" t="s">
        <v>232</v>
      </c>
      <c r="G395" s="12" t="s">
        <v>232</v>
      </c>
      <c r="H395" s="12" t="s">
        <v>232</v>
      </c>
      <c r="I395" s="12"/>
      <c r="J395" s="12"/>
      <c r="K395" s="12"/>
      <c r="L395" s="12"/>
      <c r="M395" s="12"/>
      <c r="N395" s="12"/>
      <c r="O395" s="12"/>
      <c r="P395" s="12"/>
      <c r="Q395" s="12" t="s">
        <v>233</v>
      </c>
      <c r="R395" s="12" t="s">
        <v>233</v>
      </c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 t="s">
        <v>233</v>
      </c>
      <c r="AH395" s="12" t="s">
        <v>234</v>
      </c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</row>
    <row r="396" spans="1:48" x14ac:dyDescent="0.2">
      <c r="A396" s="12"/>
      <c r="B396" s="12" t="s">
        <v>24</v>
      </c>
      <c r="C396" s="12" t="s">
        <v>24</v>
      </c>
      <c r="D396" s="12" t="s">
        <v>24</v>
      </c>
      <c r="E396" s="12" t="s">
        <v>24</v>
      </c>
      <c r="F396" s="12" t="s">
        <v>24</v>
      </c>
      <c r="G396" s="12" t="s">
        <v>24</v>
      </c>
      <c r="H396" s="12" t="s">
        <v>24</v>
      </c>
      <c r="I396" s="12"/>
      <c r="J396" s="12"/>
      <c r="K396" s="12"/>
      <c r="L396" s="12"/>
      <c r="M396" s="12"/>
      <c r="N396" s="12"/>
      <c r="O396" s="12"/>
      <c r="P396" s="12"/>
      <c r="Q396" s="12" t="s">
        <v>25</v>
      </c>
      <c r="R396" s="12" t="s">
        <v>25</v>
      </c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 t="s">
        <v>26</v>
      </c>
      <c r="AH396" s="12" t="s">
        <v>26</v>
      </c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</row>
    <row r="397" spans="1:48" x14ac:dyDescent="0.2">
      <c r="A397" s="12"/>
      <c r="B397" s="12" t="s">
        <v>41</v>
      </c>
      <c r="C397" s="12" t="s">
        <v>41</v>
      </c>
      <c r="D397" s="12" t="s">
        <v>41</v>
      </c>
      <c r="E397" s="12" t="s">
        <v>43</v>
      </c>
      <c r="F397" s="12" t="s">
        <v>45</v>
      </c>
      <c r="G397" s="12" t="s">
        <v>45</v>
      </c>
      <c r="H397" s="12" t="s">
        <v>45</v>
      </c>
      <c r="I397" s="12"/>
      <c r="J397" s="12"/>
      <c r="K397" s="12"/>
      <c r="L397" s="12"/>
      <c r="M397" s="12"/>
      <c r="N397" s="12"/>
      <c r="O397" s="12"/>
      <c r="P397" s="12"/>
      <c r="Q397" s="12" t="s">
        <v>47</v>
      </c>
      <c r="R397" s="12" t="s">
        <v>47</v>
      </c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 t="s">
        <v>48</v>
      </c>
      <c r="AH397" s="12" t="s">
        <v>48</v>
      </c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</row>
    <row r="398" spans="1:48" x14ac:dyDescent="0.2">
      <c r="A398" s="10" t="s">
        <v>190</v>
      </c>
      <c r="B398" s="10" t="s">
        <v>53</v>
      </c>
      <c r="C398" s="10" t="s">
        <v>62</v>
      </c>
      <c r="D398" s="10" t="s">
        <v>63</v>
      </c>
      <c r="E398" s="10" t="s">
        <v>65</v>
      </c>
      <c r="F398" s="10" t="s">
        <v>66</v>
      </c>
      <c r="G398" s="10" t="s">
        <v>67</v>
      </c>
      <c r="H398" s="10" t="s">
        <v>68</v>
      </c>
      <c r="I398" s="10" t="s">
        <v>362</v>
      </c>
      <c r="J398" s="10"/>
      <c r="K398" s="10"/>
      <c r="L398" s="10"/>
      <c r="M398" s="10"/>
      <c r="N398" s="10"/>
      <c r="O398" s="10"/>
      <c r="P398" s="10"/>
      <c r="Q398" s="10" t="s">
        <v>529</v>
      </c>
      <c r="R398" s="10" t="s">
        <v>530</v>
      </c>
      <c r="S398" s="10" t="s">
        <v>531</v>
      </c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 t="s">
        <v>80</v>
      </c>
      <c r="AH398" s="10" t="s">
        <v>532</v>
      </c>
      <c r="AI398" s="10" t="s">
        <v>533</v>
      </c>
      <c r="AJ398" s="10" t="s">
        <v>534</v>
      </c>
      <c r="AK398" s="10" t="s">
        <v>535</v>
      </c>
      <c r="AL398" s="10" t="s">
        <v>536</v>
      </c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</row>
    <row r="399" spans="1:48" x14ac:dyDescent="0.2">
      <c r="A399" s="8"/>
      <c r="B399" s="8" t="s">
        <v>53</v>
      </c>
      <c r="C399" s="8" t="s">
        <v>62</v>
      </c>
      <c r="D399" s="8" t="s">
        <v>63</v>
      </c>
      <c r="E399" s="8" t="s">
        <v>65</v>
      </c>
      <c r="F399" s="8" t="s">
        <v>66</v>
      </c>
      <c r="G399" s="8" t="s">
        <v>67</v>
      </c>
      <c r="H399" s="8" t="s">
        <v>68</v>
      </c>
      <c r="I399" s="8" t="s">
        <v>362</v>
      </c>
      <c r="J399" s="8"/>
      <c r="K399" s="8"/>
      <c r="L399" s="8"/>
      <c r="M399" s="8"/>
      <c r="N399" s="8"/>
      <c r="O399" s="8"/>
      <c r="P399" s="8"/>
      <c r="Q399" s="8" t="s">
        <v>529</v>
      </c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45" t="s">
        <v>80</v>
      </c>
      <c r="AH399" s="8" t="s">
        <v>532</v>
      </c>
      <c r="AI399" s="8" t="s">
        <v>533</v>
      </c>
      <c r="AJ399" s="8" t="s">
        <v>534</v>
      </c>
      <c r="AK399" s="8"/>
      <c r="AL399" s="8"/>
      <c r="AM399" s="8"/>
      <c r="AN399" s="8"/>
      <c r="AO399" s="8"/>
      <c r="AP399" s="8"/>
      <c r="AQ399" s="8"/>
      <c r="AR399" s="8"/>
      <c r="AS399" s="8"/>
      <c r="AT399" s="8"/>
      <c r="AU399" s="8"/>
      <c r="AV399" s="8"/>
    </row>
    <row r="400" spans="1:48" x14ac:dyDescent="0.2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P400" s="8"/>
      <c r="AQ400" s="8"/>
      <c r="AR400" s="8"/>
      <c r="AS400" s="8"/>
      <c r="AT400" s="8"/>
      <c r="AU400" s="8"/>
      <c r="AV400" s="8"/>
    </row>
    <row r="401" spans="1:48" x14ac:dyDescent="0.2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 t="s">
        <v>530</v>
      </c>
      <c r="S401" s="8" t="s">
        <v>531</v>
      </c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 t="s">
        <v>535</v>
      </c>
      <c r="AL401" s="8" t="s">
        <v>536</v>
      </c>
      <c r="AM401" s="8"/>
      <c r="AN401" s="8"/>
      <c r="AO401" s="8"/>
      <c r="AP401" s="8"/>
      <c r="AQ401" s="8"/>
      <c r="AR401" s="8"/>
      <c r="AS401" s="8"/>
      <c r="AT401" s="8"/>
      <c r="AU401" s="8"/>
      <c r="AV401" s="8"/>
    </row>
    <row r="402" spans="1:48" x14ac:dyDescent="0.2">
      <c r="A402" s="12"/>
      <c r="B402" s="20">
        <v>0.68379999999999996</v>
      </c>
      <c r="C402" s="20">
        <v>0.61539999999999995</v>
      </c>
      <c r="D402" s="20">
        <v>0.94310000000000005</v>
      </c>
      <c r="E402" s="20">
        <v>1.4832000000000001</v>
      </c>
      <c r="F402" s="20">
        <v>0.56830000000000003</v>
      </c>
      <c r="G402" s="20">
        <v>1.1366000000000001</v>
      </c>
      <c r="H402" s="20">
        <v>1.4208000000000001</v>
      </c>
      <c r="I402" s="21">
        <v>0.3</v>
      </c>
      <c r="J402" s="12"/>
      <c r="K402" s="12"/>
      <c r="L402" s="12"/>
      <c r="M402" s="12"/>
      <c r="N402" s="12"/>
      <c r="O402" s="12"/>
      <c r="P402" s="12"/>
      <c r="Q402" s="20">
        <v>1.0919000000000001</v>
      </c>
      <c r="R402" s="20">
        <v>4.3999999999999997E-2</v>
      </c>
      <c r="S402" s="12">
        <v>424</v>
      </c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20">
        <v>0.1042</v>
      </c>
      <c r="AH402" s="20">
        <v>4.8399999999999999E-2</v>
      </c>
      <c r="AI402" s="20">
        <v>6.7799999999999999E-2</v>
      </c>
      <c r="AJ402" s="20">
        <v>7.0999999999999994E-2</v>
      </c>
      <c r="AK402" s="20">
        <v>8.0999999999999996E-3</v>
      </c>
      <c r="AL402" s="12">
        <v>77</v>
      </c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</row>
    <row r="403" spans="1:48" x14ac:dyDescent="0.2">
      <c r="A403" s="12"/>
      <c r="B403" s="12" t="s">
        <v>6</v>
      </c>
      <c r="C403" s="12" t="s">
        <v>6</v>
      </c>
      <c r="D403" s="12" t="s">
        <v>6</v>
      </c>
      <c r="E403" s="12" t="s">
        <v>6</v>
      </c>
      <c r="F403" s="12" t="s">
        <v>6</v>
      </c>
      <c r="G403" s="12" t="s">
        <v>6</v>
      </c>
      <c r="H403" s="12" t="s">
        <v>6</v>
      </c>
      <c r="I403" s="12" t="s">
        <v>5</v>
      </c>
      <c r="J403" s="12"/>
      <c r="K403" s="12"/>
      <c r="L403" s="12"/>
      <c r="M403" s="12"/>
      <c r="N403" s="12"/>
      <c r="O403" s="12"/>
      <c r="P403" s="12"/>
      <c r="Q403" s="12" t="s">
        <v>6</v>
      </c>
      <c r="R403" s="12" t="s">
        <v>5</v>
      </c>
      <c r="S403" s="12" t="s">
        <v>315</v>
      </c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 t="s">
        <v>5</v>
      </c>
      <c r="AH403" s="12" t="s">
        <v>5</v>
      </c>
      <c r="AI403" s="12" t="s">
        <v>5</v>
      </c>
      <c r="AJ403" s="12" t="s">
        <v>5</v>
      </c>
      <c r="AK403" s="12" t="s">
        <v>5</v>
      </c>
      <c r="AL403" s="12" t="s">
        <v>315</v>
      </c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</row>
    <row r="404" spans="1:48" x14ac:dyDescent="0.2">
      <c r="A404" s="12"/>
      <c r="B404" s="12" t="s">
        <v>233</v>
      </c>
      <c r="C404" s="12" t="s">
        <v>233</v>
      </c>
      <c r="D404" s="12" t="s">
        <v>233</v>
      </c>
      <c r="E404" s="12" t="s">
        <v>233</v>
      </c>
      <c r="F404" s="12" t="s">
        <v>232</v>
      </c>
      <c r="G404" s="12" t="s">
        <v>232</v>
      </c>
      <c r="H404" s="12" t="s">
        <v>232</v>
      </c>
      <c r="I404" s="12" t="s">
        <v>234</v>
      </c>
      <c r="J404" s="12"/>
      <c r="K404" s="12"/>
      <c r="L404" s="12"/>
      <c r="M404" s="12"/>
      <c r="N404" s="12"/>
      <c r="O404" s="12"/>
      <c r="P404" s="12"/>
      <c r="Q404" s="12" t="s">
        <v>233</v>
      </c>
      <c r="R404" s="12" t="s">
        <v>233</v>
      </c>
      <c r="S404" s="12" t="s">
        <v>316</v>
      </c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 t="s">
        <v>233</v>
      </c>
      <c r="AH404" s="12" t="s">
        <v>233</v>
      </c>
      <c r="AI404" s="12" t="s">
        <v>233</v>
      </c>
      <c r="AJ404" s="12" t="s">
        <v>233</v>
      </c>
      <c r="AK404" s="12" t="s">
        <v>233</v>
      </c>
      <c r="AL404" s="12" t="s">
        <v>316</v>
      </c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</row>
    <row r="405" spans="1:48" x14ac:dyDescent="0.2">
      <c r="A405" s="12"/>
      <c r="B405" s="12" t="s">
        <v>24</v>
      </c>
      <c r="C405" s="12" t="s">
        <v>24</v>
      </c>
      <c r="D405" s="12" t="s">
        <v>24</v>
      </c>
      <c r="E405" s="12" t="s">
        <v>24</v>
      </c>
      <c r="F405" s="12" t="s">
        <v>24</v>
      </c>
      <c r="G405" s="12" t="s">
        <v>24</v>
      </c>
      <c r="H405" s="12" t="s">
        <v>24</v>
      </c>
      <c r="I405" s="12" t="s">
        <v>24</v>
      </c>
      <c r="J405" s="12"/>
      <c r="K405" s="12"/>
      <c r="L405" s="12"/>
      <c r="M405" s="12"/>
      <c r="N405" s="12"/>
      <c r="O405" s="12"/>
      <c r="P405" s="12"/>
      <c r="Q405" s="12" t="s">
        <v>25</v>
      </c>
      <c r="R405" s="12" t="s">
        <v>25</v>
      </c>
      <c r="S405" s="12" t="s">
        <v>25</v>
      </c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 t="s">
        <v>26</v>
      </c>
      <c r="AH405" s="12" t="s">
        <v>26</v>
      </c>
      <c r="AI405" s="12" t="s">
        <v>26</v>
      </c>
      <c r="AJ405" s="12" t="s">
        <v>26</v>
      </c>
      <c r="AK405" s="12" t="s">
        <v>26</v>
      </c>
      <c r="AL405" s="12" t="s">
        <v>26</v>
      </c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</row>
    <row r="406" spans="1:48" x14ac:dyDescent="0.2">
      <c r="A406" s="12"/>
      <c r="B406" s="12" t="s">
        <v>41</v>
      </c>
      <c r="C406" s="12" t="s">
        <v>41</v>
      </c>
      <c r="D406" s="12" t="s">
        <v>41</v>
      </c>
      <c r="E406" s="12" t="s">
        <v>43</v>
      </c>
      <c r="F406" s="12" t="s">
        <v>45</v>
      </c>
      <c r="G406" s="12" t="s">
        <v>45</v>
      </c>
      <c r="H406" s="12" t="s">
        <v>45</v>
      </c>
      <c r="I406" s="12"/>
      <c r="J406" s="12"/>
      <c r="K406" s="12"/>
      <c r="L406" s="12"/>
      <c r="M406" s="12"/>
      <c r="N406" s="12"/>
      <c r="O406" s="12"/>
      <c r="P406" s="12"/>
      <c r="Q406" s="12" t="s">
        <v>47</v>
      </c>
      <c r="R406" s="20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 t="s">
        <v>48</v>
      </c>
      <c r="AH406" s="12" t="s">
        <v>41</v>
      </c>
      <c r="AI406" s="12" t="s">
        <v>43</v>
      </c>
      <c r="AJ406" s="12" t="s">
        <v>47</v>
      </c>
      <c r="AK406" s="20"/>
      <c r="AL406" s="20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</row>
    <row r="407" spans="1:48" x14ac:dyDescent="0.2">
      <c r="A407" s="10" t="s">
        <v>191</v>
      </c>
      <c r="B407" s="10" t="s">
        <v>53</v>
      </c>
      <c r="C407" s="10" t="s">
        <v>62</v>
      </c>
      <c r="D407" s="10" t="s">
        <v>63</v>
      </c>
      <c r="E407" s="10" t="s">
        <v>64</v>
      </c>
      <c r="F407" s="10" t="s">
        <v>104</v>
      </c>
      <c r="G407" s="10" t="s">
        <v>105</v>
      </c>
      <c r="H407" s="10" t="s">
        <v>66</v>
      </c>
      <c r="I407" s="10" t="s">
        <v>67</v>
      </c>
      <c r="J407" s="10" t="s">
        <v>68</v>
      </c>
      <c r="K407" s="10"/>
      <c r="L407" s="10"/>
      <c r="M407" s="10"/>
      <c r="N407" s="10"/>
      <c r="O407" s="10"/>
      <c r="P407" s="10"/>
      <c r="Q407" s="10" t="s">
        <v>131</v>
      </c>
      <c r="R407" s="27" t="s">
        <v>537</v>
      </c>
      <c r="S407" s="10" t="s">
        <v>538</v>
      </c>
      <c r="T407" s="10" t="s">
        <v>539</v>
      </c>
      <c r="U407" s="10" t="s">
        <v>540</v>
      </c>
      <c r="V407" s="10" t="s">
        <v>326</v>
      </c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 t="s">
        <v>80</v>
      </c>
      <c r="AH407" s="10"/>
      <c r="AI407" s="10"/>
      <c r="AJ407" s="10"/>
      <c r="AK407" s="27"/>
      <c r="AL407" s="27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</row>
    <row r="408" spans="1:48" x14ac:dyDescent="0.2">
      <c r="A408" s="8"/>
      <c r="B408" s="8" t="s">
        <v>53</v>
      </c>
      <c r="C408" s="8" t="s">
        <v>62</v>
      </c>
      <c r="D408" s="8" t="s">
        <v>63</v>
      </c>
      <c r="E408" s="8" t="s">
        <v>64</v>
      </c>
      <c r="F408" s="8" t="s">
        <v>104</v>
      </c>
      <c r="G408" s="8" t="s">
        <v>105</v>
      </c>
      <c r="H408" s="8" t="s">
        <v>66</v>
      </c>
      <c r="I408" s="8" t="s">
        <v>67</v>
      </c>
      <c r="J408" s="8" t="s">
        <v>68</v>
      </c>
      <c r="K408" s="8"/>
      <c r="L408" s="8"/>
      <c r="M408" s="8"/>
      <c r="N408" s="8"/>
      <c r="O408" s="8"/>
      <c r="P408" s="8"/>
      <c r="Q408" s="8" t="s">
        <v>131</v>
      </c>
      <c r="R408" s="28" t="s">
        <v>537</v>
      </c>
      <c r="S408" s="8"/>
      <c r="T408" s="8"/>
      <c r="U408" s="8" t="s">
        <v>540</v>
      </c>
      <c r="V408" s="8" t="s">
        <v>326</v>
      </c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45" t="s">
        <v>80</v>
      </c>
      <c r="AH408" s="8"/>
      <c r="AI408" s="8"/>
      <c r="AJ408" s="8"/>
      <c r="AK408" s="28"/>
      <c r="AL408" s="28"/>
      <c r="AM408" s="8"/>
      <c r="AN408" s="8"/>
      <c r="AO408" s="8"/>
      <c r="AP408" s="8"/>
      <c r="AQ408" s="8"/>
      <c r="AR408" s="8"/>
      <c r="AS408" s="8"/>
      <c r="AT408" s="8"/>
      <c r="AU408" s="8"/>
      <c r="AV408" s="8"/>
    </row>
    <row r="409" spans="1:48" x14ac:dyDescent="0.2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2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28"/>
      <c r="AL409" s="28"/>
      <c r="AM409" s="8"/>
      <c r="AN409" s="8"/>
      <c r="AO409" s="8"/>
      <c r="AP409" s="8"/>
      <c r="AQ409" s="8"/>
      <c r="AR409" s="8"/>
      <c r="AS409" s="8"/>
      <c r="AT409" s="8"/>
      <c r="AU409" s="8"/>
      <c r="AV409" s="8"/>
    </row>
    <row r="410" spans="1:48" x14ac:dyDescent="0.2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28"/>
      <c r="S410" s="8" t="s">
        <v>538</v>
      </c>
      <c r="T410" s="8" t="s">
        <v>539</v>
      </c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28"/>
      <c r="AL410" s="28"/>
      <c r="AM410" s="8"/>
      <c r="AN410" s="8"/>
      <c r="AO410" s="8"/>
      <c r="AP410" s="8"/>
      <c r="AQ410" s="8"/>
      <c r="AR410" s="8"/>
      <c r="AS410" s="8"/>
      <c r="AT410" s="8"/>
      <c r="AU410" s="8"/>
      <c r="AV410" s="8"/>
    </row>
    <row r="411" spans="1:48" x14ac:dyDescent="0.2">
      <c r="A411" s="3"/>
      <c r="B411" s="20">
        <v>0.48759999999999998</v>
      </c>
      <c r="C411" s="20">
        <v>0.44550000000000001</v>
      </c>
      <c r="D411" s="20">
        <v>0.59340000000000004</v>
      </c>
      <c r="E411" s="20">
        <v>0.7611</v>
      </c>
      <c r="F411" s="20">
        <v>0.55630000000000002</v>
      </c>
      <c r="G411" s="20">
        <v>0.66769999999999996</v>
      </c>
      <c r="H411" s="20">
        <v>0.63929999999999998</v>
      </c>
      <c r="I411" s="20">
        <v>1.2784</v>
      </c>
      <c r="J411" s="20">
        <v>1.5968</v>
      </c>
      <c r="K411" s="3"/>
      <c r="L411" s="3"/>
      <c r="M411" s="3"/>
      <c r="N411" s="3"/>
      <c r="O411" s="3"/>
      <c r="P411" s="3"/>
      <c r="Q411" s="20">
        <v>0.7571</v>
      </c>
      <c r="R411" s="20">
        <v>0.25240000000000001</v>
      </c>
      <c r="S411" s="20">
        <v>0.03</v>
      </c>
      <c r="T411" s="12">
        <v>289</v>
      </c>
      <c r="U411" s="20">
        <v>0.25</v>
      </c>
      <c r="V411" s="20">
        <v>9.7000000000000003E-2</v>
      </c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20">
        <v>3.5999999999999997E-2</v>
      </c>
      <c r="AH411" s="20"/>
      <c r="AI411" s="12"/>
      <c r="AJ411" s="12"/>
      <c r="AK411" s="13"/>
      <c r="AL411" s="13"/>
      <c r="AM411" s="3"/>
      <c r="AN411" s="3"/>
      <c r="AO411" s="3"/>
      <c r="AP411" s="3"/>
      <c r="AQ411" s="3"/>
      <c r="AR411" s="3"/>
      <c r="AS411" s="3"/>
      <c r="AT411" s="3"/>
      <c r="AU411" s="3"/>
      <c r="AV411" s="3"/>
    </row>
    <row r="412" spans="1:48" x14ac:dyDescent="0.2">
      <c r="A412" s="12"/>
      <c r="B412" s="12" t="s">
        <v>6</v>
      </c>
      <c r="C412" s="12" t="s">
        <v>6</v>
      </c>
      <c r="D412" s="12" t="s">
        <v>6</v>
      </c>
      <c r="E412" s="12" t="s">
        <v>6</v>
      </c>
      <c r="F412" s="12" t="s">
        <v>6</v>
      </c>
      <c r="G412" s="12" t="s">
        <v>6</v>
      </c>
      <c r="H412" s="12" t="s">
        <v>6</v>
      </c>
      <c r="I412" s="12" t="s">
        <v>6</v>
      </c>
      <c r="J412" s="12" t="s">
        <v>6</v>
      </c>
      <c r="K412" s="12"/>
      <c r="L412" s="12"/>
      <c r="M412" s="12"/>
      <c r="N412" s="12"/>
      <c r="O412" s="12"/>
      <c r="P412" s="12"/>
      <c r="Q412" s="12" t="s">
        <v>6</v>
      </c>
      <c r="R412" s="20" t="s">
        <v>6</v>
      </c>
      <c r="S412" s="12" t="s">
        <v>5</v>
      </c>
      <c r="T412" s="12" t="s">
        <v>5</v>
      </c>
      <c r="U412" s="12" t="s">
        <v>8</v>
      </c>
      <c r="V412" s="12" t="s">
        <v>5</v>
      </c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 t="s">
        <v>5</v>
      </c>
      <c r="AH412" s="12"/>
      <c r="AI412" s="12"/>
      <c r="AJ412" s="12"/>
      <c r="AK412" s="20"/>
      <c r="AL412" s="20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</row>
    <row r="413" spans="1:48" x14ac:dyDescent="0.2">
      <c r="A413" s="12"/>
      <c r="B413" s="12" t="s">
        <v>232</v>
      </c>
      <c r="C413" s="12" t="s">
        <v>232</v>
      </c>
      <c r="D413" s="12" t="s">
        <v>232</v>
      </c>
      <c r="E413" s="12" t="s">
        <v>232</v>
      </c>
      <c r="F413" s="12" t="s">
        <v>232</v>
      </c>
      <c r="G413" s="12" t="s">
        <v>232</v>
      </c>
      <c r="H413" s="12" t="s">
        <v>232</v>
      </c>
      <c r="I413" s="12" t="s">
        <v>232</v>
      </c>
      <c r="J413" s="12" t="s">
        <v>232</v>
      </c>
      <c r="K413" s="12"/>
      <c r="L413" s="12"/>
      <c r="M413" s="12"/>
      <c r="N413" s="12"/>
      <c r="O413" s="12"/>
      <c r="P413" s="12"/>
      <c r="Q413" s="12" t="s">
        <v>233</v>
      </c>
      <c r="R413" s="20" t="s">
        <v>233</v>
      </c>
      <c r="S413" s="12" t="s">
        <v>233</v>
      </c>
      <c r="T413" s="12" t="s">
        <v>316</v>
      </c>
      <c r="U413" s="12" t="s">
        <v>234</v>
      </c>
      <c r="V413" s="12" t="s">
        <v>234</v>
      </c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 t="s">
        <v>233</v>
      </c>
      <c r="AH413" s="12"/>
      <c r="AI413" s="12"/>
      <c r="AJ413" s="12"/>
      <c r="AK413" s="20"/>
      <c r="AL413" s="20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</row>
    <row r="414" spans="1:48" x14ac:dyDescent="0.2">
      <c r="A414" s="3"/>
      <c r="B414" s="12" t="s">
        <v>24</v>
      </c>
      <c r="C414" s="12" t="s">
        <v>24</v>
      </c>
      <c r="D414" s="12" t="s">
        <v>24</v>
      </c>
      <c r="E414" s="12" t="s">
        <v>24</v>
      </c>
      <c r="F414" s="12" t="s">
        <v>24</v>
      </c>
      <c r="G414" s="12" t="s">
        <v>24</v>
      </c>
      <c r="H414" s="12" t="s">
        <v>24</v>
      </c>
      <c r="I414" s="12" t="s">
        <v>24</v>
      </c>
      <c r="J414" s="3"/>
      <c r="K414" s="3"/>
      <c r="L414" s="3"/>
      <c r="M414" s="3"/>
      <c r="N414" s="3"/>
      <c r="O414" s="3"/>
      <c r="P414" s="3"/>
      <c r="Q414" s="12" t="s">
        <v>25</v>
      </c>
      <c r="R414" s="20" t="s">
        <v>25</v>
      </c>
      <c r="S414" s="12" t="s">
        <v>25</v>
      </c>
      <c r="T414" s="12" t="s">
        <v>25</v>
      </c>
      <c r="U414" s="12" t="s">
        <v>25</v>
      </c>
      <c r="V414" s="12" t="s">
        <v>25</v>
      </c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12" t="s">
        <v>26</v>
      </c>
      <c r="AH414" s="12"/>
      <c r="AI414" s="12"/>
      <c r="AJ414" s="12"/>
      <c r="AK414" s="13"/>
      <c r="AL414" s="13"/>
      <c r="AM414" s="3"/>
      <c r="AN414" s="3"/>
      <c r="AO414" s="3"/>
      <c r="AP414" s="3"/>
      <c r="AQ414" s="3"/>
      <c r="AR414" s="3"/>
      <c r="AS414" s="3"/>
      <c r="AT414" s="3"/>
      <c r="AU414" s="3"/>
      <c r="AV414" s="3"/>
    </row>
    <row r="415" spans="1:48" x14ac:dyDescent="0.2">
      <c r="A415" s="3"/>
      <c r="B415" s="3" t="s">
        <v>41</v>
      </c>
      <c r="C415" s="3" t="s">
        <v>41</v>
      </c>
      <c r="D415" s="3" t="s">
        <v>41</v>
      </c>
      <c r="E415" s="3" t="s">
        <v>41</v>
      </c>
      <c r="F415" s="3" t="s">
        <v>43</v>
      </c>
      <c r="G415" s="3" t="s">
        <v>43</v>
      </c>
      <c r="H415" s="3" t="s">
        <v>45</v>
      </c>
      <c r="I415" s="3" t="s">
        <v>45</v>
      </c>
      <c r="J415" s="3" t="s">
        <v>45</v>
      </c>
      <c r="K415" s="3"/>
      <c r="L415" s="3"/>
      <c r="M415" s="3"/>
      <c r="N415" s="3"/>
      <c r="O415" s="3"/>
      <c r="P415" s="3"/>
      <c r="Q415" s="3" t="s">
        <v>47</v>
      </c>
      <c r="R415" s="13" t="s">
        <v>47</v>
      </c>
      <c r="S415" s="3"/>
      <c r="T415" s="3"/>
      <c r="U415" s="3"/>
      <c r="V415" s="12" t="s">
        <v>47</v>
      </c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 t="s">
        <v>48</v>
      </c>
      <c r="AH415" s="12"/>
      <c r="AI415" s="12"/>
      <c r="AJ415" s="12"/>
      <c r="AK415" s="13"/>
      <c r="AL415" s="13"/>
      <c r="AM415" s="3"/>
      <c r="AN415" s="3"/>
      <c r="AO415" s="3"/>
      <c r="AP415" s="3"/>
      <c r="AQ415" s="3"/>
      <c r="AR415" s="3"/>
      <c r="AS415" s="3"/>
      <c r="AT415" s="3"/>
      <c r="AU415" s="3"/>
      <c r="AV415" s="3"/>
    </row>
    <row r="416" spans="1:48" x14ac:dyDescent="0.2">
      <c r="A416" s="10" t="s">
        <v>192</v>
      </c>
      <c r="B416" s="10" t="s">
        <v>53</v>
      </c>
      <c r="C416" s="10" t="s">
        <v>62</v>
      </c>
      <c r="D416" s="10" t="s">
        <v>118</v>
      </c>
      <c r="E416" s="10" t="s">
        <v>119</v>
      </c>
      <c r="F416" s="10" t="s">
        <v>64</v>
      </c>
      <c r="G416" s="10" t="s">
        <v>541</v>
      </c>
      <c r="H416" s="10" t="s">
        <v>542</v>
      </c>
      <c r="I416" s="10" t="s">
        <v>543</v>
      </c>
      <c r="J416" s="10" t="s">
        <v>66</v>
      </c>
      <c r="K416" s="10" t="s">
        <v>67</v>
      </c>
      <c r="L416" s="10" t="s">
        <v>68</v>
      </c>
      <c r="M416" s="10"/>
      <c r="N416" s="10"/>
      <c r="O416" s="10"/>
      <c r="P416" s="10"/>
      <c r="Q416" s="10" t="s">
        <v>131</v>
      </c>
      <c r="R416" s="10" t="s">
        <v>544</v>
      </c>
      <c r="S416" s="10" t="s">
        <v>545</v>
      </c>
      <c r="T416" s="10" t="s">
        <v>546</v>
      </c>
      <c r="U416" s="10" t="s">
        <v>547</v>
      </c>
      <c r="V416" s="10" t="s">
        <v>122</v>
      </c>
      <c r="W416" s="10" t="s">
        <v>548</v>
      </c>
      <c r="X416" s="10"/>
      <c r="Y416" s="10"/>
      <c r="Z416" s="10"/>
      <c r="AA416" s="10"/>
      <c r="AB416" s="10"/>
      <c r="AC416" s="10"/>
      <c r="AD416" s="10"/>
      <c r="AE416" s="10"/>
      <c r="AF416" s="10"/>
      <c r="AG416" s="10" t="s">
        <v>80</v>
      </c>
      <c r="AH416" s="10" t="s">
        <v>549</v>
      </c>
      <c r="AI416" s="25" t="s">
        <v>326</v>
      </c>
      <c r="AJ416" s="10"/>
      <c r="AK416" s="27"/>
      <c r="AL416" s="27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</row>
    <row r="417" spans="1:48" x14ac:dyDescent="0.2">
      <c r="A417" s="8"/>
      <c r="B417" s="8" t="s">
        <v>53</v>
      </c>
      <c r="C417" s="8" t="s">
        <v>62</v>
      </c>
      <c r="D417" s="8" t="s">
        <v>118</v>
      </c>
      <c r="E417" s="8" t="s">
        <v>281</v>
      </c>
      <c r="F417" s="8" t="s">
        <v>64</v>
      </c>
      <c r="G417" s="8" t="s">
        <v>541</v>
      </c>
      <c r="H417" s="8" t="s">
        <v>542</v>
      </c>
      <c r="I417" s="8" t="s">
        <v>543</v>
      </c>
      <c r="J417" s="8" t="s">
        <v>66</v>
      </c>
      <c r="K417" s="8" t="s">
        <v>67</v>
      </c>
      <c r="L417" s="8" t="s">
        <v>68</v>
      </c>
      <c r="M417" s="8"/>
      <c r="N417" s="8"/>
      <c r="O417" s="8"/>
      <c r="P417" s="8"/>
      <c r="Q417" s="8" t="s">
        <v>131</v>
      </c>
      <c r="R417" s="8" t="s">
        <v>544</v>
      </c>
      <c r="S417" s="8" t="s">
        <v>545</v>
      </c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45" t="s">
        <v>80</v>
      </c>
      <c r="AH417" s="8" t="s">
        <v>549</v>
      </c>
      <c r="AI417" s="9" t="s">
        <v>326</v>
      </c>
      <c r="AJ417" s="8"/>
      <c r="AK417" s="28"/>
      <c r="AL417" s="28"/>
      <c r="AM417" s="8"/>
      <c r="AN417" s="8"/>
      <c r="AO417" s="8"/>
      <c r="AP417" s="8"/>
      <c r="AQ417" s="8"/>
      <c r="AR417" s="8"/>
      <c r="AS417" s="8"/>
      <c r="AT417" s="8"/>
      <c r="AU417" s="8"/>
      <c r="AV417" s="8"/>
    </row>
    <row r="418" spans="1:48" x14ac:dyDescent="0.2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2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9"/>
      <c r="AJ418" s="8"/>
      <c r="AK418" s="28"/>
      <c r="AL418" s="28"/>
      <c r="AM418" s="8"/>
      <c r="AN418" s="8"/>
      <c r="AO418" s="8"/>
      <c r="AP418" s="8"/>
      <c r="AQ418" s="8"/>
      <c r="AR418" s="8"/>
      <c r="AS418" s="8"/>
      <c r="AT418" s="8"/>
      <c r="AU418" s="8"/>
      <c r="AV418" s="8"/>
    </row>
    <row r="419" spans="1:48" x14ac:dyDescent="0.2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2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9"/>
      <c r="AJ419" s="8"/>
      <c r="AK419" s="28"/>
      <c r="AL419" s="28"/>
      <c r="AM419" s="8"/>
      <c r="AN419" s="8"/>
      <c r="AO419" s="8"/>
      <c r="AP419" s="8"/>
      <c r="AQ419" s="8"/>
      <c r="AR419" s="8"/>
      <c r="AS419" s="8"/>
      <c r="AT419" s="8"/>
      <c r="AU419" s="8"/>
      <c r="AV419" s="8"/>
    </row>
    <row r="420" spans="1:48" x14ac:dyDescent="0.2">
      <c r="A420" s="3"/>
      <c r="B420" s="20">
        <v>0.47899999999999998</v>
      </c>
      <c r="C420" s="20">
        <v>0.46350000000000002</v>
      </c>
      <c r="D420" s="20">
        <v>0.25419999999999998</v>
      </c>
      <c r="E420" s="20">
        <v>0.38129999999999997</v>
      </c>
      <c r="F420" s="20">
        <v>0.73270000000000002</v>
      </c>
      <c r="G420" s="20">
        <v>0.2238</v>
      </c>
      <c r="H420" s="20">
        <v>0.44750000000000001</v>
      </c>
      <c r="I420" s="20">
        <v>0.44750000000000001</v>
      </c>
      <c r="J420" s="20">
        <v>0.63929999999999998</v>
      </c>
      <c r="K420" s="20">
        <v>1.2784</v>
      </c>
      <c r="L420" s="20">
        <v>1.5968</v>
      </c>
      <c r="M420" s="3"/>
      <c r="N420" s="3"/>
      <c r="O420" s="3"/>
      <c r="P420" s="3"/>
      <c r="Q420" s="20">
        <v>1.04</v>
      </c>
      <c r="R420" s="21">
        <v>1.44</v>
      </c>
      <c r="S420" s="20">
        <v>0.33600000000000002</v>
      </c>
      <c r="T420" s="20">
        <v>0.1</v>
      </c>
      <c r="U420" s="12">
        <v>962.23</v>
      </c>
      <c r="V420" s="20">
        <f>T420*0.2</f>
        <v>2.0000000000000004E-2</v>
      </c>
      <c r="W420" s="12">
        <f>U420*0.2</f>
        <v>192.44600000000003</v>
      </c>
      <c r="X420" s="3"/>
      <c r="Y420" s="3"/>
      <c r="Z420" s="3"/>
      <c r="AA420" s="3"/>
      <c r="AB420" s="3"/>
      <c r="AC420" s="3"/>
      <c r="AD420" s="3"/>
      <c r="AE420" s="3"/>
      <c r="AF420" s="3"/>
      <c r="AG420" s="20">
        <v>5.7023999999999999</v>
      </c>
      <c r="AH420" s="20">
        <v>0.35639999999999999</v>
      </c>
      <c r="AI420" s="21">
        <v>2</v>
      </c>
      <c r="AJ420" s="12"/>
      <c r="AK420" s="13"/>
      <c r="AL420" s="13"/>
      <c r="AM420" s="3"/>
      <c r="AN420" s="3"/>
      <c r="AO420" s="3"/>
      <c r="AP420" s="3"/>
      <c r="AQ420" s="3"/>
      <c r="AR420" s="3"/>
      <c r="AS420" s="3"/>
      <c r="AT420" s="3"/>
      <c r="AU420" s="3"/>
      <c r="AV420" s="3"/>
    </row>
    <row r="421" spans="1:48" x14ac:dyDescent="0.2">
      <c r="A421" s="12"/>
      <c r="B421" s="12" t="s">
        <v>6</v>
      </c>
      <c r="C421" s="12" t="s">
        <v>6</v>
      </c>
      <c r="D421" s="12" t="s">
        <v>6</v>
      </c>
      <c r="E421" s="12" t="s">
        <v>6</v>
      </c>
      <c r="F421" s="12" t="s">
        <v>6</v>
      </c>
      <c r="G421" s="12" t="s">
        <v>6</v>
      </c>
      <c r="H421" s="12" t="s">
        <v>6</v>
      </c>
      <c r="I421" s="12" t="s">
        <v>6</v>
      </c>
      <c r="J421" s="12" t="s">
        <v>6</v>
      </c>
      <c r="K421" s="12" t="s">
        <v>6</v>
      </c>
      <c r="L421" s="12" t="s">
        <v>6</v>
      </c>
      <c r="M421" s="12"/>
      <c r="N421" s="12"/>
      <c r="O421" s="12"/>
      <c r="P421" s="12"/>
      <c r="Q421" s="12" t="s">
        <v>6</v>
      </c>
      <c r="R421" s="20" t="s">
        <v>6</v>
      </c>
      <c r="S421" s="12" t="s">
        <v>6</v>
      </c>
      <c r="T421" s="12" t="s">
        <v>5</v>
      </c>
      <c r="U421" s="12" t="s">
        <v>5</v>
      </c>
      <c r="V421" s="12" t="s">
        <v>5</v>
      </c>
      <c r="W421" s="12" t="s">
        <v>5</v>
      </c>
      <c r="X421" s="12"/>
      <c r="Y421" s="12"/>
      <c r="Z421" s="12"/>
      <c r="AA421" s="12"/>
      <c r="AB421" s="12"/>
      <c r="AC421" s="12"/>
      <c r="AD421" s="12"/>
      <c r="AE421" s="12"/>
      <c r="AF421" s="12"/>
      <c r="AG421" s="12" t="s">
        <v>6</v>
      </c>
      <c r="AH421" s="12" t="s">
        <v>6</v>
      </c>
      <c r="AI421" s="12" t="s">
        <v>6</v>
      </c>
      <c r="AJ421" s="12"/>
      <c r="AK421" s="20"/>
      <c r="AL421" s="20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</row>
    <row r="422" spans="1:48" x14ac:dyDescent="0.2">
      <c r="A422" s="12"/>
      <c r="B422" s="12" t="s">
        <v>232</v>
      </c>
      <c r="C422" s="12" t="s">
        <v>232</v>
      </c>
      <c r="D422" s="12" t="s">
        <v>232</v>
      </c>
      <c r="E422" s="12" t="s">
        <v>232</v>
      </c>
      <c r="F422" s="12" t="s">
        <v>232</v>
      </c>
      <c r="G422" s="12" t="s">
        <v>232</v>
      </c>
      <c r="H422" s="12" t="s">
        <v>232</v>
      </c>
      <c r="I422" s="12" t="s">
        <v>232</v>
      </c>
      <c r="J422" s="12" t="s">
        <v>232</v>
      </c>
      <c r="K422" s="12" t="s">
        <v>232</v>
      </c>
      <c r="L422" s="12" t="s">
        <v>232</v>
      </c>
      <c r="M422" s="12"/>
      <c r="N422" s="12"/>
      <c r="O422" s="12"/>
      <c r="P422" s="12"/>
      <c r="Q422" s="12" t="s">
        <v>233</v>
      </c>
      <c r="R422" s="20" t="s">
        <v>233</v>
      </c>
      <c r="S422" s="12" t="s">
        <v>233</v>
      </c>
      <c r="T422" s="12" t="s">
        <v>233</v>
      </c>
      <c r="U422" s="12" t="s">
        <v>316</v>
      </c>
      <c r="V422" s="12" t="s">
        <v>233</v>
      </c>
      <c r="W422" s="12" t="s">
        <v>316</v>
      </c>
      <c r="X422" s="12"/>
      <c r="Y422" s="12"/>
      <c r="Z422" s="12"/>
      <c r="AA422" s="12"/>
      <c r="AB422" s="12"/>
      <c r="AC422" s="12"/>
      <c r="AD422" s="12"/>
      <c r="AE422" s="12"/>
      <c r="AF422" s="12"/>
      <c r="AG422" s="12" t="s">
        <v>233</v>
      </c>
      <c r="AH422" s="12" t="s">
        <v>233</v>
      </c>
      <c r="AI422" s="12" t="s">
        <v>234</v>
      </c>
      <c r="AJ422" s="12"/>
      <c r="AK422" s="20"/>
      <c r="AL422" s="20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</row>
    <row r="423" spans="1:48" x14ac:dyDescent="0.2">
      <c r="A423" s="3"/>
      <c r="B423" s="12" t="s">
        <v>24</v>
      </c>
      <c r="C423" s="12" t="s">
        <v>24</v>
      </c>
      <c r="D423" s="12" t="s">
        <v>24</v>
      </c>
      <c r="E423" s="12" t="s">
        <v>24</v>
      </c>
      <c r="F423" s="12" t="s">
        <v>24</v>
      </c>
      <c r="G423" s="12" t="s">
        <v>24</v>
      </c>
      <c r="H423" s="12" t="s">
        <v>24</v>
      </c>
      <c r="I423" s="12" t="s">
        <v>24</v>
      </c>
      <c r="J423" s="12" t="s">
        <v>24</v>
      </c>
      <c r="K423" s="12" t="s">
        <v>24</v>
      </c>
      <c r="L423" s="3"/>
      <c r="M423" s="3"/>
      <c r="N423" s="3"/>
      <c r="O423" s="3"/>
      <c r="P423" s="3"/>
      <c r="Q423" s="12" t="s">
        <v>25</v>
      </c>
      <c r="R423" s="20" t="s">
        <v>25</v>
      </c>
      <c r="S423" s="12" t="s">
        <v>25</v>
      </c>
      <c r="T423" s="12" t="s">
        <v>25</v>
      </c>
      <c r="U423" s="12" t="s">
        <v>25</v>
      </c>
      <c r="V423" s="12" t="s">
        <v>25</v>
      </c>
      <c r="W423" s="12" t="s">
        <v>25</v>
      </c>
      <c r="X423" s="3"/>
      <c r="Y423" s="3"/>
      <c r="Z423" s="3"/>
      <c r="AA423" s="3"/>
      <c r="AB423" s="3"/>
      <c r="AC423" s="3"/>
      <c r="AD423" s="3"/>
      <c r="AE423" s="3"/>
      <c r="AF423" s="3"/>
      <c r="AG423" s="12" t="s">
        <v>26</v>
      </c>
      <c r="AH423" s="12" t="s">
        <v>26</v>
      </c>
      <c r="AI423" s="12" t="s">
        <v>26</v>
      </c>
      <c r="AJ423" s="12"/>
      <c r="AK423" s="13"/>
      <c r="AL423" s="13"/>
      <c r="AM423" s="3"/>
      <c r="AN423" s="3"/>
      <c r="AO423" s="3"/>
      <c r="AP423" s="3"/>
      <c r="AQ423" s="3"/>
      <c r="AR423" s="3"/>
      <c r="AS423" s="3"/>
      <c r="AT423" s="3"/>
      <c r="AU423" s="3"/>
      <c r="AV423" s="3"/>
    </row>
    <row r="424" spans="1:48" x14ac:dyDescent="0.2">
      <c r="A424" s="3"/>
      <c r="B424" s="3" t="s">
        <v>41</v>
      </c>
      <c r="C424" s="3" t="s">
        <v>41</v>
      </c>
      <c r="D424" s="3" t="s">
        <v>41</v>
      </c>
      <c r="E424" s="3" t="s">
        <v>41</v>
      </c>
      <c r="F424" s="3" t="s">
        <v>41</v>
      </c>
      <c r="G424" s="3" t="s">
        <v>43</v>
      </c>
      <c r="H424" s="3" t="s">
        <v>43</v>
      </c>
      <c r="I424" s="3" t="s">
        <v>43</v>
      </c>
      <c r="J424" s="3" t="s">
        <v>45</v>
      </c>
      <c r="K424" s="3" t="s">
        <v>45</v>
      </c>
      <c r="L424" s="3" t="s">
        <v>45</v>
      </c>
      <c r="M424" s="3"/>
      <c r="N424" s="3"/>
      <c r="O424" s="3"/>
      <c r="P424" s="3"/>
      <c r="Q424" s="3" t="s">
        <v>47</v>
      </c>
      <c r="R424" s="13" t="s">
        <v>47</v>
      </c>
      <c r="S424" s="13" t="s">
        <v>47</v>
      </c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 t="s">
        <v>48</v>
      </c>
      <c r="AH424" s="3" t="s">
        <v>48</v>
      </c>
      <c r="AI424" s="12" t="s">
        <v>48</v>
      </c>
      <c r="AJ424" s="12"/>
      <c r="AK424" s="13"/>
      <c r="AL424" s="13"/>
      <c r="AM424" s="3"/>
      <c r="AN424" s="3"/>
      <c r="AO424" s="3"/>
      <c r="AP424" s="3"/>
      <c r="AQ424" s="3"/>
      <c r="AR424" s="3"/>
      <c r="AS424" s="3"/>
      <c r="AT424" s="3"/>
      <c r="AU424" s="3"/>
      <c r="AV424" s="3"/>
    </row>
    <row r="425" spans="1:48" x14ac:dyDescent="0.2">
      <c r="A425" s="10" t="s">
        <v>193</v>
      </c>
      <c r="B425" s="10" t="s">
        <v>53</v>
      </c>
      <c r="C425" s="10" t="s">
        <v>62</v>
      </c>
      <c r="D425" s="10" t="s">
        <v>63</v>
      </c>
      <c r="E425" s="10" t="s">
        <v>104</v>
      </c>
      <c r="F425" s="10" t="s">
        <v>105</v>
      </c>
      <c r="G425" s="10" t="s">
        <v>66</v>
      </c>
      <c r="H425" s="10" t="s">
        <v>67</v>
      </c>
      <c r="I425" s="10" t="s">
        <v>68</v>
      </c>
      <c r="J425" s="10"/>
      <c r="K425" s="10"/>
      <c r="L425" s="10"/>
      <c r="M425" s="10"/>
      <c r="N425" s="10"/>
      <c r="O425" s="10"/>
      <c r="P425" s="10"/>
      <c r="Q425" s="10" t="s">
        <v>131</v>
      </c>
      <c r="R425" s="10" t="s">
        <v>550</v>
      </c>
      <c r="S425" s="25" t="s">
        <v>81</v>
      </c>
      <c r="T425" s="10" t="s">
        <v>114</v>
      </c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 t="s">
        <v>551</v>
      </c>
      <c r="AH425" s="10" t="s">
        <v>293</v>
      </c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</row>
    <row r="426" spans="1:48" x14ac:dyDescent="0.2">
      <c r="A426" s="8"/>
      <c r="B426" s="8" t="s">
        <v>53</v>
      </c>
      <c r="C426" s="8" t="s">
        <v>62</v>
      </c>
      <c r="D426" s="8" t="s">
        <v>63</v>
      </c>
      <c r="E426" s="8" t="s">
        <v>104</v>
      </c>
      <c r="F426" s="8" t="s">
        <v>105</v>
      </c>
      <c r="G426" s="8" t="s">
        <v>66</v>
      </c>
      <c r="H426" s="8" t="s">
        <v>67</v>
      </c>
      <c r="I426" s="8" t="s">
        <v>68</v>
      </c>
      <c r="J426" s="8"/>
      <c r="K426" s="8"/>
      <c r="L426" s="8"/>
      <c r="M426" s="8"/>
      <c r="N426" s="8"/>
      <c r="O426" s="8"/>
      <c r="P426" s="8"/>
      <c r="Q426" s="8" t="s">
        <v>131</v>
      </c>
      <c r="R426" s="8" t="s">
        <v>550</v>
      </c>
      <c r="S426" s="9" t="s">
        <v>81</v>
      </c>
      <c r="T426" s="8" t="s">
        <v>114</v>
      </c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 t="s">
        <v>551</v>
      </c>
      <c r="AH426" s="8"/>
      <c r="AI426" s="8"/>
      <c r="AJ426" s="8"/>
      <c r="AK426" s="8"/>
      <c r="AL426" s="8"/>
      <c r="AM426" s="8"/>
      <c r="AN426" s="8"/>
      <c r="AO426" s="8"/>
      <c r="AP426" s="8"/>
      <c r="AQ426" s="8"/>
      <c r="AR426" s="8"/>
      <c r="AS426" s="8"/>
      <c r="AT426" s="8"/>
      <c r="AU426" s="8"/>
      <c r="AV426" s="8"/>
    </row>
    <row r="427" spans="1:48" x14ac:dyDescent="0.2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 t="s">
        <v>293</v>
      </c>
      <c r="AI427" s="8"/>
      <c r="AJ427" s="8"/>
      <c r="AK427" s="8"/>
      <c r="AL427" s="8"/>
      <c r="AM427" s="8"/>
      <c r="AN427" s="8"/>
      <c r="AO427" s="8"/>
      <c r="AP427" s="8"/>
      <c r="AQ427" s="8"/>
      <c r="AR427" s="8"/>
      <c r="AS427" s="8"/>
      <c r="AT427" s="8"/>
      <c r="AU427" s="8"/>
      <c r="AV427" s="8"/>
    </row>
    <row r="428" spans="1:48" x14ac:dyDescent="0.2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8"/>
      <c r="AP428" s="8"/>
      <c r="AQ428" s="8"/>
      <c r="AR428" s="8"/>
      <c r="AS428" s="8"/>
      <c r="AT428" s="8"/>
      <c r="AU428" s="8"/>
      <c r="AV428" s="8"/>
    </row>
    <row r="429" spans="1:48" x14ac:dyDescent="0.2">
      <c r="A429" s="3"/>
      <c r="B429" s="20">
        <v>0.51219999999999999</v>
      </c>
      <c r="C429" s="20">
        <v>0.48480000000000001</v>
      </c>
      <c r="D429" s="20">
        <v>0.72970000000000002</v>
      </c>
      <c r="E429" s="20">
        <v>0.4773</v>
      </c>
      <c r="F429" s="20">
        <v>0.52549999999999997</v>
      </c>
      <c r="G429" s="20">
        <v>0.63929999999999998</v>
      </c>
      <c r="H429" s="20">
        <v>1.2784</v>
      </c>
      <c r="I429" s="20">
        <v>1.5968</v>
      </c>
      <c r="J429" s="3"/>
      <c r="K429" s="3"/>
      <c r="L429" s="3"/>
      <c r="M429" s="3"/>
      <c r="N429" s="3"/>
      <c r="O429" s="3"/>
      <c r="P429" s="3"/>
      <c r="Q429" s="20">
        <v>0.128</v>
      </c>
      <c r="R429" s="20">
        <v>0.1472</v>
      </c>
      <c r="S429" s="20">
        <v>1.4999999999999999E-2</v>
      </c>
      <c r="T429" s="20">
        <v>0.05</v>
      </c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20">
        <v>4.65E-2</v>
      </c>
      <c r="AH429" s="13">
        <v>0.4</v>
      </c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</row>
    <row r="430" spans="1:48" x14ac:dyDescent="0.2">
      <c r="A430" s="12"/>
      <c r="B430" s="12" t="s">
        <v>6</v>
      </c>
      <c r="C430" s="12" t="s">
        <v>6</v>
      </c>
      <c r="D430" s="12" t="s">
        <v>6</v>
      </c>
      <c r="E430" s="12" t="s">
        <v>6</v>
      </c>
      <c r="F430" s="12" t="s">
        <v>6</v>
      </c>
      <c r="G430" s="12" t="s">
        <v>6</v>
      </c>
      <c r="H430" s="12" t="s">
        <v>6</v>
      </c>
      <c r="I430" s="12" t="s">
        <v>6</v>
      </c>
      <c r="J430" s="12"/>
      <c r="K430" s="12"/>
      <c r="L430" s="12"/>
      <c r="M430" s="12"/>
      <c r="N430" s="12"/>
      <c r="O430" s="12"/>
      <c r="P430" s="12"/>
      <c r="Q430" s="12" t="s">
        <v>6</v>
      </c>
      <c r="R430" s="12" t="s">
        <v>6</v>
      </c>
      <c r="S430" s="12" t="s">
        <v>5</v>
      </c>
      <c r="T430" s="12" t="s">
        <v>5</v>
      </c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 t="s">
        <v>5</v>
      </c>
      <c r="AH430" s="12" t="s">
        <v>552</v>
      </c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</row>
    <row r="431" spans="1:48" x14ac:dyDescent="0.2">
      <c r="A431" s="12"/>
      <c r="B431" s="12" t="s">
        <v>232</v>
      </c>
      <c r="C431" s="12" t="s">
        <v>232</v>
      </c>
      <c r="D431" s="12" t="s">
        <v>232</v>
      </c>
      <c r="E431" s="12" t="s">
        <v>232</v>
      </c>
      <c r="F431" s="12" t="s">
        <v>232</v>
      </c>
      <c r="G431" s="12" t="s">
        <v>232</v>
      </c>
      <c r="H431" s="12" t="s">
        <v>232</v>
      </c>
      <c r="I431" s="12" t="s">
        <v>232</v>
      </c>
      <c r="J431" s="12"/>
      <c r="K431" s="12"/>
      <c r="L431" s="12"/>
      <c r="M431" s="12"/>
      <c r="N431" s="12"/>
      <c r="O431" s="12"/>
      <c r="P431" s="12"/>
      <c r="Q431" s="12" t="s">
        <v>233</v>
      </c>
      <c r="R431" s="12" t="s">
        <v>233</v>
      </c>
      <c r="S431" s="12" t="s">
        <v>234</v>
      </c>
      <c r="T431" s="12" t="s">
        <v>234</v>
      </c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 t="s">
        <v>233</v>
      </c>
      <c r="AH431" s="12" t="s">
        <v>234</v>
      </c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</row>
    <row r="432" spans="1:48" x14ac:dyDescent="0.2">
      <c r="A432" s="12"/>
      <c r="B432" s="12" t="s">
        <v>24</v>
      </c>
      <c r="C432" s="12" t="s">
        <v>24</v>
      </c>
      <c r="D432" s="12" t="s">
        <v>24</v>
      </c>
      <c r="E432" s="12" t="s">
        <v>24</v>
      </c>
      <c r="F432" s="12" t="s">
        <v>24</v>
      </c>
      <c r="G432" s="12" t="s">
        <v>24</v>
      </c>
      <c r="H432" s="12" t="s">
        <v>24</v>
      </c>
      <c r="I432" s="12" t="s">
        <v>24</v>
      </c>
      <c r="J432" s="12"/>
      <c r="K432" s="12"/>
      <c r="L432" s="12"/>
      <c r="M432" s="12"/>
      <c r="N432" s="12"/>
      <c r="O432" s="12"/>
      <c r="P432" s="12"/>
      <c r="Q432" s="12" t="s">
        <v>25</v>
      </c>
      <c r="R432" s="12" t="s">
        <v>25</v>
      </c>
      <c r="S432" s="12" t="s">
        <v>25</v>
      </c>
      <c r="T432" s="12" t="s">
        <v>25</v>
      </c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 t="s">
        <v>26</v>
      </c>
      <c r="AH432" s="12" t="s">
        <v>26</v>
      </c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</row>
    <row r="433" spans="1:48" x14ac:dyDescent="0.2">
      <c r="A433" s="12"/>
      <c r="B433" s="12" t="s">
        <v>41</v>
      </c>
      <c r="C433" s="12" t="s">
        <v>41</v>
      </c>
      <c r="D433" s="12" t="s">
        <v>41</v>
      </c>
      <c r="E433" s="12" t="s">
        <v>43</v>
      </c>
      <c r="F433" s="12" t="s">
        <v>43</v>
      </c>
      <c r="G433" s="12" t="s">
        <v>45</v>
      </c>
      <c r="H433" s="12" t="s">
        <v>45</v>
      </c>
      <c r="I433" s="12" t="s">
        <v>45</v>
      </c>
      <c r="J433" s="12"/>
      <c r="K433" s="12"/>
      <c r="L433" s="12"/>
      <c r="M433" s="12"/>
      <c r="N433" s="12"/>
      <c r="O433" s="12"/>
      <c r="P433" s="12"/>
      <c r="Q433" s="12" t="s">
        <v>47</v>
      </c>
      <c r="R433" s="12" t="s">
        <v>47</v>
      </c>
      <c r="S433" s="12" t="s">
        <v>47</v>
      </c>
      <c r="T433" s="20"/>
      <c r="U433" s="20"/>
      <c r="V433" s="20"/>
      <c r="W433" s="20"/>
      <c r="X433" s="12"/>
      <c r="Y433" s="12"/>
      <c r="Z433" s="12"/>
      <c r="AA433" s="12"/>
      <c r="AB433" s="12"/>
      <c r="AC433" s="12"/>
      <c r="AD433" s="12"/>
      <c r="AE433" s="12"/>
      <c r="AF433" s="12"/>
      <c r="AG433" s="12" t="s">
        <v>48</v>
      </c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</row>
    <row r="434" spans="1:48" x14ac:dyDescent="0.2">
      <c r="A434" s="10" t="s">
        <v>194</v>
      </c>
      <c r="B434" s="10" t="s">
        <v>53</v>
      </c>
      <c r="C434" s="10" t="s">
        <v>62</v>
      </c>
      <c r="D434" s="10" t="s">
        <v>63</v>
      </c>
      <c r="E434" s="10" t="s">
        <v>64</v>
      </c>
      <c r="F434" s="10" t="s">
        <v>65</v>
      </c>
      <c r="G434" s="10" t="s">
        <v>66</v>
      </c>
      <c r="H434" s="10" t="s">
        <v>67</v>
      </c>
      <c r="I434" s="10" t="s">
        <v>68</v>
      </c>
      <c r="J434" s="10"/>
      <c r="K434" s="10"/>
      <c r="L434" s="10"/>
      <c r="M434" s="10"/>
      <c r="N434" s="10"/>
      <c r="O434" s="10"/>
      <c r="P434" s="10"/>
      <c r="Q434" s="10" t="s">
        <v>553</v>
      </c>
      <c r="R434" s="10" t="s">
        <v>554</v>
      </c>
      <c r="S434" s="10" t="s">
        <v>555</v>
      </c>
      <c r="T434" s="10" t="s">
        <v>556</v>
      </c>
      <c r="U434" s="10" t="s">
        <v>557</v>
      </c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 t="s">
        <v>558</v>
      </c>
      <c r="AH434" s="10" t="s">
        <v>559</v>
      </c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</row>
    <row r="435" spans="1:48" x14ac:dyDescent="0.2">
      <c r="A435" s="8"/>
      <c r="B435" s="8" t="s">
        <v>53</v>
      </c>
      <c r="C435" s="8" t="s">
        <v>62</v>
      </c>
      <c r="D435" s="8" t="s">
        <v>63</v>
      </c>
      <c r="E435" s="8" t="s">
        <v>64</v>
      </c>
      <c r="F435" s="8" t="s">
        <v>65</v>
      </c>
      <c r="G435" s="8" t="s">
        <v>66</v>
      </c>
      <c r="H435" s="8" t="s">
        <v>67</v>
      </c>
      <c r="I435" s="8" t="s">
        <v>68</v>
      </c>
      <c r="J435" s="8"/>
      <c r="K435" s="8"/>
      <c r="L435" s="8"/>
      <c r="M435" s="8"/>
      <c r="N435" s="8"/>
      <c r="O435" s="8"/>
      <c r="P435" s="8"/>
      <c r="Q435" s="8" t="s">
        <v>553</v>
      </c>
      <c r="R435" s="8" t="s">
        <v>554</v>
      </c>
      <c r="S435" s="8" t="s">
        <v>555</v>
      </c>
      <c r="T435" s="8" t="s">
        <v>556</v>
      </c>
      <c r="U435" s="8" t="s">
        <v>557</v>
      </c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 t="s">
        <v>558</v>
      </c>
      <c r="AH435" s="8" t="s">
        <v>559</v>
      </c>
      <c r="AI435" s="8"/>
      <c r="AJ435" s="8"/>
      <c r="AK435" s="8"/>
      <c r="AL435" s="8"/>
      <c r="AM435" s="8"/>
      <c r="AN435" s="8"/>
      <c r="AO435" s="8"/>
      <c r="AP435" s="8"/>
      <c r="AQ435" s="8"/>
      <c r="AR435" s="8"/>
      <c r="AS435" s="8"/>
      <c r="AT435" s="8"/>
      <c r="AU435" s="8"/>
      <c r="AV435" s="8"/>
    </row>
    <row r="436" spans="1:48" x14ac:dyDescent="0.2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  <c r="AP436" s="8"/>
      <c r="AQ436" s="8"/>
      <c r="AR436" s="8"/>
      <c r="AS436" s="8"/>
      <c r="AT436" s="8"/>
      <c r="AU436" s="8"/>
      <c r="AV436" s="8"/>
    </row>
    <row r="437" spans="1:48" x14ac:dyDescent="0.2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8"/>
      <c r="AP437" s="8"/>
      <c r="AQ437" s="8"/>
      <c r="AR437" s="8"/>
      <c r="AS437" s="8"/>
      <c r="AT437" s="8"/>
      <c r="AU437" s="8"/>
      <c r="AV437" s="8"/>
    </row>
    <row r="438" spans="1:48" x14ac:dyDescent="0.2">
      <c r="A438" s="12"/>
      <c r="B438" s="20">
        <v>0.39600000000000002</v>
      </c>
      <c r="C438" s="20">
        <v>0.35920000000000002</v>
      </c>
      <c r="D438" s="20">
        <v>0.42799999999999999</v>
      </c>
      <c r="E438" s="20">
        <v>0.54959999999999998</v>
      </c>
      <c r="F438" s="20">
        <v>1.7712000000000001</v>
      </c>
      <c r="G438" s="20">
        <v>0.56830000000000003</v>
      </c>
      <c r="H438" s="20">
        <v>1.1366000000000001</v>
      </c>
      <c r="I438" s="20">
        <v>1.4208000000000001</v>
      </c>
      <c r="J438" s="12"/>
      <c r="K438" s="12"/>
      <c r="L438" s="12"/>
      <c r="M438" s="12"/>
      <c r="N438" s="12"/>
      <c r="O438" s="12"/>
      <c r="P438" s="12"/>
      <c r="Q438" s="20">
        <v>0.8</v>
      </c>
      <c r="R438" s="20">
        <v>3.2</v>
      </c>
      <c r="S438" s="20">
        <v>3.68</v>
      </c>
      <c r="T438" s="20">
        <v>4.24</v>
      </c>
      <c r="U438" s="20">
        <v>4.8719999999999999</v>
      </c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20">
        <v>0.36559999999999998</v>
      </c>
      <c r="AH438" s="20">
        <v>0.1</v>
      </c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</row>
    <row r="439" spans="1:48" x14ac:dyDescent="0.2">
      <c r="A439" s="12"/>
      <c r="B439" s="12" t="s">
        <v>6</v>
      </c>
      <c r="C439" s="12" t="s">
        <v>6</v>
      </c>
      <c r="D439" s="12" t="s">
        <v>6</v>
      </c>
      <c r="E439" s="12" t="s">
        <v>6</v>
      </c>
      <c r="F439" s="12" t="s">
        <v>6</v>
      </c>
      <c r="G439" s="12" t="s">
        <v>6</v>
      </c>
      <c r="H439" s="12" t="s">
        <v>6</v>
      </c>
      <c r="I439" s="12" t="s">
        <v>6</v>
      </c>
      <c r="J439" s="12"/>
      <c r="K439" s="12"/>
      <c r="L439" s="12"/>
      <c r="M439" s="12"/>
      <c r="N439" s="12"/>
      <c r="O439" s="12"/>
      <c r="P439" s="12"/>
      <c r="Q439" s="12" t="s">
        <v>6</v>
      </c>
      <c r="R439" s="12" t="s">
        <v>6</v>
      </c>
      <c r="S439" s="12" t="s">
        <v>6</v>
      </c>
      <c r="T439" s="12" t="s">
        <v>6</v>
      </c>
      <c r="U439" s="12" t="s">
        <v>6</v>
      </c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 t="s">
        <v>6</v>
      </c>
      <c r="AH439" s="12" t="s">
        <v>6</v>
      </c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</row>
    <row r="440" spans="1:48" x14ac:dyDescent="0.2">
      <c r="A440" s="12"/>
      <c r="B440" s="12" t="s">
        <v>429</v>
      </c>
      <c r="C440" s="12" t="s">
        <v>429</v>
      </c>
      <c r="D440" s="12" t="s">
        <v>429</v>
      </c>
      <c r="E440" s="12" t="s">
        <v>429</v>
      </c>
      <c r="F440" s="12" t="s">
        <v>429</v>
      </c>
      <c r="G440" s="12" t="s">
        <v>232</v>
      </c>
      <c r="H440" s="12" t="s">
        <v>232</v>
      </c>
      <c r="I440" s="12" t="s">
        <v>232</v>
      </c>
      <c r="J440" s="12"/>
      <c r="K440" s="12"/>
      <c r="L440" s="12"/>
      <c r="M440" s="12"/>
      <c r="N440" s="12"/>
      <c r="O440" s="12"/>
      <c r="P440" s="12"/>
      <c r="Q440" s="12" t="s">
        <v>233</v>
      </c>
      <c r="R440" s="12" t="s">
        <v>233</v>
      </c>
      <c r="S440" s="12" t="s">
        <v>233</v>
      </c>
      <c r="T440" s="12" t="s">
        <v>233</v>
      </c>
      <c r="U440" s="12" t="s">
        <v>233</v>
      </c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 t="s">
        <v>233</v>
      </c>
      <c r="AH440" s="12" t="s">
        <v>234</v>
      </c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</row>
    <row r="441" spans="1:48" x14ac:dyDescent="0.2">
      <c r="A441" s="12"/>
      <c r="B441" s="12" t="s">
        <v>24</v>
      </c>
      <c r="C441" s="12" t="s">
        <v>24</v>
      </c>
      <c r="D441" s="12" t="s">
        <v>24</v>
      </c>
      <c r="E441" s="12" t="s">
        <v>24</v>
      </c>
      <c r="F441" s="12" t="s">
        <v>24</v>
      </c>
      <c r="G441" s="12" t="s">
        <v>24</v>
      </c>
      <c r="H441" s="12" t="s">
        <v>24</v>
      </c>
      <c r="I441" s="12" t="s">
        <v>24</v>
      </c>
      <c r="J441" s="12"/>
      <c r="K441" s="12"/>
      <c r="L441" s="12"/>
      <c r="M441" s="12"/>
      <c r="N441" s="12"/>
      <c r="O441" s="12"/>
      <c r="P441" s="12"/>
      <c r="Q441" s="12" t="s">
        <v>25</v>
      </c>
      <c r="R441" s="12" t="s">
        <v>25</v>
      </c>
      <c r="S441" s="12" t="s">
        <v>25</v>
      </c>
      <c r="T441" s="12" t="s">
        <v>25</v>
      </c>
      <c r="U441" s="12" t="s">
        <v>25</v>
      </c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 t="s">
        <v>26</v>
      </c>
      <c r="AH441" s="12" t="s">
        <v>26</v>
      </c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</row>
    <row r="442" spans="1:48" x14ac:dyDescent="0.2">
      <c r="A442" s="12"/>
      <c r="B442" s="12" t="s">
        <v>41</v>
      </c>
      <c r="C442" s="12" t="s">
        <v>41</v>
      </c>
      <c r="D442" s="12" t="s">
        <v>41</v>
      </c>
      <c r="E442" s="12" t="s">
        <v>41</v>
      </c>
      <c r="F442" s="12" t="s">
        <v>43</v>
      </c>
      <c r="G442" s="12" t="s">
        <v>45</v>
      </c>
      <c r="H442" s="12" t="s">
        <v>45</v>
      </c>
      <c r="I442" s="12" t="s">
        <v>45</v>
      </c>
      <c r="J442" s="12"/>
      <c r="K442" s="12"/>
      <c r="L442" s="12"/>
      <c r="M442" s="12"/>
      <c r="N442" s="12"/>
      <c r="O442" s="12"/>
      <c r="P442" s="12"/>
      <c r="Q442" s="12" t="s">
        <v>47</v>
      </c>
      <c r="R442" s="12" t="s">
        <v>47</v>
      </c>
      <c r="S442" s="12" t="s">
        <v>47</v>
      </c>
      <c r="T442" s="12" t="s">
        <v>47</v>
      </c>
      <c r="U442" s="12" t="s">
        <v>47</v>
      </c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 t="s">
        <v>48</v>
      </c>
      <c r="AH442" s="12" t="s">
        <v>48</v>
      </c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</row>
    <row r="443" spans="1:48" x14ac:dyDescent="0.2">
      <c r="A443" s="10" t="s">
        <v>195</v>
      </c>
      <c r="B443" s="10" t="s">
        <v>53</v>
      </c>
      <c r="C443" s="10" t="s">
        <v>62</v>
      </c>
      <c r="D443" s="10" t="s">
        <v>118</v>
      </c>
      <c r="E443" s="10" t="s">
        <v>119</v>
      </c>
      <c r="F443" s="10" t="s">
        <v>64</v>
      </c>
      <c r="G443" s="10" t="s">
        <v>104</v>
      </c>
      <c r="H443" s="10" t="s">
        <v>105</v>
      </c>
      <c r="I443" s="10" t="s">
        <v>66</v>
      </c>
      <c r="J443" s="10" t="s">
        <v>67</v>
      </c>
      <c r="K443" s="10" t="s">
        <v>68</v>
      </c>
      <c r="L443" s="10"/>
      <c r="M443" s="10"/>
      <c r="N443" s="10"/>
      <c r="O443" s="10"/>
      <c r="P443" s="10"/>
      <c r="Q443" s="10" t="s">
        <v>560</v>
      </c>
      <c r="R443" s="10" t="s">
        <v>368</v>
      </c>
      <c r="S443" s="10" t="s">
        <v>293</v>
      </c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 t="s">
        <v>80</v>
      </c>
      <c r="AH443" s="10" t="s">
        <v>561</v>
      </c>
      <c r="AI443" s="10" t="s">
        <v>562</v>
      </c>
      <c r="AJ443" s="10" t="s">
        <v>563</v>
      </c>
      <c r="AK443" s="10" t="s">
        <v>564</v>
      </c>
      <c r="AL443" s="10" t="s">
        <v>565</v>
      </c>
      <c r="AM443" s="10" t="s">
        <v>566</v>
      </c>
      <c r="AN443" s="10" t="s">
        <v>81</v>
      </c>
      <c r="AO443" s="10"/>
      <c r="AP443" s="10"/>
      <c r="AQ443" s="10"/>
      <c r="AR443" s="10"/>
      <c r="AS443" s="10"/>
      <c r="AT443" s="10"/>
      <c r="AU443" s="10"/>
      <c r="AV443" s="10"/>
    </row>
    <row r="444" spans="1:48" x14ac:dyDescent="0.2">
      <c r="A444" s="8"/>
      <c r="B444" s="8" t="s">
        <v>53</v>
      </c>
      <c r="C444" s="8" t="s">
        <v>62</v>
      </c>
      <c r="D444" s="8" t="s">
        <v>118</v>
      </c>
      <c r="E444" s="8" t="s">
        <v>119</v>
      </c>
      <c r="F444" s="8" t="s">
        <v>64</v>
      </c>
      <c r="G444" s="8" t="s">
        <v>104</v>
      </c>
      <c r="H444" s="8" t="s">
        <v>105</v>
      </c>
      <c r="I444" s="8" t="s">
        <v>66</v>
      </c>
      <c r="J444" s="8" t="s">
        <v>67</v>
      </c>
      <c r="K444" s="8" t="s">
        <v>68</v>
      </c>
      <c r="L444" s="8"/>
      <c r="M444" s="8"/>
      <c r="N444" s="8"/>
      <c r="O444" s="8"/>
      <c r="P444" s="8"/>
      <c r="Q444" s="8" t="s">
        <v>560</v>
      </c>
      <c r="R444" s="8" t="s">
        <v>368</v>
      </c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 t="s">
        <v>80</v>
      </c>
      <c r="AH444" s="8" t="s">
        <v>561</v>
      </c>
      <c r="AI444" s="8" t="s">
        <v>562</v>
      </c>
      <c r="AJ444" s="8"/>
      <c r="AK444" s="8"/>
      <c r="AL444" s="8"/>
      <c r="AM444" s="8"/>
      <c r="AN444" s="8"/>
      <c r="AO444" s="8"/>
      <c r="AP444" s="8"/>
      <c r="AQ444" s="8"/>
      <c r="AR444" s="8"/>
      <c r="AS444" s="8"/>
      <c r="AT444" s="8"/>
      <c r="AU444" s="8"/>
      <c r="AV444" s="8"/>
    </row>
    <row r="445" spans="1:48" x14ac:dyDescent="0.2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 t="s">
        <v>293</v>
      </c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 t="s">
        <v>563</v>
      </c>
      <c r="AK445" s="8" t="s">
        <v>564</v>
      </c>
      <c r="AL445" s="8" t="s">
        <v>565</v>
      </c>
      <c r="AM445" s="8" t="s">
        <v>566</v>
      </c>
      <c r="AN445" s="8" t="s">
        <v>81</v>
      </c>
      <c r="AO445" s="8"/>
      <c r="AP445" s="8"/>
      <c r="AQ445" s="8"/>
      <c r="AR445" s="8"/>
      <c r="AS445" s="8"/>
      <c r="AT445" s="8"/>
      <c r="AU445" s="8"/>
      <c r="AV445" s="8"/>
    </row>
    <row r="446" spans="1:48" x14ac:dyDescent="0.2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8"/>
      <c r="AP446" s="8"/>
      <c r="AQ446" s="8"/>
      <c r="AR446" s="8"/>
      <c r="AS446" s="8"/>
      <c r="AT446" s="8"/>
      <c r="AU446" s="8"/>
      <c r="AV446" s="8"/>
    </row>
    <row r="447" spans="1:48" x14ac:dyDescent="0.2">
      <c r="A447" s="12"/>
      <c r="B447" s="20">
        <v>0.43099999999999999</v>
      </c>
      <c r="C447" s="20">
        <v>0.376</v>
      </c>
      <c r="D447" s="20">
        <v>0.27900000000000003</v>
      </c>
      <c r="E447" s="20">
        <v>0.216</v>
      </c>
      <c r="F447" s="20">
        <v>0.63200000000000001</v>
      </c>
      <c r="G447" s="20">
        <v>0.442</v>
      </c>
      <c r="H447" s="20">
        <v>0.61399999999999999</v>
      </c>
      <c r="I447" s="20">
        <v>0.63900000000000001</v>
      </c>
      <c r="J447" s="20">
        <v>1.28</v>
      </c>
      <c r="K447" s="20">
        <v>1.6</v>
      </c>
      <c r="L447" s="12"/>
      <c r="M447" s="12"/>
      <c r="N447" s="12"/>
      <c r="O447" s="12"/>
      <c r="P447" s="12"/>
      <c r="Q447" s="20">
        <v>2.68</v>
      </c>
      <c r="R447" s="20">
        <v>0.312</v>
      </c>
      <c r="S447" s="20">
        <v>0.2</v>
      </c>
      <c r="T447" s="20"/>
      <c r="U447" s="20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20">
        <v>0.83199999999999996</v>
      </c>
      <c r="AH447" s="20">
        <v>0.51200000000000001</v>
      </c>
      <c r="AI447" s="20">
        <v>0.45600000000000002</v>
      </c>
      <c r="AJ447" s="20">
        <v>0.08</v>
      </c>
      <c r="AK447" s="20">
        <v>0.12</v>
      </c>
      <c r="AL447" s="20">
        <v>0.16</v>
      </c>
      <c r="AM447" s="20">
        <v>0.2</v>
      </c>
      <c r="AN447" s="20">
        <v>0.15</v>
      </c>
      <c r="AO447" s="12"/>
      <c r="AP447" s="12"/>
      <c r="AQ447" s="12"/>
      <c r="AR447" s="12"/>
      <c r="AS447" s="12"/>
      <c r="AT447" s="12"/>
      <c r="AU447" s="12"/>
      <c r="AV447" s="12"/>
    </row>
    <row r="448" spans="1:48" x14ac:dyDescent="0.2">
      <c r="A448" s="12"/>
      <c r="B448" s="12" t="s">
        <v>6</v>
      </c>
      <c r="C448" s="12" t="s">
        <v>6</v>
      </c>
      <c r="D448" s="12" t="s">
        <v>6</v>
      </c>
      <c r="E448" s="12" t="s">
        <v>6</v>
      </c>
      <c r="F448" s="12" t="s">
        <v>6</v>
      </c>
      <c r="G448" s="12" t="s">
        <v>6</v>
      </c>
      <c r="H448" s="12" t="s">
        <v>6</v>
      </c>
      <c r="I448" s="12" t="s">
        <v>6</v>
      </c>
      <c r="J448" s="12" t="s">
        <v>6</v>
      </c>
      <c r="K448" s="12" t="s">
        <v>6</v>
      </c>
      <c r="L448" s="12"/>
      <c r="M448" s="12"/>
      <c r="N448" s="12"/>
      <c r="O448" s="12"/>
      <c r="P448" s="12"/>
      <c r="Q448" s="12" t="s">
        <v>6</v>
      </c>
      <c r="R448" s="12" t="s">
        <v>6</v>
      </c>
      <c r="S448" s="12" t="s">
        <v>31</v>
      </c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 t="s">
        <v>6</v>
      </c>
      <c r="AH448" s="12" t="s">
        <v>6</v>
      </c>
      <c r="AI448" s="12" t="s">
        <v>6</v>
      </c>
      <c r="AJ448" s="12" t="s">
        <v>13</v>
      </c>
      <c r="AK448" s="12" t="s">
        <v>13</v>
      </c>
      <c r="AL448" s="12" t="s">
        <v>13</v>
      </c>
      <c r="AM448" s="12" t="s">
        <v>13</v>
      </c>
      <c r="AN448" s="12" t="s">
        <v>48</v>
      </c>
      <c r="AO448" s="12"/>
      <c r="AP448" s="12"/>
      <c r="AQ448" s="12"/>
      <c r="AR448" s="12"/>
      <c r="AS448" s="12"/>
      <c r="AT448" s="12"/>
      <c r="AU448" s="12"/>
      <c r="AV448" s="12"/>
    </row>
    <row r="449" spans="1:48" x14ac:dyDescent="0.2">
      <c r="A449" s="12"/>
      <c r="B449" s="12" t="s">
        <v>232</v>
      </c>
      <c r="C449" s="12" t="s">
        <v>232</v>
      </c>
      <c r="D449" s="12" t="s">
        <v>232</v>
      </c>
      <c r="E449" s="12" t="s">
        <v>232</v>
      </c>
      <c r="F449" s="12" t="s">
        <v>232</v>
      </c>
      <c r="G449" s="12" t="s">
        <v>232</v>
      </c>
      <c r="H449" s="12" t="s">
        <v>232</v>
      </c>
      <c r="I449" s="12" t="s">
        <v>232</v>
      </c>
      <c r="J449" s="12" t="s">
        <v>232</v>
      </c>
      <c r="K449" s="12" t="s">
        <v>232</v>
      </c>
      <c r="L449" s="12"/>
      <c r="M449" s="12"/>
      <c r="N449" s="12"/>
      <c r="O449" s="12"/>
      <c r="P449" s="12"/>
      <c r="Q449" s="12" t="s">
        <v>233</v>
      </c>
      <c r="R449" s="12" t="s">
        <v>233</v>
      </c>
      <c r="S449" s="12" t="s">
        <v>234</v>
      </c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 t="s">
        <v>233</v>
      </c>
      <c r="AH449" s="12" t="s">
        <v>233</v>
      </c>
      <c r="AI449" s="12" t="s">
        <v>233</v>
      </c>
      <c r="AJ449" s="12" t="s">
        <v>234</v>
      </c>
      <c r="AK449" s="12" t="s">
        <v>234</v>
      </c>
      <c r="AL449" s="12" t="s">
        <v>234</v>
      </c>
      <c r="AM449" s="12" t="s">
        <v>234</v>
      </c>
      <c r="AN449" s="12" t="s">
        <v>490</v>
      </c>
      <c r="AO449" s="12"/>
      <c r="AP449" s="12"/>
      <c r="AQ449" s="12"/>
      <c r="AR449" s="12"/>
      <c r="AS449" s="12"/>
      <c r="AT449" s="12"/>
      <c r="AU449" s="12"/>
      <c r="AV449" s="12"/>
    </row>
    <row r="450" spans="1:48" x14ac:dyDescent="0.2">
      <c r="A450" s="12"/>
      <c r="B450" s="12" t="s">
        <v>24</v>
      </c>
      <c r="C450" s="12" t="s">
        <v>24</v>
      </c>
      <c r="D450" s="12" t="s">
        <v>24</v>
      </c>
      <c r="E450" s="12" t="s">
        <v>24</v>
      </c>
      <c r="F450" s="12" t="s">
        <v>24</v>
      </c>
      <c r="G450" s="12" t="s">
        <v>24</v>
      </c>
      <c r="H450" s="12" t="s">
        <v>24</v>
      </c>
      <c r="I450" s="12" t="s">
        <v>24</v>
      </c>
      <c r="J450" s="12" t="s">
        <v>24</v>
      </c>
      <c r="K450" s="12" t="s">
        <v>24</v>
      </c>
      <c r="L450" s="12"/>
      <c r="M450" s="12"/>
      <c r="N450" s="12"/>
      <c r="O450" s="12"/>
      <c r="P450" s="12"/>
      <c r="Q450" s="12" t="s">
        <v>25</v>
      </c>
      <c r="R450" s="12" t="s">
        <v>25</v>
      </c>
      <c r="S450" s="12" t="s">
        <v>25</v>
      </c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 t="s">
        <v>26</v>
      </c>
      <c r="AH450" s="12" t="s">
        <v>26</v>
      </c>
      <c r="AI450" s="12" t="s">
        <v>26</v>
      </c>
      <c r="AJ450" s="12" t="s">
        <v>26</v>
      </c>
      <c r="AK450" s="12" t="s">
        <v>26</v>
      </c>
      <c r="AL450" s="12" t="s">
        <v>26</v>
      </c>
      <c r="AM450" s="12" t="s">
        <v>26</v>
      </c>
      <c r="AN450" s="12" t="s">
        <v>26</v>
      </c>
      <c r="AO450" s="12"/>
      <c r="AP450" s="12"/>
      <c r="AQ450" s="12"/>
      <c r="AR450" s="12"/>
      <c r="AS450" s="12"/>
      <c r="AT450" s="12"/>
      <c r="AU450" s="12"/>
      <c r="AV450" s="12"/>
    </row>
    <row r="451" spans="1:48" x14ac:dyDescent="0.2">
      <c r="A451" s="12"/>
      <c r="B451" s="12" t="s">
        <v>41</v>
      </c>
      <c r="C451" s="12" t="s">
        <v>41</v>
      </c>
      <c r="D451" s="12" t="s">
        <v>41</v>
      </c>
      <c r="E451" s="12" t="s">
        <v>41</v>
      </c>
      <c r="F451" s="12" t="s">
        <v>41</v>
      </c>
      <c r="G451" s="12" t="s">
        <v>43</v>
      </c>
      <c r="H451" s="12" t="s">
        <v>43</v>
      </c>
      <c r="I451" s="12" t="s">
        <v>45</v>
      </c>
      <c r="J451" s="12" t="s">
        <v>45</v>
      </c>
      <c r="K451" s="12" t="s">
        <v>45</v>
      </c>
      <c r="L451" s="12"/>
      <c r="M451" s="12"/>
      <c r="N451" s="12"/>
      <c r="O451" s="12"/>
      <c r="P451" s="12"/>
      <c r="Q451" s="12" t="s">
        <v>47</v>
      </c>
      <c r="R451" s="12" t="s">
        <v>47</v>
      </c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 t="s">
        <v>48</v>
      </c>
      <c r="AH451" s="12" t="s">
        <v>48</v>
      </c>
      <c r="AI451" s="12" t="s">
        <v>48</v>
      </c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</row>
    <row r="452" spans="1:48" x14ac:dyDescent="0.2">
      <c r="A452" s="10" t="s">
        <v>196</v>
      </c>
      <c r="B452" s="10" t="s">
        <v>53</v>
      </c>
      <c r="C452" s="10" t="s">
        <v>62</v>
      </c>
      <c r="D452" s="10" t="s">
        <v>118</v>
      </c>
      <c r="E452" s="10" t="s">
        <v>119</v>
      </c>
      <c r="F452" s="10" t="s">
        <v>64</v>
      </c>
      <c r="G452" s="10" t="s">
        <v>567</v>
      </c>
      <c r="H452" s="10" t="s">
        <v>480</v>
      </c>
      <c r="I452" s="10" t="s">
        <v>568</v>
      </c>
      <c r="J452" s="10" t="s">
        <v>569</v>
      </c>
      <c r="K452" s="10" t="s">
        <v>66</v>
      </c>
      <c r="L452" s="10" t="s">
        <v>67</v>
      </c>
      <c r="M452" s="10" t="s">
        <v>68</v>
      </c>
      <c r="N452" s="10" t="s">
        <v>474</v>
      </c>
      <c r="O452" s="10" t="s">
        <v>122</v>
      </c>
      <c r="P452" s="10" t="s">
        <v>293</v>
      </c>
      <c r="Q452" s="10" t="s">
        <v>131</v>
      </c>
      <c r="R452" s="10" t="s">
        <v>570</v>
      </c>
      <c r="S452" s="10" t="s">
        <v>571</v>
      </c>
      <c r="T452" s="10" t="s">
        <v>572</v>
      </c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 t="s">
        <v>80</v>
      </c>
      <c r="AH452" s="10" t="s">
        <v>573</v>
      </c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</row>
    <row r="453" spans="1:48" x14ac:dyDescent="0.2">
      <c r="A453" s="8"/>
      <c r="B453" s="8" t="s">
        <v>53</v>
      </c>
      <c r="C453" s="8" t="s">
        <v>62</v>
      </c>
      <c r="D453" s="8" t="s">
        <v>118</v>
      </c>
      <c r="E453" s="8" t="s">
        <v>119</v>
      </c>
      <c r="F453" s="8" t="s">
        <v>64</v>
      </c>
      <c r="G453" s="8" t="s">
        <v>567</v>
      </c>
      <c r="H453" s="8" t="s">
        <v>480</v>
      </c>
      <c r="I453" s="8" t="s">
        <v>568</v>
      </c>
      <c r="J453" s="8" t="s">
        <v>569</v>
      </c>
      <c r="K453" s="8" t="s">
        <v>66</v>
      </c>
      <c r="L453" s="8" t="s">
        <v>67</v>
      </c>
      <c r="M453" s="8" t="s">
        <v>68</v>
      </c>
      <c r="N453" s="8" t="s">
        <v>474</v>
      </c>
      <c r="O453" s="8" t="s">
        <v>122</v>
      </c>
      <c r="P453" s="8" t="s">
        <v>293</v>
      </c>
      <c r="Q453" s="8" t="s">
        <v>131</v>
      </c>
      <c r="R453" s="8" t="s">
        <v>570</v>
      </c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 t="s">
        <v>80</v>
      </c>
      <c r="AH453" s="8" t="s">
        <v>573</v>
      </c>
      <c r="AI453" s="8"/>
      <c r="AJ453" s="8"/>
      <c r="AK453" s="8"/>
      <c r="AL453" s="8"/>
      <c r="AM453" s="8"/>
      <c r="AN453" s="8"/>
      <c r="AO453" s="8"/>
      <c r="AP453" s="8"/>
      <c r="AQ453" s="8"/>
      <c r="AR453" s="8"/>
      <c r="AS453" s="8"/>
      <c r="AT453" s="8"/>
      <c r="AU453" s="8"/>
      <c r="AV453" s="8"/>
    </row>
    <row r="454" spans="1:48" x14ac:dyDescent="0.2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 t="s">
        <v>571</v>
      </c>
      <c r="T454" s="8" t="s">
        <v>572</v>
      </c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8"/>
      <c r="AP454" s="8"/>
      <c r="AQ454" s="8"/>
      <c r="AR454" s="8"/>
      <c r="AS454" s="8"/>
      <c r="AT454" s="8"/>
      <c r="AU454" s="8"/>
      <c r="AV454" s="8"/>
    </row>
    <row r="455" spans="1:48" x14ac:dyDescent="0.2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8"/>
      <c r="AP455" s="8"/>
      <c r="AQ455" s="8"/>
      <c r="AR455" s="8"/>
      <c r="AS455" s="8"/>
      <c r="AT455" s="8"/>
      <c r="AU455" s="8"/>
      <c r="AV455" s="8"/>
    </row>
    <row r="456" spans="1:48" x14ac:dyDescent="0.2">
      <c r="A456" s="12"/>
      <c r="B456" s="20">
        <v>0.38800000000000001</v>
      </c>
      <c r="C456" s="20">
        <v>0.38</v>
      </c>
      <c r="D456" s="20">
        <v>0.27300000000000002</v>
      </c>
      <c r="E456" s="20">
        <v>0.27300000000000002</v>
      </c>
      <c r="F456" s="20">
        <v>0.56899999999999995</v>
      </c>
      <c r="G456" s="20">
        <v>0.439</v>
      </c>
      <c r="H456" s="20">
        <v>1.24</v>
      </c>
      <c r="I456" s="20">
        <v>1.73</v>
      </c>
      <c r="J456" s="20">
        <v>2.12</v>
      </c>
      <c r="K456" s="20">
        <v>0.56799999999999995</v>
      </c>
      <c r="L456" s="20">
        <v>1.1359999999999999</v>
      </c>
      <c r="M456" s="20">
        <v>1.419</v>
      </c>
      <c r="N456" s="20">
        <v>0.28000000000000003</v>
      </c>
      <c r="O456" s="29">
        <v>0.8</v>
      </c>
      <c r="P456" s="20">
        <v>1.696</v>
      </c>
      <c r="Q456" s="20">
        <v>1.6719999999999999</v>
      </c>
      <c r="R456" s="20">
        <v>0.53200000000000003</v>
      </c>
      <c r="S456" s="29">
        <v>0.6</v>
      </c>
      <c r="T456" s="20">
        <v>0.2</v>
      </c>
      <c r="U456" s="20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20">
        <v>1.54</v>
      </c>
      <c r="AH456" s="20">
        <v>4.1399999999999997</v>
      </c>
      <c r="AI456" s="20"/>
      <c r="AJ456" s="20"/>
      <c r="AK456" s="20"/>
      <c r="AL456" s="20"/>
      <c r="AM456" s="20"/>
      <c r="AN456" s="20"/>
      <c r="AO456" s="12"/>
      <c r="AP456" s="12"/>
      <c r="AQ456" s="12"/>
      <c r="AR456" s="12"/>
      <c r="AS456" s="12"/>
      <c r="AT456" s="12"/>
      <c r="AU456" s="12"/>
      <c r="AV456" s="12"/>
    </row>
    <row r="457" spans="1:48" x14ac:dyDescent="0.2">
      <c r="A457" s="12"/>
      <c r="B457" s="12" t="s">
        <v>6</v>
      </c>
      <c r="C457" s="12" t="s">
        <v>6</v>
      </c>
      <c r="D457" s="12" t="s">
        <v>6</v>
      </c>
      <c r="E457" s="12" t="s">
        <v>6</v>
      </c>
      <c r="F457" s="12" t="s">
        <v>6</v>
      </c>
      <c r="G457" s="12" t="s">
        <v>6</v>
      </c>
      <c r="H457" s="12" t="s">
        <v>6</v>
      </c>
      <c r="I457" s="12" t="s">
        <v>6</v>
      </c>
      <c r="J457" s="12" t="s">
        <v>6</v>
      </c>
      <c r="K457" s="12" t="s">
        <v>6</v>
      </c>
      <c r="L457" s="12" t="s">
        <v>6</v>
      </c>
      <c r="M457" s="12" t="s">
        <v>6</v>
      </c>
      <c r="N457" s="12" t="s">
        <v>6</v>
      </c>
      <c r="O457" s="18" t="s">
        <v>6</v>
      </c>
      <c r="P457" s="12" t="s">
        <v>6</v>
      </c>
      <c r="Q457" s="12" t="s">
        <v>6</v>
      </c>
      <c r="R457" s="12" t="s">
        <v>6</v>
      </c>
      <c r="S457" s="18" t="s">
        <v>418</v>
      </c>
      <c r="T457" s="12" t="s">
        <v>418</v>
      </c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 t="s">
        <v>6</v>
      </c>
      <c r="AH457" s="12" t="s">
        <v>6</v>
      </c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</row>
    <row r="458" spans="1:48" x14ac:dyDescent="0.2">
      <c r="A458" s="12"/>
      <c r="B458" s="12" t="s">
        <v>232</v>
      </c>
      <c r="C458" s="12" t="s">
        <v>232</v>
      </c>
      <c r="D458" s="12" t="s">
        <v>232</v>
      </c>
      <c r="E458" s="12" t="s">
        <v>232</v>
      </c>
      <c r="F458" s="12" t="s">
        <v>232</v>
      </c>
      <c r="G458" s="12" t="s">
        <v>232</v>
      </c>
      <c r="H458" s="12" t="s">
        <v>233</v>
      </c>
      <c r="I458" s="12" t="s">
        <v>233</v>
      </c>
      <c r="J458" s="12" t="s">
        <v>233</v>
      </c>
      <c r="K458" s="12" t="s">
        <v>232</v>
      </c>
      <c r="L458" s="12" t="s">
        <v>232</v>
      </c>
      <c r="M458" s="12" t="s">
        <v>232</v>
      </c>
      <c r="N458" s="12" t="s">
        <v>233</v>
      </c>
      <c r="O458" s="18" t="s">
        <v>234</v>
      </c>
      <c r="P458" s="12" t="s">
        <v>233</v>
      </c>
      <c r="Q458" s="12" t="s">
        <v>233</v>
      </c>
      <c r="R458" s="12" t="s">
        <v>233</v>
      </c>
      <c r="S458" s="18" t="s">
        <v>234</v>
      </c>
      <c r="T458" s="18" t="s">
        <v>234</v>
      </c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 t="s">
        <v>233</v>
      </c>
      <c r="AH458" s="12" t="s">
        <v>233</v>
      </c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</row>
    <row r="459" spans="1:48" x14ac:dyDescent="0.2">
      <c r="A459" s="12"/>
      <c r="B459" s="12" t="s">
        <v>24</v>
      </c>
      <c r="C459" s="12" t="s">
        <v>24</v>
      </c>
      <c r="D459" s="12" t="s">
        <v>24</v>
      </c>
      <c r="E459" s="12" t="s">
        <v>24</v>
      </c>
      <c r="F459" s="12" t="s">
        <v>24</v>
      </c>
      <c r="G459" s="12" t="s">
        <v>24</v>
      </c>
      <c r="H459" s="12" t="s">
        <v>24</v>
      </c>
      <c r="I459" s="12" t="s">
        <v>24</v>
      </c>
      <c r="J459" s="12" t="s">
        <v>24</v>
      </c>
      <c r="K459" s="12" t="s">
        <v>24</v>
      </c>
      <c r="L459" s="12" t="s">
        <v>24</v>
      </c>
      <c r="M459" s="12" t="s">
        <v>24</v>
      </c>
      <c r="N459" s="12" t="s">
        <v>24</v>
      </c>
      <c r="O459" s="18" t="s">
        <v>24</v>
      </c>
      <c r="P459" s="12" t="s">
        <v>24</v>
      </c>
      <c r="Q459" s="12" t="s">
        <v>25</v>
      </c>
      <c r="R459" s="12" t="s">
        <v>25</v>
      </c>
      <c r="S459" s="18" t="s">
        <v>25</v>
      </c>
      <c r="T459" s="18" t="s">
        <v>25</v>
      </c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 t="s">
        <v>26</v>
      </c>
      <c r="AH459" s="12" t="s">
        <v>26</v>
      </c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</row>
    <row r="460" spans="1:48" x14ac:dyDescent="0.2">
      <c r="A460" s="12"/>
      <c r="B460" s="12" t="s">
        <v>41</v>
      </c>
      <c r="C460" s="12" t="s">
        <v>41</v>
      </c>
      <c r="D460" s="12" t="s">
        <v>41</v>
      </c>
      <c r="E460" s="12" t="s">
        <v>41</v>
      </c>
      <c r="F460" s="12" t="s">
        <v>41</v>
      </c>
      <c r="G460" s="12" t="s">
        <v>43</v>
      </c>
      <c r="H460" s="12" t="s">
        <v>43</v>
      </c>
      <c r="I460" s="12" t="s">
        <v>43</v>
      </c>
      <c r="J460" s="12" t="s">
        <v>43</v>
      </c>
      <c r="K460" s="12" t="s">
        <v>45</v>
      </c>
      <c r="L460" s="12" t="s">
        <v>45</v>
      </c>
      <c r="M460" s="12" t="s">
        <v>45</v>
      </c>
      <c r="N460" s="12"/>
      <c r="O460" s="18" t="s">
        <v>43</v>
      </c>
      <c r="P460" s="12" t="s">
        <v>43</v>
      </c>
      <c r="Q460" s="12" t="s">
        <v>47</v>
      </c>
      <c r="R460" s="12" t="s">
        <v>47</v>
      </c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 t="s">
        <v>48</v>
      </c>
      <c r="AH460" s="12" t="s">
        <v>48</v>
      </c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</row>
    <row r="461" spans="1:48" x14ac:dyDescent="0.2">
      <c r="A461" s="10" t="s">
        <v>197</v>
      </c>
      <c r="B461" s="10" t="s">
        <v>53</v>
      </c>
      <c r="C461" s="10" t="s">
        <v>62</v>
      </c>
      <c r="D461" s="10" t="s">
        <v>63</v>
      </c>
      <c r="E461" s="10" t="s">
        <v>280</v>
      </c>
      <c r="F461" s="10" t="s">
        <v>281</v>
      </c>
      <c r="G461" s="10" t="s">
        <v>103</v>
      </c>
      <c r="H461" s="10" t="s">
        <v>65</v>
      </c>
      <c r="I461" s="10" t="s">
        <v>66</v>
      </c>
      <c r="J461" s="10" t="s">
        <v>67</v>
      </c>
      <c r="K461" s="10" t="s">
        <v>68</v>
      </c>
      <c r="L461" s="10"/>
      <c r="M461" s="10"/>
      <c r="N461" s="10"/>
      <c r="O461" s="10"/>
      <c r="P461" s="10"/>
      <c r="Q461" s="10" t="s">
        <v>574</v>
      </c>
      <c r="R461" s="10" t="s">
        <v>575</v>
      </c>
      <c r="S461" s="10" t="s">
        <v>576</v>
      </c>
      <c r="T461" s="10" t="s">
        <v>577</v>
      </c>
      <c r="U461" s="10" t="s">
        <v>293</v>
      </c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 t="s">
        <v>578</v>
      </c>
      <c r="AH461" s="10" t="s">
        <v>579</v>
      </c>
      <c r="AI461" s="10" t="s">
        <v>580</v>
      </c>
      <c r="AJ461" s="10" t="s">
        <v>581</v>
      </c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</row>
    <row r="462" spans="1:48" x14ac:dyDescent="0.2">
      <c r="A462" s="8"/>
      <c r="B462" s="8" t="s">
        <v>53</v>
      </c>
      <c r="C462" s="8" t="s">
        <v>62</v>
      </c>
      <c r="D462" s="8" t="s">
        <v>63</v>
      </c>
      <c r="E462" s="8" t="s">
        <v>582</v>
      </c>
      <c r="F462" s="8" t="s">
        <v>583</v>
      </c>
      <c r="G462" s="8" t="s">
        <v>103</v>
      </c>
      <c r="H462" s="8" t="s">
        <v>65</v>
      </c>
      <c r="I462" s="8" t="s">
        <v>66</v>
      </c>
      <c r="J462" s="8" t="s">
        <v>67</v>
      </c>
      <c r="K462" s="8" t="s">
        <v>68</v>
      </c>
      <c r="L462" s="8"/>
      <c r="M462" s="8"/>
      <c r="N462" s="8"/>
      <c r="O462" s="8"/>
      <c r="P462" s="8"/>
      <c r="Q462" s="8" t="s">
        <v>574</v>
      </c>
      <c r="R462" s="8" t="s">
        <v>575</v>
      </c>
      <c r="S462" s="8" t="s">
        <v>576</v>
      </c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8"/>
      <c r="AP462" s="8"/>
      <c r="AQ462" s="8"/>
      <c r="AR462" s="8"/>
      <c r="AS462" s="8"/>
      <c r="AT462" s="8"/>
      <c r="AU462" s="8"/>
      <c r="AV462" s="8"/>
    </row>
    <row r="463" spans="1:48" x14ac:dyDescent="0.2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 t="s">
        <v>577</v>
      </c>
      <c r="U463" s="8" t="s">
        <v>293</v>
      </c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8"/>
      <c r="AP463" s="8"/>
      <c r="AQ463" s="8"/>
      <c r="AR463" s="8"/>
      <c r="AS463" s="8"/>
      <c r="AT463" s="8"/>
      <c r="AU463" s="8"/>
      <c r="AV463" s="8"/>
    </row>
    <row r="464" spans="1:48" x14ac:dyDescent="0.2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 t="s">
        <v>578</v>
      </c>
      <c r="AH464" s="8" t="s">
        <v>579</v>
      </c>
      <c r="AI464" s="8" t="s">
        <v>580</v>
      </c>
      <c r="AJ464" s="8" t="s">
        <v>581</v>
      </c>
      <c r="AK464" s="8"/>
      <c r="AL464" s="8"/>
      <c r="AM464" s="8"/>
      <c r="AN464" s="8"/>
      <c r="AO464" s="8"/>
      <c r="AP464" s="8"/>
      <c r="AQ464" s="8"/>
      <c r="AR464" s="8"/>
      <c r="AS464" s="8"/>
      <c r="AT464" s="8"/>
      <c r="AU464" s="8"/>
      <c r="AV464" s="8"/>
    </row>
    <row r="465" spans="1:48" x14ac:dyDescent="0.2">
      <c r="A465" s="12"/>
      <c r="B465" s="20">
        <v>0.433</v>
      </c>
      <c r="C465" s="20">
        <v>0.41499999999999998</v>
      </c>
      <c r="D465" s="20">
        <v>0.54500000000000004</v>
      </c>
      <c r="E465" s="20">
        <v>0.27600000000000002</v>
      </c>
      <c r="F465" s="20">
        <v>0.27600000000000002</v>
      </c>
      <c r="G465" s="20">
        <v>0.70899999999999996</v>
      </c>
      <c r="H465" s="20">
        <v>1.127</v>
      </c>
      <c r="I465" s="20">
        <v>0.63900000000000001</v>
      </c>
      <c r="J465" s="20">
        <v>1.28</v>
      </c>
      <c r="K465" s="20">
        <v>1.6</v>
      </c>
      <c r="L465" s="12"/>
      <c r="M465" s="12"/>
      <c r="N465" s="12"/>
      <c r="O465" s="12"/>
      <c r="P465" s="12"/>
      <c r="Q465" s="20">
        <v>0.67200000000000004</v>
      </c>
      <c r="R465" s="20">
        <v>0.84</v>
      </c>
      <c r="S465" s="20">
        <v>0.252</v>
      </c>
      <c r="T465" s="21">
        <v>0.1</v>
      </c>
      <c r="U465" s="21">
        <v>0.6</v>
      </c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20">
        <v>0.122</v>
      </c>
      <c r="AH465" s="12">
        <v>1172</v>
      </c>
      <c r="AI465" s="20">
        <v>2.4E-2</v>
      </c>
      <c r="AJ465" s="12">
        <v>233</v>
      </c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</row>
    <row r="466" spans="1:48" x14ac:dyDescent="0.2">
      <c r="A466" s="12"/>
      <c r="B466" s="12" t="s">
        <v>6</v>
      </c>
      <c r="C466" s="12" t="s">
        <v>6</v>
      </c>
      <c r="D466" s="12" t="s">
        <v>6</v>
      </c>
      <c r="E466" s="12" t="s">
        <v>6</v>
      </c>
      <c r="F466" s="12" t="s">
        <v>6</v>
      </c>
      <c r="G466" s="12" t="s">
        <v>6</v>
      </c>
      <c r="H466" s="12" t="s">
        <v>6</v>
      </c>
      <c r="I466" s="12" t="s">
        <v>6</v>
      </c>
      <c r="J466" s="12" t="s">
        <v>6</v>
      </c>
      <c r="K466" s="12" t="s">
        <v>6</v>
      </c>
      <c r="L466" s="12"/>
      <c r="M466" s="12"/>
      <c r="N466" s="12"/>
      <c r="O466" s="12"/>
      <c r="P466" s="12"/>
      <c r="Q466" s="12" t="s">
        <v>6</v>
      </c>
      <c r="R466" s="12" t="s">
        <v>6</v>
      </c>
      <c r="S466" s="12" t="s">
        <v>6</v>
      </c>
      <c r="T466" s="12" t="s">
        <v>28</v>
      </c>
      <c r="U466" s="12" t="s">
        <v>10</v>
      </c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 t="s">
        <v>5</v>
      </c>
      <c r="AH466" s="12" t="s">
        <v>315</v>
      </c>
      <c r="AI466" s="12" t="s">
        <v>5</v>
      </c>
      <c r="AJ466" s="12" t="s">
        <v>315</v>
      </c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</row>
    <row r="467" spans="1:48" x14ac:dyDescent="0.2">
      <c r="A467" s="12"/>
      <c r="B467" s="12" t="s">
        <v>232</v>
      </c>
      <c r="C467" s="12" t="s">
        <v>232</v>
      </c>
      <c r="D467" s="12" t="s">
        <v>232</v>
      </c>
      <c r="E467" s="12" t="s">
        <v>232</v>
      </c>
      <c r="F467" s="12" t="s">
        <v>232</v>
      </c>
      <c r="G467" s="12" t="s">
        <v>232</v>
      </c>
      <c r="H467" s="12" t="s">
        <v>232</v>
      </c>
      <c r="I467" s="12" t="s">
        <v>232</v>
      </c>
      <c r="J467" s="12" t="s">
        <v>232</v>
      </c>
      <c r="K467" s="12" t="s">
        <v>232</v>
      </c>
      <c r="L467" s="12"/>
      <c r="M467" s="12"/>
      <c r="N467" s="12"/>
      <c r="O467" s="12"/>
      <c r="P467" s="12"/>
      <c r="Q467" s="12" t="s">
        <v>233</v>
      </c>
      <c r="R467" s="12" t="s">
        <v>233</v>
      </c>
      <c r="S467" s="12" t="s">
        <v>233</v>
      </c>
      <c r="T467" s="12" t="s">
        <v>234</v>
      </c>
      <c r="U467" s="12" t="s">
        <v>234</v>
      </c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 t="s">
        <v>233</v>
      </c>
      <c r="AH467" s="12" t="s">
        <v>316</v>
      </c>
      <c r="AI467" s="12" t="s">
        <v>233</v>
      </c>
      <c r="AJ467" s="12" t="s">
        <v>316</v>
      </c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</row>
    <row r="468" spans="1:48" x14ac:dyDescent="0.2">
      <c r="A468" s="12"/>
      <c r="B468" s="12" t="s">
        <v>24</v>
      </c>
      <c r="C468" s="12" t="s">
        <v>24</v>
      </c>
      <c r="D468" s="12" t="s">
        <v>24</v>
      </c>
      <c r="E468" s="12" t="s">
        <v>24</v>
      </c>
      <c r="F468" s="12" t="s">
        <v>24</v>
      </c>
      <c r="G468" s="12" t="s">
        <v>24</v>
      </c>
      <c r="H468" s="12" t="s">
        <v>24</v>
      </c>
      <c r="I468" s="12" t="s">
        <v>24</v>
      </c>
      <c r="J468" s="12" t="s">
        <v>24</v>
      </c>
      <c r="K468" s="12" t="s">
        <v>24</v>
      </c>
      <c r="L468" s="12"/>
      <c r="M468" s="12"/>
      <c r="N468" s="12"/>
      <c r="O468" s="12"/>
      <c r="P468" s="12"/>
      <c r="Q468" s="12" t="s">
        <v>25</v>
      </c>
      <c r="R468" s="12" t="s">
        <v>25</v>
      </c>
      <c r="S468" s="12" t="s">
        <v>25</v>
      </c>
      <c r="T468" s="12" t="s">
        <v>25</v>
      </c>
      <c r="U468" s="12" t="s">
        <v>25</v>
      </c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 t="s">
        <v>26</v>
      </c>
      <c r="AH468" s="12" t="s">
        <v>26</v>
      </c>
      <c r="AI468" s="12" t="s">
        <v>26</v>
      </c>
      <c r="AJ468" s="12" t="s">
        <v>26</v>
      </c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</row>
    <row r="469" spans="1:48" x14ac:dyDescent="0.2">
      <c r="A469" s="12"/>
      <c r="B469" s="12" t="s">
        <v>41</v>
      </c>
      <c r="C469" s="12" t="s">
        <v>41</v>
      </c>
      <c r="D469" s="12" t="s">
        <v>41</v>
      </c>
      <c r="E469" s="12" t="s">
        <v>41</v>
      </c>
      <c r="F469" s="12" t="s">
        <v>41</v>
      </c>
      <c r="G469" s="12" t="s">
        <v>41</v>
      </c>
      <c r="H469" s="12" t="s">
        <v>43</v>
      </c>
      <c r="I469" s="12" t="s">
        <v>45</v>
      </c>
      <c r="J469" s="12" t="s">
        <v>45</v>
      </c>
      <c r="K469" s="12" t="s">
        <v>45</v>
      </c>
      <c r="L469" s="12"/>
      <c r="M469" s="12"/>
      <c r="N469" s="12"/>
      <c r="O469" s="12"/>
      <c r="P469" s="12"/>
      <c r="Q469" s="12" t="s">
        <v>47</v>
      </c>
      <c r="R469" s="12" t="s">
        <v>47</v>
      </c>
      <c r="S469" s="12" t="s">
        <v>47</v>
      </c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20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</row>
    <row r="470" spans="1:48" x14ac:dyDescent="0.2">
      <c r="A470" s="10" t="s">
        <v>198</v>
      </c>
      <c r="B470" s="10" t="s">
        <v>53</v>
      </c>
      <c r="C470" s="10" t="s">
        <v>62</v>
      </c>
      <c r="D470" s="10" t="s">
        <v>63</v>
      </c>
      <c r="E470" s="10" t="s">
        <v>64</v>
      </c>
      <c r="F470" s="10" t="s">
        <v>65</v>
      </c>
      <c r="G470" s="10" t="s">
        <v>66</v>
      </c>
      <c r="H470" s="10" t="s">
        <v>67</v>
      </c>
      <c r="I470" s="10" t="s">
        <v>68</v>
      </c>
      <c r="J470" s="10"/>
      <c r="K470" s="10"/>
      <c r="L470" s="10"/>
      <c r="M470" s="10"/>
      <c r="N470" s="10"/>
      <c r="O470" s="10"/>
      <c r="P470" s="10"/>
      <c r="Q470" s="10" t="s">
        <v>124</v>
      </c>
      <c r="R470" s="10" t="s">
        <v>256</v>
      </c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 t="s">
        <v>584</v>
      </c>
      <c r="AH470" s="10" t="s">
        <v>347</v>
      </c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</row>
    <row r="471" spans="1:48" x14ac:dyDescent="0.2">
      <c r="A471" s="8"/>
      <c r="B471" s="8" t="s">
        <v>53</v>
      </c>
      <c r="C471" s="8" t="s">
        <v>62</v>
      </c>
      <c r="D471" s="8" t="s">
        <v>63</v>
      </c>
      <c r="E471" s="8" t="s">
        <v>64</v>
      </c>
      <c r="F471" s="8" t="s">
        <v>65</v>
      </c>
      <c r="G471" s="8" t="s">
        <v>66</v>
      </c>
      <c r="H471" s="8" t="s">
        <v>67</v>
      </c>
      <c r="I471" s="8" t="s">
        <v>68</v>
      </c>
      <c r="J471" s="8"/>
      <c r="K471" s="8"/>
      <c r="L471" s="8"/>
      <c r="M471" s="8"/>
      <c r="N471" s="8"/>
      <c r="O471" s="8"/>
      <c r="P471" s="8"/>
      <c r="Q471" s="8" t="s">
        <v>124</v>
      </c>
      <c r="R471" s="8" t="s">
        <v>256</v>
      </c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 t="s">
        <v>584</v>
      </c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  <c r="AS471" s="8"/>
      <c r="AT471" s="8"/>
      <c r="AU471" s="8"/>
      <c r="AV471" s="8"/>
    </row>
    <row r="472" spans="1:48" x14ac:dyDescent="0.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 t="s">
        <v>347</v>
      </c>
      <c r="AI472" s="8"/>
      <c r="AJ472" s="8"/>
      <c r="AK472" s="8"/>
      <c r="AL472" s="8"/>
      <c r="AM472" s="8"/>
      <c r="AN472" s="8"/>
      <c r="AO472" s="8"/>
      <c r="AP472" s="8"/>
      <c r="AQ472" s="8"/>
      <c r="AR472" s="8"/>
      <c r="AS472" s="8"/>
      <c r="AT472" s="8"/>
      <c r="AU472" s="8"/>
      <c r="AV472" s="8"/>
    </row>
    <row r="473" spans="1:48" x14ac:dyDescent="0.2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  <c r="AP473" s="8"/>
      <c r="AQ473" s="8"/>
      <c r="AR473" s="8"/>
      <c r="AS473" s="8"/>
      <c r="AT473" s="8"/>
      <c r="AU473" s="8"/>
      <c r="AV473" s="8"/>
    </row>
    <row r="474" spans="1:48" x14ac:dyDescent="0.2">
      <c r="A474" s="12"/>
      <c r="B474" s="20">
        <v>0.376</v>
      </c>
      <c r="C474" s="20">
        <v>0.36</v>
      </c>
      <c r="D474" s="20">
        <v>0.44800000000000001</v>
      </c>
      <c r="E474" s="20">
        <v>0.56159999999999999</v>
      </c>
      <c r="F474" s="20">
        <v>1.4972000000000001</v>
      </c>
      <c r="G474" s="20">
        <v>0.56830000000000003</v>
      </c>
      <c r="H474" s="20">
        <v>1.1366000000000001</v>
      </c>
      <c r="I474" s="20">
        <v>1.4208000000000001</v>
      </c>
      <c r="J474" s="12"/>
      <c r="K474" s="12"/>
      <c r="L474" s="12"/>
      <c r="M474" s="12"/>
      <c r="N474" s="12"/>
      <c r="O474" s="12"/>
      <c r="P474" s="12"/>
      <c r="Q474" s="20">
        <v>0.32</v>
      </c>
      <c r="R474" s="20">
        <v>1.3280000000000001</v>
      </c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20">
        <v>4.4240000000000004</v>
      </c>
      <c r="AH474" s="20">
        <v>0.42</v>
      </c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</row>
    <row r="475" spans="1:48" x14ac:dyDescent="0.2">
      <c r="A475" s="12"/>
      <c r="B475" s="12" t="s">
        <v>6</v>
      </c>
      <c r="C475" s="12" t="s">
        <v>6</v>
      </c>
      <c r="D475" s="12" t="s">
        <v>6</v>
      </c>
      <c r="E475" s="12" t="s">
        <v>6</v>
      </c>
      <c r="F475" s="12" t="s">
        <v>6</v>
      </c>
      <c r="G475" s="12" t="s">
        <v>6</v>
      </c>
      <c r="H475" s="12" t="s">
        <v>6</v>
      </c>
      <c r="I475" s="12" t="s">
        <v>6</v>
      </c>
      <c r="J475" s="12"/>
      <c r="K475" s="12"/>
      <c r="L475" s="12"/>
      <c r="M475" s="12"/>
      <c r="N475" s="12"/>
      <c r="O475" s="12"/>
      <c r="P475" s="12"/>
      <c r="Q475" s="12" t="s">
        <v>6</v>
      </c>
      <c r="R475" s="12" t="s">
        <v>6</v>
      </c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 t="s">
        <v>6</v>
      </c>
      <c r="AH475" s="12" t="s">
        <v>418</v>
      </c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</row>
    <row r="476" spans="1:48" x14ac:dyDescent="0.2">
      <c r="A476" s="12"/>
      <c r="B476" s="12" t="s">
        <v>233</v>
      </c>
      <c r="C476" s="12" t="s">
        <v>233</v>
      </c>
      <c r="D476" s="12" t="s">
        <v>233</v>
      </c>
      <c r="E476" s="12" t="s">
        <v>233</v>
      </c>
      <c r="F476" s="12" t="s">
        <v>429</v>
      </c>
      <c r="G476" s="12" t="s">
        <v>232</v>
      </c>
      <c r="H476" s="12" t="s">
        <v>232</v>
      </c>
      <c r="I476" s="12" t="s">
        <v>232</v>
      </c>
      <c r="J476" s="12"/>
      <c r="K476" s="12"/>
      <c r="L476" s="12"/>
      <c r="M476" s="12"/>
      <c r="N476" s="12"/>
      <c r="O476" s="12"/>
      <c r="P476" s="12"/>
      <c r="Q476" s="12" t="s">
        <v>233</v>
      </c>
      <c r="R476" s="12" t="s">
        <v>233</v>
      </c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 t="s">
        <v>233</v>
      </c>
      <c r="AH476" s="12" t="s">
        <v>233</v>
      </c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</row>
    <row r="477" spans="1:48" x14ac:dyDescent="0.2">
      <c r="A477" s="12"/>
      <c r="B477" s="12" t="s">
        <v>24</v>
      </c>
      <c r="C477" s="12" t="s">
        <v>24</v>
      </c>
      <c r="D477" s="12" t="s">
        <v>24</v>
      </c>
      <c r="E477" s="12" t="s">
        <v>24</v>
      </c>
      <c r="F477" s="12" t="s">
        <v>24</v>
      </c>
      <c r="G477" s="12" t="s">
        <v>24</v>
      </c>
      <c r="H477" s="12" t="s">
        <v>24</v>
      </c>
      <c r="I477" s="12" t="s">
        <v>24</v>
      </c>
      <c r="J477" s="12"/>
      <c r="K477" s="12"/>
      <c r="L477" s="12"/>
      <c r="M477" s="12"/>
      <c r="N477" s="12"/>
      <c r="O477" s="12"/>
      <c r="P477" s="12"/>
      <c r="Q477" s="12" t="s">
        <v>25</v>
      </c>
      <c r="R477" s="12" t="s">
        <v>25</v>
      </c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 t="s">
        <v>26</v>
      </c>
      <c r="AH477" s="12" t="s">
        <v>26</v>
      </c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</row>
    <row r="478" spans="1:48" x14ac:dyDescent="0.2">
      <c r="A478" s="12"/>
      <c r="B478" s="12" t="s">
        <v>41</v>
      </c>
      <c r="C478" s="12" t="s">
        <v>41</v>
      </c>
      <c r="D478" s="12" t="s">
        <v>41</v>
      </c>
      <c r="E478" s="12" t="s">
        <v>41</v>
      </c>
      <c r="F478" s="12" t="s">
        <v>43</v>
      </c>
      <c r="G478" s="12" t="s">
        <v>45</v>
      </c>
      <c r="H478" s="12" t="s">
        <v>45</v>
      </c>
      <c r="I478" s="12" t="s">
        <v>45</v>
      </c>
      <c r="J478" s="12"/>
      <c r="K478" s="12"/>
      <c r="L478" s="12"/>
      <c r="M478" s="12"/>
      <c r="N478" s="12"/>
      <c r="O478" s="12"/>
      <c r="P478" s="12"/>
      <c r="Q478" s="12" t="s">
        <v>47</v>
      </c>
      <c r="R478" s="12" t="s">
        <v>47</v>
      </c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 t="s">
        <v>48</v>
      </c>
      <c r="AH478" s="20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</row>
    <row r="479" spans="1:48" x14ac:dyDescent="0.2">
      <c r="A479" s="10" t="s">
        <v>204</v>
      </c>
      <c r="B479" s="10" t="s">
        <v>53</v>
      </c>
      <c r="C479" s="10" t="s">
        <v>62</v>
      </c>
      <c r="D479" s="10" t="s">
        <v>63</v>
      </c>
      <c r="E479" s="10" t="s">
        <v>64</v>
      </c>
      <c r="F479" s="10" t="s">
        <v>65</v>
      </c>
      <c r="G479" s="10" t="s">
        <v>66</v>
      </c>
      <c r="H479" s="10" t="s">
        <v>67</v>
      </c>
      <c r="I479" s="10" t="s">
        <v>68</v>
      </c>
      <c r="J479" s="10"/>
      <c r="K479" s="10"/>
      <c r="L479" s="10"/>
      <c r="M479" s="10"/>
      <c r="N479" s="10"/>
      <c r="O479" s="10"/>
      <c r="P479" s="10"/>
      <c r="Q479" s="10" t="s">
        <v>585</v>
      </c>
      <c r="R479" s="10" t="s">
        <v>586</v>
      </c>
      <c r="S479" s="10" t="s">
        <v>235</v>
      </c>
      <c r="T479" s="10" t="s">
        <v>236</v>
      </c>
      <c r="U479" s="10" t="s">
        <v>587</v>
      </c>
      <c r="V479" s="10" t="s">
        <v>588</v>
      </c>
      <c r="W479" s="23" t="s">
        <v>589</v>
      </c>
      <c r="X479" s="23" t="s">
        <v>590</v>
      </c>
      <c r="Y479" s="23" t="s">
        <v>591</v>
      </c>
      <c r="Z479" s="23" t="s">
        <v>592</v>
      </c>
      <c r="AA479" s="23" t="s">
        <v>593</v>
      </c>
      <c r="AB479" s="23" t="s">
        <v>594</v>
      </c>
      <c r="AC479" s="23"/>
      <c r="AD479" s="23"/>
      <c r="AE479" s="23"/>
      <c r="AF479" s="23"/>
      <c r="AG479" s="23" t="s">
        <v>122</v>
      </c>
      <c r="AH479" s="10" t="s">
        <v>595</v>
      </c>
      <c r="AI479" s="10" t="s">
        <v>596</v>
      </c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</row>
    <row r="480" spans="1:48" x14ac:dyDescent="0.2">
      <c r="A480" s="8"/>
      <c r="B480" s="8" t="s">
        <v>53</v>
      </c>
      <c r="C480" s="8" t="s">
        <v>62</v>
      </c>
      <c r="D480" s="8" t="s">
        <v>63</v>
      </c>
      <c r="E480" s="8" t="s">
        <v>64</v>
      </c>
      <c r="F480" s="8" t="s">
        <v>65</v>
      </c>
      <c r="G480" s="8" t="s">
        <v>66</v>
      </c>
      <c r="H480" s="8" t="s">
        <v>67</v>
      </c>
      <c r="I480" s="8" t="s">
        <v>68</v>
      </c>
      <c r="J480" s="8"/>
      <c r="K480" s="8"/>
      <c r="L480" s="8"/>
      <c r="M480" s="8"/>
      <c r="N480" s="8"/>
      <c r="O480" s="8"/>
      <c r="P480" s="8"/>
      <c r="Q480" s="8" t="s">
        <v>585</v>
      </c>
      <c r="R480" s="8" t="s">
        <v>586</v>
      </c>
      <c r="S480" s="8" t="s">
        <v>235</v>
      </c>
      <c r="T480" s="8" t="s">
        <v>236</v>
      </c>
      <c r="U480" s="8" t="s">
        <v>587</v>
      </c>
      <c r="V480" s="8" t="s">
        <v>588</v>
      </c>
      <c r="W480" s="24"/>
      <c r="X480" s="24"/>
      <c r="Y480" s="24"/>
      <c r="Z480" s="24"/>
      <c r="AA480" s="24"/>
      <c r="AB480" s="24"/>
      <c r="AC480" s="24"/>
      <c r="AD480" s="24"/>
      <c r="AE480" s="24"/>
      <c r="AF480" s="24"/>
      <c r="AG480" s="24"/>
      <c r="AH480" s="8"/>
      <c r="AI480" s="8"/>
      <c r="AJ480" s="8"/>
      <c r="AK480" s="8"/>
      <c r="AL480" s="8"/>
      <c r="AM480" s="8"/>
      <c r="AN480" s="8"/>
      <c r="AO480" s="8"/>
      <c r="AP480" s="8"/>
      <c r="AQ480" s="8"/>
      <c r="AR480" s="8"/>
      <c r="AS480" s="8"/>
      <c r="AT480" s="8"/>
      <c r="AU480" s="8"/>
      <c r="AV480" s="8"/>
    </row>
    <row r="481" spans="1:48" x14ac:dyDescent="0.2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24" t="s">
        <v>589</v>
      </c>
      <c r="X481" s="24" t="s">
        <v>590</v>
      </c>
      <c r="Y481" s="24" t="s">
        <v>591</v>
      </c>
      <c r="Z481" s="24" t="s">
        <v>592</v>
      </c>
      <c r="AA481" s="24" t="s">
        <v>593</v>
      </c>
      <c r="AB481" s="24" t="s">
        <v>594</v>
      </c>
      <c r="AC481" s="24"/>
      <c r="AD481" s="24"/>
      <c r="AE481" s="24"/>
      <c r="AF481" s="24"/>
      <c r="AG481" s="24" t="s">
        <v>597</v>
      </c>
      <c r="AH481" s="8" t="s">
        <v>595</v>
      </c>
      <c r="AI481" s="8" t="s">
        <v>596</v>
      </c>
      <c r="AJ481" s="8"/>
      <c r="AK481" s="8"/>
      <c r="AL481" s="8"/>
      <c r="AM481" s="8"/>
      <c r="AN481" s="8"/>
      <c r="AO481" s="8"/>
      <c r="AP481" s="8"/>
      <c r="AQ481" s="8"/>
      <c r="AR481" s="8"/>
      <c r="AS481" s="8"/>
      <c r="AT481" s="8"/>
      <c r="AU481" s="8"/>
      <c r="AV481" s="8"/>
    </row>
    <row r="482" spans="1:48" x14ac:dyDescent="0.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8"/>
      <c r="AP482" s="8"/>
      <c r="AQ482" s="8"/>
      <c r="AR482" s="8"/>
      <c r="AS482" s="8"/>
      <c r="AT482" s="8"/>
      <c r="AU482" s="8"/>
      <c r="AV482" s="8"/>
    </row>
    <row r="483" spans="1:48" x14ac:dyDescent="0.2">
      <c r="A483" s="3"/>
      <c r="B483" s="20">
        <v>0.40300000000000002</v>
      </c>
      <c r="C483" s="20">
        <v>0.36969999999999997</v>
      </c>
      <c r="D483" s="20">
        <v>0.4587</v>
      </c>
      <c r="E483" s="20">
        <v>0.58409999999999995</v>
      </c>
      <c r="F483" s="20">
        <v>1.32</v>
      </c>
      <c r="G483" s="20">
        <v>0.56830000000000003</v>
      </c>
      <c r="H483" s="20">
        <v>1.1363000000000001</v>
      </c>
      <c r="I483" s="20">
        <v>1.4193</v>
      </c>
      <c r="J483" s="13"/>
      <c r="K483" s="13"/>
      <c r="L483" s="13"/>
      <c r="M483" s="13"/>
      <c r="N483" s="13"/>
      <c r="O483" s="13"/>
      <c r="P483" s="46"/>
      <c r="Q483" s="20">
        <v>0.98399999999999999</v>
      </c>
      <c r="R483" s="20">
        <v>1.304</v>
      </c>
      <c r="S483" s="20">
        <v>1.032</v>
      </c>
      <c r="T483" s="20">
        <v>2.0640000000000001</v>
      </c>
      <c r="U483" s="20">
        <v>2</v>
      </c>
      <c r="V483" s="20">
        <v>4</v>
      </c>
      <c r="W483" s="20">
        <v>1E-3</v>
      </c>
      <c r="X483" s="20">
        <v>2.9999999999999997E-4</v>
      </c>
      <c r="Y483" s="12">
        <v>100</v>
      </c>
      <c r="Z483" s="12">
        <v>120</v>
      </c>
      <c r="AA483" s="12">
        <v>140</v>
      </c>
      <c r="AB483" s="12">
        <v>160</v>
      </c>
      <c r="AC483" s="3"/>
      <c r="AD483" s="13"/>
      <c r="AE483" s="3"/>
      <c r="AF483" s="13"/>
      <c r="AG483" s="20">
        <v>0.25</v>
      </c>
      <c r="AH483" s="20">
        <v>0.14879999999999999</v>
      </c>
      <c r="AI483" s="20">
        <v>0.22320000000000001</v>
      </c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3"/>
    </row>
    <row r="484" spans="1:48" x14ac:dyDescent="0.2">
      <c r="A484" s="3"/>
      <c r="B484" s="12" t="s">
        <v>6</v>
      </c>
      <c r="C484" s="12" t="s">
        <v>6</v>
      </c>
      <c r="D484" s="12" t="s">
        <v>6</v>
      </c>
      <c r="E484" s="12" t="s">
        <v>6</v>
      </c>
      <c r="F484" s="12" t="s">
        <v>6</v>
      </c>
      <c r="G484" s="12" t="s">
        <v>6</v>
      </c>
      <c r="H484" s="12" t="s">
        <v>6</v>
      </c>
      <c r="I484" s="12" t="s">
        <v>6</v>
      </c>
      <c r="J484" s="3"/>
      <c r="K484" s="3"/>
      <c r="L484" s="3"/>
      <c r="M484" s="3"/>
      <c r="N484" s="3"/>
      <c r="O484" s="3"/>
      <c r="P484" s="3"/>
      <c r="Q484" s="12" t="s">
        <v>6</v>
      </c>
      <c r="R484" s="15" t="s">
        <v>6</v>
      </c>
      <c r="S484" s="12" t="s">
        <v>6</v>
      </c>
      <c r="T484" s="15" t="s">
        <v>8</v>
      </c>
      <c r="U484" s="12" t="s">
        <v>6</v>
      </c>
      <c r="V484" s="15" t="s">
        <v>8</v>
      </c>
      <c r="W484" s="15" t="s">
        <v>47</v>
      </c>
      <c r="X484" s="15" t="s">
        <v>9</v>
      </c>
      <c r="Y484" s="15" t="s">
        <v>8</v>
      </c>
      <c r="Z484" s="15" t="s">
        <v>8</v>
      </c>
      <c r="AA484" s="15" t="s">
        <v>8</v>
      </c>
      <c r="AB484" s="15" t="s">
        <v>8</v>
      </c>
      <c r="AC484" s="3"/>
      <c r="AD484" s="3"/>
      <c r="AE484" s="3"/>
      <c r="AF484" s="3"/>
      <c r="AG484" s="15" t="s">
        <v>8</v>
      </c>
      <c r="AH484" s="12" t="s">
        <v>47</v>
      </c>
      <c r="AI484" s="12" t="s">
        <v>47</v>
      </c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</row>
    <row r="485" spans="1:48" x14ac:dyDescent="0.2">
      <c r="A485" s="3"/>
      <c r="B485" s="12" t="s">
        <v>233</v>
      </c>
      <c r="C485" s="12" t="s">
        <v>233</v>
      </c>
      <c r="D485" s="12" t="s">
        <v>233</v>
      </c>
      <c r="E485" s="12" t="s">
        <v>233</v>
      </c>
      <c r="F485" s="12" t="s">
        <v>233</v>
      </c>
      <c r="G485" s="12" t="s">
        <v>232</v>
      </c>
      <c r="H485" s="12" t="s">
        <v>232</v>
      </c>
      <c r="I485" s="12" t="s">
        <v>232</v>
      </c>
      <c r="J485" s="3"/>
      <c r="K485" s="3"/>
      <c r="L485" s="3"/>
      <c r="M485" s="3"/>
      <c r="N485" s="3"/>
      <c r="O485" s="3"/>
      <c r="P485" s="3"/>
      <c r="Q485" s="12" t="s">
        <v>233</v>
      </c>
      <c r="R485" s="12" t="s">
        <v>233</v>
      </c>
      <c r="S485" s="12" t="s">
        <v>233</v>
      </c>
      <c r="T485" s="12" t="s">
        <v>233</v>
      </c>
      <c r="U485" s="12" t="s">
        <v>234</v>
      </c>
      <c r="V485" s="12" t="s">
        <v>234</v>
      </c>
      <c r="W485" s="12" t="s">
        <v>234</v>
      </c>
      <c r="X485" s="12" t="s">
        <v>234</v>
      </c>
      <c r="Y485" s="12" t="s">
        <v>234</v>
      </c>
      <c r="Z485" s="12" t="s">
        <v>234</v>
      </c>
      <c r="AA485" s="12" t="s">
        <v>234</v>
      </c>
      <c r="AB485" s="12" t="s">
        <v>234</v>
      </c>
      <c r="AC485" s="3"/>
      <c r="AD485" s="3"/>
      <c r="AE485" s="3"/>
      <c r="AF485" s="3"/>
      <c r="AG485" s="12" t="s">
        <v>234</v>
      </c>
      <c r="AH485" s="12" t="s">
        <v>233</v>
      </c>
      <c r="AI485" s="12" t="s">
        <v>233</v>
      </c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</row>
    <row r="486" spans="1:48" x14ac:dyDescent="0.2">
      <c r="A486" s="3"/>
      <c r="B486" s="12" t="s">
        <v>24</v>
      </c>
      <c r="C486" s="12" t="s">
        <v>24</v>
      </c>
      <c r="D486" s="12" t="s">
        <v>24</v>
      </c>
      <c r="E486" s="12" t="s">
        <v>24</v>
      </c>
      <c r="F486" s="12" t="s">
        <v>24</v>
      </c>
      <c r="G486" s="12" t="s">
        <v>24</v>
      </c>
      <c r="H486" s="12" t="s">
        <v>24</v>
      </c>
      <c r="I486" s="12" t="s">
        <v>24</v>
      </c>
      <c r="J486" s="3"/>
      <c r="K486" s="3"/>
      <c r="L486" s="3"/>
      <c r="M486" s="3"/>
      <c r="N486" s="3"/>
      <c r="O486" s="3"/>
      <c r="P486" s="3"/>
      <c r="Q486" s="12" t="s">
        <v>25</v>
      </c>
      <c r="R486" s="12" t="s">
        <v>25</v>
      </c>
      <c r="S486" s="12" t="s">
        <v>25</v>
      </c>
      <c r="T486" s="12" t="s">
        <v>25</v>
      </c>
      <c r="U486" s="12" t="s">
        <v>25</v>
      </c>
      <c r="V486" s="12" t="s">
        <v>25</v>
      </c>
      <c r="W486" s="12" t="s">
        <v>25</v>
      </c>
      <c r="X486" s="12" t="s">
        <v>25</v>
      </c>
      <c r="Y486" s="12" t="s">
        <v>25</v>
      </c>
      <c r="Z486" s="12" t="s">
        <v>25</v>
      </c>
      <c r="AA486" s="12" t="s">
        <v>25</v>
      </c>
      <c r="AB486" s="12" t="s">
        <v>25</v>
      </c>
      <c r="AC486" s="3"/>
      <c r="AD486" s="3"/>
      <c r="AE486" s="3"/>
      <c r="AF486" s="3"/>
      <c r="AG486" s="12" t="s">
        <v>26</v>
      </c>
      <c r="AH486" s="12" t="s">
        <v>25</v>
      </c>
      <c r="AI486" s="12" t="s">
        <v>25</v>
      </c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</row>
    <row r="487" spans="1:48" x14ac:dyDescent="0.2">
      <c r="A487" s="3"/>
      <c r="B487" s="12" t="s">
        <v>41</v>
      </c>
      <c r="C487" s="12" t="s">
        <v>41</v>
      </c>
      <c r="D487" s="12" t="s">
        <v>41</v>
      </c>
      <c r="E487" s="12" t="s">
        <v>41</v>
      </c>
      <c r="F487" s="12" t="s">
        <v>43</v>
      </c>
      <c r="G487" s="12" t="s">
        <v>45</v>
      </c>
      <c r="H487" s="12" t="s">
        <v>45</v>
      </c>
      <c r="I487" s="12" t="s">
        <v>45</v>
      </c>
      <c r="J487" s="3"/>
      <c r="K487" s="3"/>
      <c r="L487" s="3"/>
      <c r="M487" s="3"/>
      <c r="N487" s="3"/>
      <c r="O487" s="3"/>
      <c r="P487" s="3"/>
      <c r="Q487" s="12" t="s">
        <v>47</v>
      </c>
      <c r="R487" s="12" t="s">
        <v>47</v>
      </c>
      <c r="S487" s="12" t="s">
        <v>47</v>
      </c>
      <c r="T487" s="12" t="s">
        <v>47</v>
      </c>
      <c r="U487" s="12" t="s">
        <v>47</v>
      </c>
      <c r="V487" s="12" t="s">
        <v>47</v>
      </c>
      <c r="W487" s="12"/>
      <c r="X487" s="12"/>
      <c r="Y487" s="3"/>
      <c r="Z487" s="3"/>
      <c r="AA487" s="3"/>
      <c r="AB487" s="3"/>
      <c r="AC487" s="3"/>
      <c r="AD487" s="3"/>
      <c r="AE487" s="3"/>
      <c r="AF487" s="3"/>
      <c r="AG487" s="3"/>
      <c r="AH487" s="12" t="s">
        <v>47</v>
      </c>
      <c r="AI487" s="12" t="s">
        <v>47</v>
      </c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</row>
    <row r="488" spans="1:48" x14ac:dyDescent="0.2">
      <c r="A488" s="10" t="s">
        <v>199</v>
      </c>
      <c r="B488" s="10" t="s">
        <v>53</v>
      </c>
      <c r="C488" s="10" t="s">
        <v>62</v>
      </c>
      <c r="D488" s="10" t="s">
        <v>598</v>
      </c>
      <c r="E488" s="10" t="s">
        <v>64</v>
      </c>
      <c r="F488" s="10" t="s">
        <v>599</v>
      </c>
      <c r="G488" s="10" t="s">
        <v>325</v>
      </c>
      <c r="H488" s="10" t="s">
        <v>66</v>
      </c>
      <c r="I488" s="10" t="s">
        <v>67</v>
      </c>
      <c r="J488" s="10" t="s">
        <v>68</v>
      </c>
      <c r="K488" s="10" t="s">
        <v>122</v>
      </c>
      <c r="L488" s="10" t="s">
        <v>81</v>
      </c>
      <c r="M488" s="10"/>
      <c r="N488" s="10"/>
      <c r="O488" s="10"/>
      <c r="P488" s="10"/>
      <c r="Q488" s="10" t="s">
        <v>600</v>
      </c>
      <c r="R488" s="10" t="s">
        <v>368</v>
      </c>
      <c r="S488" s="10" t="s">
        <v>601</v>
      </c>
      <c r="T488" s="10" t="s">
        <v>602</v>
      </c>
      <c r="U488" s="10" t="s">
        <v>112</v>
      </c>
      <c r="V488" s="10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 t="s">
        <v>80</v>
      </c>
      <c r="AH488" s="10" t="s">
        <v>603</v>
      </c>
      <c r="AI488" s="10" t="s">
        <v>326</v>
      </c>
      <c r="AJ488" s="10" t="s">
        <v>293</v>
      </c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</row>
    <row r="489" spans="1:48" x14ac:dyDescent="0.2">
      <c r="A489" s="8"/>
      <c r="B489" s="8" t="s">
        <v>53</v>
      </c>
      <c r="C489" s="8" t="s">
        <v>62</v>
      </c>
      <c r="D489" s="8" t="s">
        <v>598</v>
      </c>
      <c r="E489" s="8" t="s">
        <v>64</v>
      </c>
      <c r="F489" s="8" t="s">
        <v>599</v>
      </c>
      <c r="G489" s="8" t="s">
        <v>325</v>
      </c>
      <c r="H489" s="8" t="s">
        <v>66</v>
      </c>
      <c r="I489" s="8" t="s">
        <v>67</v>
      </c>
      <c r="J489" s="8" t="s">
        <v>68</v>
      </c>
      <c r="K489" s="8"/>
      <c r="L489" s="8"/>
      <c r="M489" s="8"/>
      <c r="N489" s="8"/>
      <c r="O489" s="8"/>
      <c r="P489" s="8"/>
      <c r="Q489" s="8" t="s">
        <v>600</v>
      </c>
      <c r="R489" s="8" t="s">
        <v>368</v>
      </c>
      <c r="S489" s="8"/>
      <c r="T489" s="8"/>
      <c r="U489" s="8"/>
      <c r="V489" s="8"/>
      <c r="W489" s="24"/>
      <c r="X489" s="24"/>
      <c r="Y489" s="24"/>
      <c r="Z489" s="24"/>
      <c r="AA489" s="24"/>
      <c r="AB489" s="24"/>
      <c r="AC489" s="24"/>
      <c r="AD489" s="24"/>
      <c r="AE489" s="24"/>
      <c r="AF489" s="24"/>
      <c r="AG489" s="24" t="s">
        <v>80</v>
      </c>
      <c r="AH489" s="8" t="s">
        <v>603</v>
      </c>
      <c r="AI489" s="8"/>
      <c r="AJ489" s="8"/>
      <c r="AK489" s="8"/>
      <c r="AL489" s="8"/>
      <c r="AM489" s="8"/>
      <c r="AN489" s="8"/>
      <c r="AO489" s="8"/>
      <c r="AP489" s="8"/>
      <c r="AQ489" s="8"/>
      <c r="AR489" s="8"/>
      <c r="AS489" s="8"/>
      <c r="AT489" s="8"/>
      <c r="AU489" s="8"/>
      <c r="AV489" s="8"/>
    </row>
    <row r="490" spans="1:48" x14ac:dyDescent="0.2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 t="s">
        <v>122</v>
      </c>
      <c r="L490" s="8" t="s">
        <v>81</v>
      </c>
      <c r="M490" s="8"/>
      <c r="N490" s="8"/>
      <c r="O490" s="8"/>
      <c r="P490" s="8"/>
      <c r="Q490" s="8"/>
      <c r="R490" s="8"/>
      <c r="S490" s="8" t="s">
        <v>601</v>
      </c>
      <c r="T490" s="8" t="s">
        <v>602</v>
      </c>
      <c r="U490" s="8" t="s">
        <v>112</v>
      </c>
      <c r="V490" s="8"/>
      <c r="W490" s="24"/>
      <c r="X490" s="24"/>
      <c r="Y490" s="24"/>
      <c r="Z490" s="24"/>
      <c r="AA490" s="24"/>
      <c r="AB490" s="24"/>
      <c r="AC490" s="24"/>
      <c r="AD490" s="24"/>
      <c r="AE490" s="24"/>
      <c r="AF490" s="24"/>
      <c r="AG490" s="24"/>
      <c r="AH490" s="8"/>
      <c r="AI490" s="8" t="s">
        <v>326</v>
      </c>
      <c r="AJ490" s="8" t="s">
        <v>293</v>
      </c>
      <c r="AK490" s="8"/>
      <c r="AL490" s="8"/>
      <c r="AM490" s="8"/>
      <c r="AN490" s="8"/>
      <c r="AO490" s="8"/>
      <c r="AP490" s="8"/>
      <c r="AQ490" s="8"/>
      <c r="AR490" s="8"/>
      <c r="AS490" s="8"/>
      <c r="AT490" s="8"/>
      <c r="AU490" s="8"/>
      <c r="AV490" s="8"/>
    </row>
    <row r="491" spans="1:48" x14ac:dyDescent="0.2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  <c r="AQ491" s="8"/>
      <c r="AR491" s="8"/>
      <c r="AS491" s="8"/>
      <c r="AT491" s="8"/>
      <c r="AU491" s="8"/>
      <c r="AV491" s="8"/>
    </row>
    <row r="492" spans="1:48" x14ac:dyDescent="0.2">
      <c r="A492" s="3"/>
      <c r="B492" s="20">
        <v>0.93500000000000005</v>
      </c>
      <c r="C492" s="20">
        <v>0.86499999999999999</v>
      </c>
      <c r="D492" s="20">
        <v>0.34899999999999998</v>
      </c>
      <c r="E492" s="20">
        <v>1.3340000000000001</v>
      </c>
      <c r="F492" s="20">
        <v>0.625</v>
      </c>
      <c r="G492" s="20">
        <v>1.1299999999999999</v>
      </c>
      <c r="H492" s="20">
        <v>0.746</v>
      </c>
      <c r="I492" s="20">
        <v>1.49</v>
      </c>
      <c r="J492" s="20">
        <v>1.86</v>
      </c>
      <c r="K492" s="13">
        <v>0.4</v>
      </c>
      <c r="L492" s="20">
        <v>0.2</v>
      </c>
      <c r="M492" s="13"/>
      <c r="N492" s="13"/>
      <c r="O492" s="13"/>
      <c r="P492" s="46"/>
      <c r="Q492" s="20">
        <v>3.948</v>
      </c>
      <c r="R492" s="20">
        <v>0.36</v>
      </c>
      <c r="S492" s="12">
        <v>2</v>
      </c>
      <c r="T492" s="20">
        <v>0.15</v>
      </c>
      <c r="U492" s="20">
        <v>0.12</v>
      </c>
      <c r="V492" s="20"/>
      <c r="W492" s="20"/>
      <c r="X492" s="20"/>
      <c r="Y492" s="12"/>
      <c r="Z492" s="12"/>
      <c r="AA492" s="12"/>
      <c r="AB492" s="12"/>
      <c r="AC492" s="3"/>
      <c r="AD492" s="13"/>
      <c r="AE492" s="3"/>
      <c r="AF492" s="13"/>
      <c r="AG492" s="20">
        <v>0.752</v>
      </c>
      <c r="AH492" s="20">
        <v>0.432</v>
      </c>
      <c r="AI492" s="20">
        <v>-0.2</v>
      </c>
      <c r="AJ492" s="20">
        <v>0.45</v>
      </c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3"/>
    </row>
    <row r="493" spans="1:48" x14ac:dyDescent="0.2">
      <c r="A493" s="3"/>
      <c r="B493" s="12" t="s">
        <v>6</v>
      </c>
      <c r="C493" s="12" t="s">
        <v>6</v>
      </c>
      <c r="D493" s="12" t="s">
        <v>6</v>
      </c>
      <c r="E493" s="12" t="s">
        <v>6</v>
      </c>
      <c r="F493" s="12" t="s">
        <v>6</v>
      </c>
      <c r="G493" s="12" t="s">
        <v>6</v>
      </c>
      <c r="H493" s="12" t="s">
        <v>6</v>
      </c>
      <c r="I493" s="12" t="s">
        <v>6</v>
      </c>
      <c r="J493" s="12" t="s">
        <v>6</v>
      </c>
      <c r="K493" s="12" t="s">
        <v>604</v>
      </c>
      <c r="L493" s="12" t="s">
        <v>13</v>
      </c>
      <c r="M493" s="3"/>
      <c r="N493" s="3"/>
      <c r="O493" s="3"/>
      <c r="P493" s="3"/>
      <c r="Q493" s="12" t="s">
        <v>6</v>
      </c>
      <c r="R493" s="15" t="s">
        <v>6</v>
      </c>
      <c r="S493" s="12" t="s">
        <v>52</v>
      </c>
      <c r="T493" s="15" t="s">
        <v>49</v>
      </c>
      <c r="U493" s="12" t="s">
        <v>9</v>
      </c>
      <c r="V493" s="15"/>
      <c r="W493" s="15"/>
      <c r="X493" s="15"/>
      <c r="Y493" s="15"/>
      <c r="Z493" s="15"/>
      <c r="AA493" s="15"/>
      <c r="AB493" s="15"/>
      <c r="AC493" s="3"/>
      <c r="AD493" s="3"/>
      <c r="AE493" s="3"/>
      <c r="AF493" s="3"/>
      <c r="AG493" s="15" t="s">
        <v>6</v>
      </c>
      <c r="AH493" s="15" t="s">
        <v>6</v>
      </c>
      <c r="AI493" s="12" t="s">
        <v>605</v>
      </c>
      <c r="AJ493" s="12" t="s">
        <v>10</v>
      </c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</row>
    <row r="494" spans="1:48" x14ac:dyDescent="0.2">
      <c r="A494" s="3"/>
      <c r="B494" s="12" t="s">
        <v>232</v>
      </c>
      <c r="C494" s="12" t="s">
        <v>232</v>
      </c>
      <c r="D494" s="12" t="s">
        <v>232</v>
      </c>
      <c r="E494" s="12" t="s">
        <v>232</v>
      </c>
      <c r="F494" s="12" t="s">
        <v>232</v>
      </c>
      <c r="G494" s="12" t="s">
        <v>232</v>
      </c>
      <c r="H494" s="12" t="s">
        <v>232</v>
      </c>
      <c r="I494" s="12" t="s">
        <v>232</v>
      </c>
      <c r="J494" s="12" t="s">
        <v>232</v>
      </c>
      <c r="K494" s="12" t="s">
        <v>234</v>
      </c>
      <c r="L494" s="12" t="s">
        <v>234</v>
      </c>
      <c r="M494" s="3"/>
      <c r="N494" s="3"/>
      <c r="O494" s="3"/>
      <c r="P494" s="3"/>
      <c r="Q494" s="12" t="s">
        <v>233</v>
      </c>
      <c r="R494" s="12" t="s">
        <v>233</v>
      </c>
      <c r="S494" s="12" t="s">
        <v>234</v>
      </c>
      <c r="T494" s="12" t="s">
        <v>234</v>
      </c>
      <c r="U494" s="12" t="s">
        <v>234</v>
      </c>
      <c r="V494" s="12"/>
      <c r="W494" s="12"/>
      <c r="X494" s="12"/>
      <c r="Y494" s="12"/>
      <c r="Z494" s="12"/>
      <c r="AA494" s="12"/>
      <c r="AB494" s="12"/>
      <c r="AC494" s="3"/>
      <c r="AD494" s="3"/>
      <c r="AE494" s="3"/>
      <c r="AF494" s="3"/>
      <c r="AG494" s="12" t="s">
        <v>233</v>
      </c>
      <c r="AH494" s="12" t="s">
        <v>233</v>
      </c>
      <c r="AI494" s="12" t="s">
        <v>234</v>
      </c>
      <c r="AJ494" s="12" t="s">
        <v>234</v>
      </c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</row>
    <row r="495" spans="1:48" x14ac:dyDescent="0.2">
      <c r="A495" s="3"/>
      <c r="B495" s="12" t="s">
        <v>24</v>
      </c>
      <c r="C495" s="12" t="s">
        <v>24</v>
      </c>
      <c r="D495" s="12" t="s">
        <v>24</v>
      </c>
      <c r="E495" s="12" t="s">
        <v>24</v>
      </c>
      <c r="F495" s="12" t="s">
        <v>24</v>
      </c>
      <c r="G495" s="12" t="s">
        <v>24</v>
      </c>
      <c r="H495" s="12" t="s">
        <v>24</v>
      </c>
      <c r="I495" s="12" t="s">
        <v>24</v>
      </c>
      <c r="J495" s="12" t="s">
        <v>24</v>
      </c>
      <c r="K495" s="12" t="s">
        <v>24</v>
      </c>
      <c r="L495" s="12" t="s">
        <v>24</v>
      </c>
      <c r="M495" s="3"/>
      <c r="N495" s="3"/>
      <c r="O495" s="3"/>
      <c r="P495" s="3"/>
      <c r="Q495" s="12" t="s">
        <v>25</v>
      </c>
      <c r="R495" s="12" t="s">
        <v>25</v>
      </c>
      <c r="S495" s="12" t="s">
        <v>25</v>
      </c>
      <c r="T495" s="12" t="s">
        <v>25</v>
      </c>
      <c r="U495" s="12" t="s">
        <v>25</v>
      </c>
      <c r="V495" s="12"/>
      <c r="W495" s="12"/>
      <c r="X495" s="12"/>
      <c r="Y495" s="12"/>
      <c r="Z495" s="12"/>
      <c r="AA495" s="12"/>
      <c r="AB495" s="12"/>
      <c r="AC495" s="3"/>
      <c r="AD495" s="3"/>
      <c r="AE495" s="3"/>
      <c r="AF495" s="3"/>
      <c r="AG495" s="12" t="s">
        <v>26</v>
      </c>
      <c r="AH495" s="12" t="s">
        <v>26</v>
      </c>
      <c r="AI495" s="12" t="s">
        <v>26</v>
      </c>
      <c r="AJ495" s="12" t="s">
        <v>26</v>
      </c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</row>
    <row r="496" spans="1:48" x14ac:dyDescent="0.2">
      <c r="A496" s="3"/>
      <c r="B496" s="12" t="s">
        <v>41</v>
      </c>
      <c r="C496" s="12" t="s">
        <v>41</v>
      </c>
      <c r="D496" s="12" t="s">
        <v>41</v>
      </c>
      <c r="E496" s="12" t="s">
        <v>41</v>
      </c>
      <c r="F496" s="12" t="s">
        <v>43</v>
      </c>
      <c r="G496" s="12" t="s">
        <v>43</v>
      </c>
      <c r="H496" s="12" t="s">
        <v>45</v>
      </c>
      <c r="I496" s="12" t="s">
        <v>45</v>
      </c>
      <c r="J496" s="12" t="s">
        <v>45</v>
      </c>
      <c r="K496" s="3"/>
      <c r="L496" s="12"/>
      <c r="M496" s="3"/>
      <c r="N496" s="3"/>
      <c r="O496" s="3"/>
      <c r="P496" s="3"/>
      <c r="Q496" s="12" t="s">
        <v>47</v>
      </c>
      <c r="R496" s="12" t="s">
        <v>47</v>
      </c>
      <c r="S496" s="12"/>
      <c r="T496" s="12"/>
      <c r="U496" s="12"/>
      <c r="V496" s="12"/>
      <c r="W496" s="12"/>
      <c r="X496" s="12"/>
      <c r="Y496" s="3"/>
      <c r="Z496" s="3"/>
      <c r="AA496" s="3"/>
      <c r="AB496" s="3"/>
      <c r="AC496" s="3"/>
      <c r="AD496" s="3"/>
      <c r="AE496" s="3"/>
      <c r="AF496" s="3"/>
      <c r="AG496" s="12" t="s">
        <v>48</v>
      </c>
      <c r="AH496" s="12" t="s">
        <v>48</v>
      </c>
      <c r="AI496" s="12"/>
      <c r="AJ496" s="12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</row>
    <row r="497" spans="1:48" x14ac:dyDescent="0.2">
      <c r="A497" s="10" t="s">
        <v>200</v>
      </c>
      <c r="B497" s="10" t="s">
        <v>53</v>
      </c>
      <c r="C497" s="10" t="s">
        <v>62</v>
      </c>
      <c r="D497" s="10" t="s">
        <v>63</v>
      </c>
      <c r="E497" s="10" t="s">
        <v>65</v>
      </c>
      <c r="F497" s="10" t="s">
        <v>606</v>
      </c>
      <c r="G497" s="10" t="s">
        <v>66</v>
      </c>
      <c r="H497" s="10" t="s">
        <v>67</v>
      </c>
      <c r="I497" s="10" t="s">
        <v>68</v>
      </c>
      <c r="J497" s="10" t="s">
        <v>607</v>
      </c>
      <c r="K497" s="10" t="s">
        <v>42</v>
      </c>
      <c r="L497" s="10" t="s">
        <v>608</v>
      </c>
      <c r="M497" s="10" t="s">
        <v>81</v>
      </c>
      <c r="N497" s="10" t="s">
        <v>112</v>
      </c>
      <c r="O497" s="10" t="s">
        <v>293</v>
      </c>
      <c r="P497" s="10"/>
      <c r="Q497" s="10" t="s">
        <v>609</v>
      </c>
      <c r="R497" s="10" t="s">
        <v>474</v>
      </c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 t="s">
        <v>610</v>
      </c>
      <c r="AH497" s="10" t="s">
        <v>611</v>
      </c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  <c r="AV497" s="10"/>
    </row>
    <row r="498" spans="1:48" x14ac:dyDescent="0.2">
      <c r="A498" s="8"/>
      <c r="B498" s="8" t="s">
        <v>53</v>
      </c>
      <c r="C498" s="8" t="s">
        <v>62</v>
      </c>
      <c r="D498" s="8" t="s">
        <v>63</v>
      </c>
      <c r="E498" s="8" t="s">
        <v>65</v>
      </c>
      <c r="F498" s="8" t="s">
        <v>606</v>
      </c>
      <c r="G498" s="8" t="s">
        <v>66</v>
      </c>
      <c r="H498" s="8" t="s">
        <v>67</v>
      </c>
      <c r="I498" s="8" t="s">
        <v>68</v>
      </c>
      <c r="J498" s="8"/>
      <c r="K498" s="8"/>
      <c r="L498" s="8"/>
      <c r="M498" s="8"/>
      <c r="N498" s="8"/>
      <c r="O498" s="8" t="s">
        <v>293</v>
      </c>
      <c r="P498" s="8"/>
      <c r="Q498" s="8" t="s">
        <v>609</v>
      </c>
      <c r="R498" s="8" t="s">
        <v>474</v>
      </c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 t="s">
        <v>610</v>
      </c>
      <c r="AH498" s="8" t="s">
        <v>611</v>
      </c>
      <c r="AI498" s="8"/>
      <c r="AJ498" s="8"/>
      <c r="AK498" s="8"/>
      <c r="AL498" s="8"/>
      <c r="AM498" s="8"/>
      <c r="AN498" s="8"/>
      <c r="AO498" s="8"/>
      <c r="AP498" s="8"/>
      <c r="AQ498" s="8"/>
      <c r="AR498" s="8"/>
      <c r="AS498" s="8"/>
      <c r="AT498" s="8"/>
      <c r="AU498" s="8"/>
      <c r="AV498" s="8"/>
    </row>
    <row r="499" spans="1:48" x14ac:dyDescent="0.2">
      <c r="A499" s="8"/>
      <c r="B499" s="8"/>
      <c r="C499" s="8"/>
      <c r="D499" s="8"/>
      <c r="E499" s="8"/>
      <c r="F499" s="8"/>
      <c r="G499" s="8"/>
      <c r="H499" s="8"/>
      <c r="I499" s="8"/>
      <c r="J499" s="8" t="s">
        <v>607</v>
      </c>
      <c r="K499" s="8" t="s">
        <v>42</v>
      </c>
      <c r="L499" s="8" t="s">
        <v>608</v>
      </c>
      <c r="M499" s="8" t="s">
        <v>81</v>
      </c>
      <c r="N499" s="8" t="s">
        <v>112</v>
      </c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8"/>
      <c r="AP499" s="8"/>
      <c r="AQ499" s="8"/>
      <c r="AR499" s="8"/>
      <c r="AS499" s="8"/>
      <c r="AT499" s="8"/>
      <c r="AU499" s="8"/>
      <c r="AV499" s="8"/>
    </row>
    <row r="500" spans="1:48" x14ac:dyDescent="0.2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8"/>
      <c r="AP500" s="8"/>
      <c r="AQ500" s="8"/>
      <c r="AR500" s="8"/>
      <c r="AS500" s="8"/>
      <c r="AT500" s="8"/>
      <c r="AU500" s="8"/>
      <c r="AV500" s="8"/>
    </row>
    <row r="501" spans="1:48" x14ac:dyDescent="0.2">
      <c r="A501" s="12"/>
      <c r="B501" s="20">
        <v>0.54600000000000004</v>
      </c>
      <c r="C501" s="20">
        <v>0.46200000000000002</v>
      </c>
      <c r="D501" s="20">
        <v>0.72299999999999998</v>
      </c>
      <c r="E501" s="20">
        <v>1.3680000000000001</v>
      </c>
      <c r="F501" s="20">
        <v>7.3200000000000001E-2</v>
      </c>
      <c r="G501" s="20">
        <v>0.56799999999999995</v>
      </c>
      <c r="H501" s="20">
        <v>1.1399999999999999</v>
      </c>
      <c r="I501" s="20">
        <v>1.42</v>
      </c>
      <c r="J501" s="20">
        <v>1.1000000000000001</v>
      </c>
      <c r="K501" s="20">
        <v>1.25</v>
      </c>
      <c r="L501" s="20">
        <v>1.6</v>
      </c>
      <c r="M501" s="20">
        <v>6.0000000000000001E-3</v>
      </c>
      <c r="N501" s="20">
        <v>0.14000000000000001</v>
      </c>
      <c r="O501" s="20">
        <v>0.1</v>
      </c>
      <c r="P501" s="12"/>
      <c r="Q501" s="20">
        <v>0.12859999999999999</v>
      </c>
      <c r="R501" s="20">
        <v>0.20799999999999999</v>
      </c>
      <c r="S501" s="12"/>
      <c r="T501" s="20"/>
      <c r="U501" s="12"/>
      <c r="V501" s="21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20">
        <v>0.22259999999999999</v>
      </c>
      <c r="AH501" s="20">
        <v>9.11E-2</v>
      </c>
      <c r="AI501" s="20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</row>
    <row r="502" spans="1:48" x14ac:dyDescent="0.2">
      <c r="A502" s="12"/>
      <c r="B502" s="12" t="s">
        <v>6</v>
      </c>
      <c r="C502" s="12" t="s">
        <v>6</v>
      </c>
      <c r="D502" s="12" t="s">
        <v>6</v>
      </c>
      <c r="E502" s="12" t="s">
        <v>6</v>
      </c>
      <c r="F502" s="12" t="s">
        <v>5</v>
      </c>
      <c r="G502" s="12" t="s">
        <v>6</v>
      </c>
      <c r="H502" s="12" t="s">
        <v>6</v>
      </c>
      <c r="I502" s="12" t="s">
        <v>6</v>
      </c>
      <c r="J502" s="12" t="s">
        <v>612</v>
      </c>
      <c r="K502" s="12" t="s">
        <v>612</v>
      </c>
      <c r="L502" s="12" t="s">
        <v>612</v>
      </c>
      <c r="M502" s="12" t="s">
        <v>30</v>
      </c>
      <c r="N502" s="12" t="s">
        <v>10</v>
      </c>
      <c r="O502" s="12" t="s">
        <v>5</v>
      </c>
      <c r="P502" s="12"/>
      <c r="Q502" s="12" t="s">
        <v>5</v>
      </c>
      <c r="R502" s="12" t="s">
        <v>6</v>
      </c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 t="s">
        <v>5</v>
      </c>
      <c r="AH502" s="12" t="s">
        <v>5</v>
      </c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</row>
    <row r="503" spans="1:48" x14ac:dyDescent="0.2">
      <c r="A503" s="12"/>
      <c r="B503" s="12" t="s">
        <v>233</v>
      </c>
      <c r="C503" s="12" t="s">
        <v>233</v>
      </c>
      <c r="D503" s="12" t="s">
        <v>233</v>
      </c>
      <c r="E503" s="12" t="s">
        <v>233</v>
      </c>
      <c r="F503" s="12" t="s">
        <v>232</v>
      </c>
      <c r="G503" s="12" t="s">
        <v>232</v>
      </c>
      <c r="H503" s="12" t="s">
        <v>232</v>
      </c>
      <c r="I503" s="12" t="s">
        <v>232</v>
      </c>
      <c r="J503" s="12" t="s">
        <v>234</v>
      </c>
      <c r="K503" s="12" t="s">
        <v>234</v>
      </c>
      <c r="L503" s="12" t="s">
        <v>234</v>
      </c>
      <c r="M503" s="12" t="s">
        <v>234</v>
      </c>
      <c r="N503" s="12" t="s">
        <v>234</v>
      </c>
      <c r="O503" s="12" t="s">
        <v>234</v>
      </c>
      <c r="P503" s="12"/>
      <c r="Q503" s="12" t="s">
        <v>233</v>
      </c>
      <c r="R503" s="12" t="s">
        <v>233</v>
      </c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 t="s">
        <v>233</v>
      </c>
      <c r="AH503" s="12" t="s">
        <v>233</v>
      </c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</row>
    <row r="504" spans="1:48" x14ac:dyDescent="0.2">
      <c r="A504" s="12"/>
      <c r="B504" s="12" t="s">
        <v>24</v>
      </c>
      <c r="C504" s="12" t="s">
        <v>24</v>
      </c>
      <c r="D504" s="12" t="s">
        <v>24</v>
      </c>
      <c r="E504" s="12" t="s">
        <v>24</v>
      </c>
      <c r="F504" s="12" t="s">
        <v>24</v>
      </c>
      <c r="G504" s="12" t="s">
        <v>24</v>
      </c>
      <c r="H504" s="12" t="s">
        <v>24</v>
      </c>
      <c r="I504" s="12" t="s">
        <v>24</v>
      </c>
      <c r="J504" s="12" t="s">
        <v>25</v>
      </c>
      <c r="K504" s="12" t="s">
        <v>25</v>
      </c>
      <c r="L504" s="12" t="s">
        <v>25</v>
      </c>
      <c r="M504" s="12" t="s">
        <v>25</v>
      </c>
      <c r="N504" s="12" t="s">
        <v>25</v>
      </c>
      <c r="O504" s="12" t="s">
        <v>25</v>
      </c>
      <c r="P504" s="12"/>
      <c r="Q504" s="12" t="s">
        <v>25</v>
      </c>
      <c r="R504" s="12" t="s">
        <v>25</v>
      </c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 t="s">
        <v>26</v>
      </c>
      <c r="AH504" s="12" t="s">
        <v>26</v>
      </c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</row>
    <row r="505" spans="1:48" x14ac:dyDescent="0.2">
      <c r="A505" s="12"/>
      <c r="B505" s="12" t="s">
        <v>41</v>
      </c>
      <c r="C505" s="12" t="s">
        <v>41</v>
      </c>
      <c r="D505" s="12" t="s">
        <v>41</v>
      </c>
      <c r="E505" s="12" t="s">
        <v>43</v>
      </c>
      <c r="F505" s="12" t="s">
        <v>43</v>
      </c>
      <c r="G505" s="12" t="s">
        <v>45</v>
      </c>
      <c r="H505" s="12" t="s">
        <v>45</v>
      </c>
      <c r="I505" s="12" t="s">
        <v>45</v>
      </c>
      <c r="J505" s="12"/>
      <c r="K505" s="12"/>
      <c r="L505" s="12"/>
      <c r="M505" s="12"/>
      <c r="N505" s="12"/>
      <c r="O505" s="12"/>
      <c r="P505" s="12"/>
      <c r="Q505" s="12" t="s">
        <v>47</v>
      </c>
      <c r="R505" s="12" t="s">
        <v>47</v>
      </c>
      <c r="S505" s="12"/>
      <c r="T505" s="20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 t="s">
        <v>48</v>
      </c>
      <c r="AH505" s="12" t="s">
        <v>48</v>
      </c>
      <c r="AI505" s="20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</row>
    <row r="506" spans="1:48" x14ac:dyDescent="0.2">
      <c r="A506" s="10" t="s">
        <v>201</v>
      </c>
      <c r="B506" s="10" t="s">
        <v>53</v>
      </c>
      <c r="C506" s="10" t="s">
        <v>62</v>
      </c>
      <c r="D506" s="10" t="s">
        <v>63</v>
      </c>
      <c r="E506" s="10" t="s">
        <v>104</v>
      </c>
      <c r="F506" s="10" t="s">
        <v>105</v>
      </c>
      <c r="G506" s="10" t="s">
        <v>66</v>
      </c>
      <c r="H506" s="10" t="s">
        <v>67</v>
      </c>
      <c r="I506" s="10" t="s">
        <v>68</v>
      </c>
      <c r="J506" s="10" t="s">
        <v>294</v>
      </c>
      <c r="K506" s="10" t="s">
        <v>295</v>
      </c>
      <c r="L506" s="10"/>
      <c r="M506" s="10"/>
      <c r="N506" s="10"/>
      <c r="O506" s="10"/>
      <c r="P506" s="10"/>
      <c r="Q506" s="10" t="s">
        <v>131</v>
      </c>
      <c r="R506" s="10" t="s">
        <v>613</v>
      </c>
      <c r="S506" s="10" t="s">
        <v>614</v>
      </c>
      <c r="T506" s="10" t="s">
        <v>615</v>
      </c>
      <c r="U506" s="10" t="s">
        <v>616</v>
      </c>
      <c r="V506" s="10" t="s">
        <v>617</v>
      </c>
      <c r="W506" s="10" t="s">
        <v>618</v>
      </c>
      <c r="X506" s="10" t="s">
        <v>619</v>
      </c>
      <c r="Y506" s="10" t="s">
        <v>620</v>
      </c>
      <c r="Z506" s="10" t="s">
        <v>621</v>
      </c>
      <c r="AA506" s="10"/>
      <c r="AB506" s="10"/>
      <c r="AC506" s="10"/>
      <c r="AD506" s="10"/>
      <c r="AE506" s="10"/>
      <c r="AF506" s="10"/>
      <c r="AG506" s="10" t="s">
        <v>80</v>
      </c>
      <c r="AH506" s="10" t="s">
        <v>622</v>
      </c>
      <c r="AI506" s="10" t="s">
        <v>326</v>
      </c>
      <c r="AJ506" s="10"/>
      <c r="AK506" s="10"/>
      <c r="AL506" s="10"/>
      <c r="AM506" s="10"/>
      <c r="AN506" s="10"/>
      <c r="AO506" s="10"/>
      <c r="AP506" s="10"/>
      <c r="AQ506" s="10"/>
      <c r="AR506" s="10"/>
      <c r="AS506" s="10"/>
      <c r="AT506" s="10"/>
      <c r="AU506" s="10"/>
      <c r="AV506" s="10"/>
    </row>
    <row r="507" spans="1:48" x14ac:dyDescent="0.2">
      <c r="A507" s="8"/>
      <c r="B507" s="8" t="s">
        <v>53</v>
      </c>
      <c r="C507" s="8" t="s">
        <v>62</v>
      </c>
      <c r="D507" s="8" t="s">
        <v>63</v>
      </c>
      <c r="E507" s="8" t="s">
        <v>104</v>
      </c>
      <c r="F507" s="8" t="s">
        <v>105</v>
      </c>
      <c r="G507" s="8" t="s">
        <v>66</v>
      </c>
      <c r="H507" s="8" t="s">
        <v>67</v>
      </c>
      <c r="I507" s="8" t="s">
        <v>68</v>
      </c>
      <c r="J507" s="8"/>
      <c r="K507" s="8"/>
      <c r="L507" s="8"/>
      <c r="M507" s="8"/>
      <c r="N507" s="8"/>
      <c r="O507" s="8"/>
      <c r="P507" s="8"/>
      <c r="Q507" s="8" t="s">
        <v>131</v>
      </c>
      <c r="R507" s="8" t="s">
        <v>613</v>
      </c>
      <c r="S507" s="8" t="s">
        <v>614</v>
      </c>
      <c r="T507" s="8" t="s">
        <v>615</v>
      </c>
      <c r="U507" s="8" t="s">
        <v>616</v>
      </c>
      <c r="V507" s="8" t="s">
        <v>617</v>
      </c>
      <c r="W507" s="8" t="s">
        <v>618</v>
      </c>
      <c r="X507" s="8"/>
      <c r="Y507" s="8"/>
      <c r="Z507" s="8"/>
      <c r="AA507" s="8"/>
      <c r="AB507" s="8"/>
      <c r="AC507" s="8"/>
      <c r="AD507" s="8"/>
      <c r="AE507" s="8"/>
      <c r="AF507" s="8"/>
      <c r="AG507" s="8" t="s">
        <v>80</v>
      </c>
      <c r="AH507" s="8" t="s">
        <v>622</v>
      </c>
      <c r="AI507" s="8"/>
      <c r="AJ507" s="8"/>
      <c r="AK507" s="8"/>
      <c r="AL507" s="8"/>
      <c r="AM507" s="8"/>
      <c r="AN507" s="8"/>
      <c r="AO507" s="8"/>
      <c r="AP507" s="8"/>
      <c r="AQ507" s="8"/>
      <c r="AR507" s="8"/>
      <c r="AS507" s="8"/>
      <c r="AT507" s="8"/>
      <c r="AU507" s="8"/>
      <c r="AV507" s="8"/>
    </row>
    <row r="508" spans="1:48" x14ac:dyDescent="0.2">
      <c r="A508" s="8"/>
      <c r="B508" s="8"/>
      <c r="C508" s="8"/>
      <c r="D508" s="8"/>
      <c r="E508" s="8"/>
      <c r="F508" s="8"/>
      <c r="G508" s="8"/>
      <c r="H508" s="8"/>
      <c r="I508" s="8"/>
      <c r="J508" s="8" t="s">
        <v>294</v>
      </c>
      <c r="K508" s="8" t="s">
        <v>295</v>
      </c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 t="s">
        <v>619</v>
      </c>
      <c r="Y508" s="8" t="s">
        <v>620</v>
      </c>
      <c r="Z508" s="8" t="s">
        <v>362</v>
      </c>
      <c r="AA508" s="8"/>
      <c r="AB508" s="8"/>
      <c r="AC508" s="8"/>
      <c r="AD508" s="8"/>
      <c r="AE508" s="8"/>
      <c r="AF508" s="8"/>
      <c r="AG508" s="8"/>
      <c r="AH508" s="8"/>
      <c r="AI508" s="8" t="s">
        <v>326</v>
      </c>
      <c r="AJ508" s="8"/>
      <c r="AK508" s="8"/>
      <c r="AL508" s="8"/>
      <c r="AM508" s="8"/>
      <c r="AN508" s="8"/>
      <c r="AO508" s="8"/>
      <c r="AP508" s="8"/>
      <c r="AQ508" s="8"/>
      <c r="AR508" s="8"/>
      <c r="AS508" s="8"/>
      <c r="AT508" s="8"/>
      <c r="AU508" s="8"/>
      <c r="AV508" s="8"/>
    </row>
    <row r="509" spans="1:48" x14ac:dyDescent="0.2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8"/>
      <c r="AP509" s="8"/>
      <c r="AQ509" s="8"/>
      <c r="AR509" s="8"/>
      <c r="AS509" s="8"/>
      <c r="AT509" s="8"/>
      <c r="AU509" s="8"/>
      <c r="AV509" s="8"/>
    </row>
    <row r="510" spans="1:48" x14ac:dyDescent="0.2">
      <c r="A510" s="12"/>
      <c r="B510" s="20">
        <v>0.50309999999999999</v>
      </c>
      <c r="C510" s="20">
        <v>0.45440000000000003</v>
      </c>
      <c r="D510" s="20">
        <v>0.70350000000000001</v>
      </c>
      <c r="E510" s="20">
        <v>0.50219999999999998</v>
      </c>
      <c r="F510" s="20">
        <v>0.5444</v>
      </c>
      <c r="G510" s="20">
        <v>0.63929999999999998</v>
      </c>
      <c r="H510" s="20">
        <v>1.2784</v>
      </c>
      <c r="I510" s="20">
        <v>1.5968</v>
      </c>
      <c r="J510" s="20">
        <v>6.0000000000000001E-3</v>
      </c>
      <c r="K510" s="20">
        <v>6.0000000000000001E-3</v>
      </c>
      <c r="L510" s="12"/>
      <c r="M510" s="12"/>
      <c r="N510" s="12"/>
      <c r="O510" s="12"/>
      <c r="P510" s="12"/>
      <c r="Q510" s="20">
        <v>3.3399999999999999E-2</v>
      </c>
      <c r="R510" s="20">
        <v>4.5499999999999999E-2</v>
      </c>
      <c r="S510" s="5">
        <v>5.1400000000000001E-2</v>
      </c>
      <c r="T510" s="20">
        <v>7.17E-2</v>
      </c>
      <c r="U510" s="20">
        <v>3.2599999999999997E-2</v>
      </c>
      <c r="V510" s="20">
        <v>3.9600000000000003E-2</v>
      </c>
      <c r="W510" s="20">
        <v>5.0599999999999999E-2</v>
      </c>
      <c r="X510" s="12">
        <v>100</v>
      </c>
      <c r="Y510" s="5">
        <v>0.09</v>
      </c>
      <c r="Z510" s="21">
        <v>0.65</v>
      </c>
      <c r="AB510" s="12"/>
      <c r="AC510" s="12"/>
      <c r="AD510" s="12"/>
      <c r="AE510" s="12"/>
      <c r="AF510" s="12"/>
      <c r="AG510" s="20">
        <v>0.18429999999999999</v>
      </c>
      <c r="AH510" s="20">
        <v>0.2253</v>
      </c>
      <c r="AI510" s="21">
        <v>0.5</v>
      </c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</row>
    <row r="511" spans="1:48" x14ac:dyDescent="0.2">
      <c r="A511" s="12"/>
      <c r="B511" s="12" t="s">
        <v>6</v>
      </c>
      <c r="C511" s="12" t="s">
        <v>6</v>
      </c>
      <c r="D511" s="12" t="s">
        <v>6</v>
      </c>
      <c r="E511" s="12" t="s">
        <v>6</v>
      </c>
      <c r="F511" s="12" t="s">
        <v>6</v>
      </c>
      <c r="G511" s="12" t="s">
        <v>6</v>
      </c>
      <c r="H511" s="12" t="s">
        <v>6</v>
      </c>
      <c r="I511" s="12" t="s">
        <v>6</v>
      </c>
      <c r="J511" s="12" t="s">
        <v>623</v>
      </c>
      <c r="K511" s="12" t="s">
        <v>623</v>
      </c>
      <c r="L511" s="12"/>
      <c r="M511" s="12"/>
      <c r="N511" s="12"/>
      <c r="O511" s="12"/>
      <c r="P511" s="12"/>
      <c r="Q511" s="12" t="s">
        <v>5</v>
      </c>
      <c r="R511" s="12" t="s">
        <v>5</v>
      </c>
      <c r="S511" s="12" t="s">
        <v>5</v>
      </c>
      <c r="T511" s="12" t="s">
        <v>5</v>
      </c>
      <c r="U511" s="12" t="s">
        <v>5</v>
      </c>
      <c r="V511" s="12" t="s">
        <v>5</v>
      </c>
      <c r="W511" s="12" t="s">
        <v>5</v>
      </c>
      <c r="X511" s="18" t="s">
        <v>8</v>
      </c>
      <c r="Y511" s="18" t="s">
        <v>624</v>
      </c>
      <c r="Z511" s="12" t="s">
        <v>625</v>
      </c>
      <c r="AB511" s="12"/>
      <c r="AC511" s="12"/>
      <c r="AD511" s="12"/>
      <c r="AE511" s="12"/>
      <c r="AF511" s="12"/>
      <c r="AG511" s="12" t="s">
        <v>5</v>
      </c>
      <c r="AH511" s="12" t="s">
        <v>5</v>
      </c>
      <c r="AI511" s="12" t="s">
        <v>48</v>
      </c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</row>
    <row r="512" spans="1:48" x14ac:dyDescent="0.2">
      <c r="A512" s="12"/>
      <c r="B512" s="12" t="s">
        <v>232</v>
      </c>
      <c r="C512" s="12" t="s">
        <v>232</v>
      </c>
      <c r="D512" s="12" t="s">
        <v>232</v>
      </c>
      <c r="E512" s="12" t="s">
        <v>232</v>
      </c>
      <c r="F512" s="12" t="s">
        <v>232</v>
      </c>
      <c r="G512" s="12" t="s">
        <v>232</v>
      </c>
      <c r="H512" s="12" t="s">
        <v>232</v>
      </c>
      <c r="I512" s="12" t="s">
        <v>232</v>
      </c>
      <c r="J512" s="12" t="s">
        <v>234</v>
      </c>
      <c r="K512" s="12" t="s">
        <v>234</v>
      </c>
      <c r="L512" s="12"/>
      <c r="M512" s="12"/>
      <c r="N512" s="12"/>
      <c r="O512" s="12"/>
      <c r="P512" s="12"/>
      <c r="Q512" s="12" t="s">
        <v>233</v>
      </c>
      <c r="R512" s="12" t="s">
        <v>233</v>
      </c>
      <c r="S512" s="12" t="s">
        <v>233</v>
      </c>
      <c r="T512" s="12" t="s">
        <v>233</v>
      </c>
      <c r="U512" s="12" t="s">
        <v>233</v>
      </c>
      <c r="V512" s="12" t="s">
        <v>233</v>
      </c>
      <c r="W512" s="12" t="s">
        <v>233</v>
      </c>
      <c r="X512" s="12" t="s">
        <v>234</v>
      </c>
      <c r="Y512" s="12" t="s">
        <v>234</v>
      </c>
      <c r="Z512" s="12" t="s">
        <v>234</v>
      </c>
      <c r="AB512" s="12"/>
      <c r="AC512" s="12"/>
      <c r="AD512" s="12"/>
      <c r="AE512" s="12"/>
      <c r="AF512" s="12"/>
      <c r="AG512" s="12" t="s">
        <v>233</v>
      </c>
      <c r="AH512" s="12" t="s">
        <v>233</v>
      </c>
      <c r="AI512" s="12" t="s">
        <v>234</v>
      </c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</row>
    <row r="513" spans="1:48" x14ac:dyDescent="0.2">
      <c r="A513" s="12"/>
      <c r="B513" s="12" t="s">
        <v>24</v>
      </c>
      <c r="C513" s="12" t="s">
        <v>24</v>
      </c>
      <c r="D513" s="12" t="s">
        <v>24</v>
      </c>
      <c r="E513" s="12" t="s">
        <v>24</v>
      </c>
      <c r="F513" s="12" t="s">
        <v>24</v>
      </c>
      <c r="G513" s="12" t="s">
        <v>24</v>
      </c>
      <c r="H513" s="12" t="s">
        <v>24</v>
      </c>
      <c r="I513" s="12" t="s">
        <v>24</v>
      </c>
      <c r="J513" s="12" t="s">
        <v>24</v>
      </c>
      <c r="K513" s="12" t="s">
        <v>24</v>
      </c>
      <c r="L513" s="12"/>
      <c r="M513" s="12"/>
      <c r="N513" s="12"/>
      <c r="O513" s="12"/>
      <c r="P513" s="12"/>
      <c r="Q513" s="12" t="s">
        <v>25</v>
      </c>
      <c r="R513" s="12" t="s">
        <v>25</v>
      </c>
      <c r="S513" s="12" t="s">
        <v>25</v>
      </c>
      <c r="T513" s="12" t="s">
        <v>25</v>
      </c>
      <c r="U513" s="12" t="s">
        <v>25</v>
      </c>
      <c r="V513" s="12" t="s">
        <v>25</v>
      </c>
      <c r="W513" s="12" t="s">
        <v>25</v>
      </c>
      <c r="X513" s="18" t="s">
        <v>25</v>
      </c>
      <c r="Y513" s="18" t="s">
        <v>25</v>
      </c>
      <c r="Z513" s="12" t="s">
        <v>25</v>
      </c>
      <c r="AB513" s="12"/>
      <c r="AC513" s="12"/>
      <c r="AD513" s="12"/>
      <c r="AE513" s="12"/>
      <c r="AF513" s="12"/>
      <c r="AG513" s="12" t="s">
        <v>26</v>
      </c>
      <c r="AH513" s="12" t="s">
        <v>26</v>
      </c>
      <c r="AI513" s="12" t="s">
        <v>26</v>
      </c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</row>
    <row r="514" spans="1:48" x14ac:dyDescent="0.2">
      <c r="A514" s="12"/>
      <c r="B514" s="12" t="s">
        <v>41</v>
      </c>
      <c r="C514" s="12" t="s">
        <v>43</v>
      </c>
      <c r="D514" s="12" t="s">
        <v>43</v>
      </c>
      <c r="E514" s="12" t="s">
        <v>45</v>
      </c>
      <c r="F514" s="12" t="s">
        <v>45</v>
      </c>
      <c r="G514" s="12" t="s">
        <v>45</v>
      </c>
      <c r="H514" s="12" t="s">
        <v>45</v>
      </c>
      <c r="I514" s="12" t="s">
        <v>45</v>
      </c>
      <c r="J514" s="12"/>
      <c r="K514" s="12"/>
      <c r="L514" s="12"/>
      <c r="M514" s="12"/>
      <c r="N514" s="12"/>
      <c r="O514" s="12"/>
      <c r="P514" s="12"/>
      <c r="Q514" s="12" t="s">
        <v>47</v>
      </c>
      <c r="R514" s="12" t="s">
        <v>47</v>
      </c>
      <c r="S514" s="12" t="s">
        <v>47</v>
      </c>
      <c r="T514" s="12" t="s">
        <v>47</v>
      </c>
      <c r="U514" s="12" t="s">
        <v>47</v>
      </c>
      <c r="V514" s="12" t="s">
        <v>47</v>
      </c>
      <c r="W514" s="12" t="s">
        <v>47</v>
      </c>
      <c r="X514" s="12"/>
      <c r="Y514" s="12"/>
      <c r="Z514" s="12"/>
      <c r="AA514" s="12"/>
      <c r="AB514" s="12"/>
      <c r="AC514" s="12"/>
      <c r="AD514" s="12"/>
      <c r="AE514" s="12"/>
      <c r="AF514" s="12"/>
      <c r="AG514" s="12" t="s">
        <v>48</v>
      </c>
      <c r="AH514" s="12" t="s">
        <v>48</v>
      </c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</row>
    <row r="515" spans="1:48" x14ac:dyDescent="0.2">
      <c r="A515" s="10" t="s">
        <v>202</v>
      </c>
      <c r="B515" s="10" t="s">
        <v>626</v>
      </c>
      <c r="C515" s="10" t="s">
        <v>65</v>
      </c>
      <c r="D515" s="10" t="s">
        <v>627</v>
      </c>
      <c r="E515" s="10" t="s">
        <v>66</v>
      </c>
      <c r="F515" s="10" t="s">
        <v>67</v>
      </c>
      <c r="G515" s="10" t="s">
        <v>68</v>
      </c>
      <c r="H515" s="10"/>
      <c r="I515" s="10"/>
      <c r="J515" s="10"/>
      <c r="K515" s="10"/>
      <c r="L515" s="10"/>
      <c r="M515" s="10"/>
      <c r="N515" s="10"/>
      <c r="O515" s="10"/>
      <c r="P515" s="10"/>
      <c r="Q515" s="10" t="s">
        <v>131</v>
      </c>
      <c r="R515" s="10" t="s">
        <v>257</v>
      </c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 t="s">
        <v>628</v>
      </c>
      <c r="AH515" s="10"/>
      <c r="AI515" s="10"/>
      <c r="AJ515" s="10"/>
      <c r="AK515" s="10"/>
      <c r="AL515" s="10"/>
      <c r="AM515" s="10"/>
      <c r="AN515" s="10"/>
      <c r="AO515" s="10"/>
      <c r="AP515" s="10"/>
      <c r="AQ515" s="10"/>
      <c r="AR515" s="10"/>
      <c r="AS515" s="10"/>
      <c r="AT515" s="10"/>
      <c r="AU515" s="10"/>
      <c r="AV515" s="10"/>
    </row>
    <row r="516" spans="1:48" x14ac:dyDescent="0.2">
      <c r="A516" s="8"/>
      <c r="B516" s="8" t="s">
        <v>626</v>
      </c>
      <c r="C516" s="8" t="s">
        <v>65</v>
      </c>
      <c r="D516" s="8" t="s">
        <v>627</v>
      </c>
      <c r="E516" s="8" t="s">
        <v>66</v>
      </c>
      <c r="F516" s="8" t="s">
        <v>67</v>
      </c>
      <c r="G516" s="8" t="s">
        <v>68</v>
      </c>
      <c r="H516" s="8"/>
      <c r="I516" s="8"/>
      <c r="J516" s="8"/>
      <c r="K516" s="8"/>
      <c r="L516" s="8"/>
      <c r="M516" s="8"/>
      <c r="N516" s="8"/>
      <c r="O516" s="8"/>
      <c r="P516" s="8"/>
      <c r="Q516" s="8" t="s">
        <v>131</v>
      </c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 t="s">
        <v>628</v>
      </c>
      <c r="AH516" s="8"/>
      <c r="AI516" s="8"/>
      <c r="AJ516" s="8"/>
      <c r="AK516" s="8"/>
      <c r="AL516" s="8"/>
      <c r="AM516" s="8"/>
      <c r="AN516" s="8"/>
      <c r="AO516" s="8"/>
      <c r="AP516" s="8"/>
      <c r="AQ516" s="8"/>
      <c r="AR516" s="8"/>
      <c r="AS516" s="8"/>
      <c r="AT516" s="8"/>
      <c r="AU516" s="8"/>
      <c r="AV516" s="8"/>
    </row>
    <row r="517" spans="1:48" x14ac:dyDescent="0.2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8"/>
      <c r="AP517" s="8"/>
      <c r="AQ517" s="8"/>
      <c r="AR517" s="8"/>
      <c r="AS517" s="8"/>
      <c r="AT517" s="8"/>
      <c r="AU517" s="8"/>
      <c r="AV517" s="8"/>
    </row>
    <row r="518" spans="1:48" x14ac:dyDescent="0.2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8"/>
      <c r="AP518" s="8"/>
      <c r="AQ518" s="8"/>
      <c r="AR518" s="8"/>
      <c r="AS518" s="8"/>
      <c r="AT518" s="8"/>
      <c r="AU518" s="8"/>
      <c r="AV518" s="8"/>
    </row>
    <row r="519" spans="1:48" x14ac:dyDescent="0.2">
      <c r="A519" s="12"/>
      <c r="B519" s="20">
        <v>0.28000000000000003</v>
      </c>
      <c r="C519" s="20">
        <v>1.7407999999999999</v>
      </c>
      <c r="D519" s="20">
        <v>0.496</v>
      </c>
      <c r="E519" s="20">
        <v>0.56830000000000003</v>
      </c>
      <c r="F519" s="20">
        <v>1.1366000000000001</v>
      </c>
      <c r="G519" s="20">
        <v>1.4208000000000001</v>
      </c>
      <c r="H519" s="12"/>
      <c r="I519" s="12"/>
      <c r="J519" s="12"/>
      <c r="K519" s="12"/>
      <c r="L519" s="12"/>
      <c r="M519" s="12"/>
      <c r="N519" s="12"/>
      <c r="O519" s="12"/>
      <c r="P519" s="12"/>
      <c r="Q519" s="20">
        <v>2.3039999999999998</v>
      </c>
      <c r="R519" s="20">
        <v>0.501</v>
      </c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20">
        <v>0.86960000000000004</v>
      </c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</row>
    <row r="520" spans="1:48" x14ac:dyDescent="0.2">
      <c r="A520" s="12"/>
      <c r="B520" s="12" t="s">
        <v>6</v>
      </c>
      <c r="C520" s="12" t="s">
        <v>6</v>
      </c>
      <c r="D520" s="12" t="s">
        <v>6</v>
      </c>
      <c r="E520" s="12" t="s">
        <v>6</v>
      </c>
      <c r="F520" s="12" t="s">
        <v>6</v>
      </c>
      <c r="G520" s="12" t="s">
        <v>6</v>
      </c>
      <c r="H520" s="12"/>
      <c r="I520" s="12"/>
      <c r="J520" s="12"/>
      <c r="K520" s="12"/>
      <c r="L520" s="12"/>
      <c r="M520" s="12"/>
      <c r="N520" s="12"/>
      <c r="O520" s="12"/>
      <c r="P520" s="12"/>
      <c r="Q520" s="12" t="s">
        <v>6</v>
      </c>
      <c r="R520" s="12" t="s">
        <v>5</v>
      </c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 t="s">
        <v>6</v>
      </c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</row>
    <row r="521" spans="1:48" x14ac:dyDescent="0.2">
      <c r="A521" s="12"/>
      <c r="B521" s="12" t="s">
        <v>429</v>
      </c>
      <c r="C521" s="12" t="s">
        <v>429</v>
      </c>
      <c r="D521" s="12" t="s">
        <v>429</v>
      </c>
      <c r="E521" s="12" t="s">
        <v>232</v>
      </c>
      <c r="F521" s="12" t="s">
        <v>232</v>
      </c>
      <c r="G521" s="12" t="s">
        <v>232</v>
      </c>
      <c r="H521" s="12"/>
      <c r="I521" s="12"/>
      <c r="J521" s="12"/>
      <c r="K521" s="12"/>
      <c r="L521" s="12"/>
      <c r="M521" s="12"/>
      <c r="N521" s="12"/>
      <c r="O521" s="12"/>
      <c r="P521" s="12"/>
      <c r="Q521" s="12" t="s">
        <v>233</v>
      </c>
      <c r="R521" s="12" t="s">
        <v>233</v>
      </c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 t="s">
        <v>233</v>
      </c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</row>
    <row r="522" spans="1:48" x14ac:dyDescent="0.2">
      <c r="A522" s="12"/>
      <c r="B522" s="12" t="s">
        <v>24</v>
      </c>
      <c r="C522" s="12" t="s">
        <v>24</v>
      </c>
      <c r="D522" s="12" t="s">
        <v>24</v>
      </c>
      <c r="E522" s="12" t="s">
        <v>24</v>
      </c>
      <c r="F522" s="12" t="s">
        <v>24</v>
      </c>
      <c r="G522" s="12" t="s">
        <v>24</v>
      </c>
      <c r="H522" s="12"/>
      <c r="I522" s="12"/>
      <c r="J522" s="12"/>
      <c r="K522" s="12"/>
      <c r="L522" s="12"/>
      <c r="M522" s="12"/>
      <c r="N522" s="12"/>
      <c r="O522" s="12"/>
      <c r="P522" s="12"/>
      <c r="Q522" s="12" t="s">
        <v>25</v>
      </c>
      <c r="R522" s="12" t="s">
        <v>25</v>
      </c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 t="s">
        <v>26</v>
      </c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</row>
    <row r="523" spans="1:48" x14ac:dyDescent="0.2">
      <c r="A523" s="12"/>
      <c r="B523" s="12" t="s">
        <v>41</v>
      </c>
      <c r="C523" s="12" t="s">
        <v>43</v>
      </c>
      <c r="D523" s="12" t="s">
        <v>43</v>
      </c>
      <c r="E523" s="12" t="s">
        <v>45</v>
      </c>
      <c r="F523" s="12" t="s">
        <v>45</v>
      </c>
      <c r="G523" s="12" t="s">
        <v>45</v>
      </c>
      <c r="H523" s="12"/>
      <c r="I523" s="12"/>
      <c r="J523" s="12"/>
      <c r="K523" s="12"/>
      <c r="L523" s="12"/>
      <c r="M523" s="12"/>
      <c r="N523" s="12"/>
      <c r="O523" s="12"/>
      <c r="P523" s="12"/>
      <c r="Q523" s="12" t="s">
        <v>47</v>
      </c>
      <c r="R523" s="20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 t="s">
        <v>48</v>
      </c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</row>
    <row r="524" spans="1:48" x14ac:dyDescent="0.2">
      <c r="A524" s="10" t="s">
        <v>203</v>
      </c>
      <c r="B524" s="10" t="s">
        <v>53</v>
      </c>
      <c r="C524" s="10" t="s">
        <v>62</v>
      </c>
      <c r="D524" s="10" t="s">
        <v>63</v>
      </c>
      <c r="E524" s="10" t="s">
        <v>64</v>
      </c>
      <c r="F524" s="10" t="s">
        <v>324</v>
      </c>
      <c r="G524" s="10" t="s">
        <v>325</v>
      </c>
      <c r="H524" s="10" t="s">
        <v>66</v>
      </c>
      <c r="I524" s="10" t="s">
        <v>67</v>
      </c>
      <c r="J524" s="10" t="s">
        <v>68</v>
      </c>
      <c r="K524" s="10"/>
      <c r="L524" s="10"/>
      <c r="M524" s="10"/>
      <c r="N524" s="10"/>
      <c r="O524" s="10"/>
      <c r="P524" s="10"/>
      <c r="Q524" s="10" t="s">
        <v>374</v>
      </c>
      <c r="R524" s="10" t="s">
        <v>629</v>
      </c>
      <c r="S524" s="10" t="s">
        <v>630</v>
      </c>
      <c r="T524" s="10" t="s">
        <v>60</v>
      </c>
      <c r="U524" s="10" t="s">
        <v>61</v>
      </c>
      <c r="V524" s="10" t="s">
        <v>326</v>
      </c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 t="s">
        <v>610</v>
      </c>
      <c r="AH524" s="10" t="s">
        <v>80</v>
      </c>
      <c r="AI524" s="10" t="s">
        <v>516</v>
      </c>
      <c r="AJ524" s="10"/>
      <c r="AK524" s="10"/>
      <c r="AL524" s="10"/>
      <c r="AM524" s="10"/>
      <c r="AN524" s="10"/>
      <c r="AO524" s="10"/>
      <c r="AP524" s="10"/>
      <c r="AQ524" s="10"/>
      <c r="AR524" s="10"/>
      <c r="AS524" s="10"/>
      <c r="AT524" s="10"/>
      <c r="AU524" s="10"/>
      <c r="AV524" s="10"/>
    </row>
    <row r="525" spans="1:48" x14ac:dyDescent="0.2">
      <c r="A525" s="8"/>
      <c r="B525" s="8" t="s">
        <v>53</v>
      </c>
      <c r="C525" s="8" t="s">
        <v>62</v>
      </c>
      <c r="D525" s="8" t="s">
        <v>63</v>
      </c>
      <c r="E525" s="8" t="s">
        <v>64</v>
      </c>
      <c r="F525" s="8" t="s">
        <v>324</v>
      </c>
      <c r="G525" s="8" t="s">
        <v>325</v>
      </c>
      <c r="H525" s="8" t="s">
        <v>66</v>
      </c>
      <c r="I525" s="8" t="s">
        <v>67</v>
      </c>
      <c r="J525" s="8" t="s">
        <v>68</v>
      </c>
      <c r="K525" s="8"/>
      <c r="L525" s="8"/>
      <c r="M525" s="8"/>
      <c r="N525" s="8"/>
      <c r="O525" s="8"/>
      <c r="P525" s="8"/>
      <c r="Q525" s="8" t="s">
        <v>374</v>
      </c>
      <c r="R525" s="8"/>
      <c r="S525" s="8"/>
      <c r="T525" s="8"/>
      <c r="U525" s="8"/>
      <c r="V525" s="8" t="s">
        <v>326</v>
      </c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 t="s">
        <v>610</v>
      </c>
      <c r="AH525" s="8" t="s">
        <v>80</v>
      </c>
      <c r="AI525" s="8"/>
      <c r="AJ525" s="8"/>
      <c r="AK525" s="8"/>
      <c r="AL525" s="8"/>
      <c r="AM525" s="8"/>
      <c r="AN525" s="8"/>
      <c r="AO525" s="8"/>
      <c r="AP525" s="8"/>
      <c r="AQ525" s="8"/>
      <c r="AR525" s="8"/>
      <c r="AS525" s="8"/>
      <c r="AT525" s="8"/>
      <c r="AU525" s="8"/>
      <c r="AV525" s="8"/>
    </row>
    <row r="526" spans="1:48" x14ac:dyDescent="0.2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 t="s">
        <v>516</v>
      </c>
      <c r="AJ526" s="8"/>
      <c r="AK526" s="8"/>
      <c r="AL526" s="8"/>
      <c r="AM526" s="8"/>
      <c r="AN526" s="8"/>
      <c r="AO526" s="8"/>
      <c r="AP526" s="8"/>
      <c r="AQ526" s="8"/>
      <c r="AR526" s="8"/>
      <c r="AS526" s="8"/>
      <c r="AT526" s="8"/>
      <c r="AU526" s="8"/>
      <c r="AV526" s="8"/>
    </row>
    <row r="527" spans="1:48" x14ac:dyDescent="0.2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 t="s">
        <v>60</v>
      </c>
      <c r="U527" s="8" t="s">
        <v>61</v>
      </c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8"/>
      <c r="AP527" s="8"/>
      <c r="AQ527" s="8"/>
      <c r="AR527" s="8"/>
      <c r="AS527" s="8"/>
      <c r="AT527" s="8"/>
      <c r="AU527" s="8"/>
      <c r="AV527" s="8"/>
    </row>
    <row r="528" spans="1:48" x14ac:dyDescent="0.2">
      <c r="A528" s="12"/>
      <c r="B528" s="20">
        <v>0.79120000000000001</v>
      </c>
      <c r="C528" s="20">
        <v>0.73360000000000003</v>
      </c>
      <c r="D528" s="20">
        <v>0.86260000000000003</v>
      </c>
      <c r="E528" s="20">
        <v>1.1343000000000001</v>
      </c>
      <c r="F528" s="20">
        <v>0.50739999999999996</v>
      </c>
      <c r="G528" s="20">
        <v>0.90469999999999995</v>
      </c>
      <c r="H528" s="20">
        <v>0.74590000000000001</v>
      </c>
      <c r="I528" s="20">
        <v>1.4918</v>
      </c>
      <c r="J528" s="20">
        <v>1.8648</v>
      </c>
      <c r="K528" s="12"/>
      <c r="L528" s="12"/>
      <c r="M528" s="12"/>
      <c r="N528" s="12"/>
      <c r="O528" s="12"/>
      <c r="P528" s="12"/>
      <c r="Q528" s="20">
        <v>1.2</v>
      </c>
      <c r="R528" s="20">
        <v>1.6</v>
      </c>
      <c r="S528" s="12">
        <v>770</v>
      </c>
      <c r="T528" s="20">
        <v>0.21279999999999999</v>
      </c>
      <c r="U528" s="12">
        <v>103</v>
      </c>
      <c r="V528" s="21">
        <v>4</v>
      </c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20">
        <v>0.67200000000000004</v>
      </c>
      <c r="AH528" s="20">
        <v>0.92800000000000005</v>
      </c>
      <c r="AI528" s="20">
        <v>0.4</v>
      </c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</row>
    <row r="529" spans="1:48" x14ac:dyDescent="0.2">
      <c r="A529" s="12"/>
      <c r="B529" s="12" t="s">
        <v>6</v>
      </c>
      <c r="C529" s="12" t="s">
        <v>6</v>
      </c>
      <c r="D529" s="12" t="s">
        <v>6</v>
      </c>
      <c r="E529" s="12" t="s">
        <v>6</v>
      </c>
      <c r="F529" s="12" t="s">
        <v>6</v>
      </c>
      <c r="G529" s="12" t="s">
        <v>6</v>
      </c>
      <c r="H529" s="12" t="s">
        <v>6</v>
      </c>
      <c r="I529" s="12" t="s">
        <v>6</v>
      </c>
      <c r="J529" s="12" t="s">
        <v>6</v>
      </c>
      <c r="K529" s="12"/>
      <c r="L529" s="12"/>
      <c r="M529" s="12"/>
      <c r="N529" s="12"/>
      <c r="O529" s="12"/>
      <c r="P529" s="12"/>
      <c r="Q529" s="12" t="s">
        <v>7</v>
      </c>
      <c r="R529" s="12" t="s">
        <v>7</v>
      </c>
      <c r="S529" s="12" t="s">
        <v>315</v>
      </c>
      <c r="T529" s="12" t="s">
        <v>7</v>
      </c>
      <c r="U529" s="12" t="s">
        <v>315</v>
      </c>
      <c r="V529" s="12" t="s">
        <v>6</v>
      </c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 t="s">
        <v>6</v>
      </c>
      <c r="AH529" s="12" t="s">
        <v>6</v>
      </c>
      <c r="AI529" s="12" t="s">
        <v>7</v>
      </c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</row>
    <row r="530" spans="1:48" x14ac:dyDescent="0.2">
      <c r="A530" s="12"/>
      <c r="B530" s="12" t="s">
        <v>232</v>
      </c>
      <c r="C530" s="12" t="s">
        <v>232</v>
      </c>
      <c r="D530" s="12" t="s">
        <v>232</v>
      </c>
      <c r="E530" s="12" t="s">
        <v>232</v>
      </c>
      <c r="F530" s="12" t="s">
        <v>232</v>
      </c>
      <c r="G530" s="12" t="s">
        <v>232</v>
      </c>
      <c r="H530" s="12" t="s">
        <v>232</v>
      </c>
      <c r="I530" s="12" t="s">
        <v>232</v>
      </c>
      <c r="J530" s="12" t="s">
        <v>232</v>
      </c>
      <c r="K530" s="12"/>
      <c r="L530" s="12"/>
      <c r="M530" s="12"/>
      <c r="N530" s="12"/>
      <c r="O530" s="12"/>
      <c r="P530" s="12"/>
      <c r="Q530" s="12" t="s">
        <v>233</v>
      </c>
      <c r="R530" s="12" t="s">
        <v>233</v>
      </c>
      <c r="S530" s="12" t="s">
        <v>316</v>
      </c>
      <c r="T530" s="12" t="s">
        <v>233</v>
      </c>
      <c r="U530" s="12" t="s">
        <v>316</v>
      </c>
      <c r="V530" s="12" t="s">
        <v>234</v>
      </c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 t="s">
        <v>233</v>
      </c>
      <c r="AH530" s="12" t="s">
        <v>233</v>
      </c>
      <c r="AI530" s="12" t="s">
        <v>233</v>
      </c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</row>
    <row r="531" spans="1:48" x14ac:dyDescent="0.2">
      <c r="A531" s="12"/>
      <c r="B531" s="12" t="s">
        <v>24</v>
      </c>
      <c r="C531" s="12" t="s">
        <v>24</v>
      </c>
      <c r="D531" s="12" t="s">
        <v>24</v>
      </c>
      <c r="E531" s="12" t="s">
        <v>24</v>
      </c>
      <c r="F531" s="12" t="s">
        <v>24</v>
      </c>
      <c r="G531" s="12" t="s">
        <v>24</v>
      </c>
      <c r="H531" s="12" t="s">
        <v>24</v>
      </c>
      <c r="I531" s="12" t="s">
        <v>24</v>
      </c>
      <c r="J531" s="12" t="s">
        <v>24</v>
      </c>
      <c r="K531" s="12"/>
      <c r="L531" s="12"/>
      <c r="M531" s="12"/>
      <c r="N531" s="12"/>
      <c r="O531" s="12"/>
      <c r="P531" s="12"/>
      <c r="Q531" s="12" t="s">
        <v>25</v>
      </c>
      <c r="R531" s="12" t="s">
        <v>25</v>
      </c>
      <c r="S531" s="12" t="s">
        <v>25</v>
      </c>
      <c r="T531" s="12" t="s">
        <v>25</v>
      </c>
      <c r="U531" s="12" t="s">
        <v>25</v>
      </c>
      <c r="V531" s="12" t="s">
        <v>25</v>
      </c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 t="s">
        <v>26</v>
      </c>
      <c r="AH531" s="12" t="s">
        <v>26</v>
      </c>
      <c r="AI531" s="12" t="s">
        <v>26</v>
      </c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</row>
    <row r="532" spans="1:48" x14ac:dyDescent="0.2">
      <c r="A532" s="12"/>
      <c r="B532" s="12" t="s">
        <v>41</v>
      </c>
      <c r="C532" s="12" t="s">
        <v>41</v>
      </c>
      <c r="D532" s="12" t="s">
        <v>41</v>
      </c>
      <c r="E532" s="12" t="s">
        <v>41</v>
      </c>
      <c r="F532" s="12" t="s">
        <v>43</v>
      </c>
      <c r="G532" s="12" t="s">
        <v>43</v>
      </c>
      <c r="H532" s="12" t="s">
        <v>45</v>
      </c>
      <c r="I532" s="12" t="s">
        <v>45</v>
      </c>
      <c r="J532" s="12" t="s">
        <v>45</v>
      </c>
      <c r="K532" s="12"/>
      <c r="L532" s="12"/>
      <c r="M532" s="12"/>
      <c r="N532" s="12"/>
      <c r="O532" s="12"/>
      <c r="P532" s="12"/>
      <c r="Q532" s="12" t="s">
        <v>47</v>
      </c>
      <c r="R532" s="20"/>
      <c r="S532" s="12"/>
      <c r="T532" s="20"/>
      <c r="U532" s="12"/>
      <c r="V532" s="12" t="s">
        <v>47</v>
      </c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 t="s">
        <v>48</v>
      </c>
      <c r="AH532" s="12" t="s">
        <v>48</v>
      </c>
      <c r="AI532" s="20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</row>
    <row r="533" spans="1:48" x14ac:dyDescent="0.2">
      <c r="A533" s="10" t="s">
        <v>205</v>
      </c>
      <c r="B533" s="10" t="s">
        <v>53</v>
      </c>
      <c r="C533" s="10" t="s">
        <v>62</v>
      </c>
      <c r="D533" s="10" t="s">
        <v>63</v>
      </c>
      <c r="E533" s="10" t="s">
        <v>64</v>
      </c>
      <c r="F533" s="10" t="s">
        <v>103</v>
      </c>
      <c r="G533" s="10" t="s">
        <v>65</v>
      </c>
      <c r="H533" s="10" t="s">
        <v>66</v>
      </c>
      <c r="I533" s="10" t="s">
        <v>67</v>
      </c>
      <c r="J533" s="10" t="s">
        <v>68</v>
      </c>
      <c r="K533" s="10"/>
      <c r="L533" s="10"/>
      <c r="M533" s="10"/>
      <c r="N533" s="10"/>
      <c r="O533" s="10"/>
      <c r="P533" s="10"/>
      <c r="Q533" s="10" t="s">
        <v>374</v>
      </c>
      <c r="R533" s="10" t="s">
        <v>631</v>
      </c>
      <c r="S533" s="10" t="s">
        <v>632</v>
      </c>
      <c r="T533" s="10" t="s">
        <v>633</v>
      </c>
      <c r="U533" s="10" t="s">
        <v>634</v>
      </c>
      <c r="V533" s="10" t="s">
        <v>635</v>
      </c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 t="s">
        <v>80</v>
      </c>
      <c r="AH533" s="10" t="s">
        <v>60</v>
      </c>
      <c r="AI533" s="10" t="s">
        <v>61</v>
      </c>
      <c r="AJ533" s="10"/>
      <c r="AK533" s="10"/>
      <c r="AL533" s="10"/>
      <c r="AM533" s="10"/>
      <c r="AN533" s="10"/>
      <c r="AO533" s="10"/>
      <c r="AP533" s="10"/>
      <c r="AQ533" s="10"/>
      <c r="AR533" s="10"/>
      <c r="AS533" s="10"/>
      <c r="AT533" s="10"/>
      <c r="AU533" s="10"/>
      <c r="AV533" s="10"/>
    </row>
    <row r="534" spans="1:48" x14ac:dyDescent="0.2">
      <c r="A534" s="8"/>
      <c r="B534" s="8" t="s">
        <v>53</v>
      </c>
      <c r="C534" s="8" t="s">
        <v>62</v>
      </c>
      <c r="D534" s="8" t="s">
        <v>63</v>
      </c>
      <c r="E534" s="8" t="s">
        <v>64</v>
      </c>
      <c r="F534" s="8" t="s">
        <v>103</v>
      </c>
      <c r="G534" s="8" t="s">
        <v>65</v>
      </c>
      <c r="H534" s="8" t="s">
        <v>66</v>
      </c>
      <c r="I534" s="8" t="s">
        <v>67</v>
      </c>
      <c r="J534" s="8" t="s">
        <v>68</v>
      </c>
      <c r="K534" s="8"/>
      <c r="L534" s="8"/>
      <c r="M534" s="8"/>
      <c r="N534" s="8"/>
      <c r="O534" s="8"/>
      <c r="P534" s="8"/>
      <c r="Q534" s="8" t="s">
        <v>374</v>
      </c>
      <c r="R534" s="8" t="s">
        <v>631</v>
      </c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 t="s">
        <v>80</v>
      </c>
      <c r="AH534" s="8"/>
      <c r="AI534" s="8"/>
      <c r="AJ534" s="8"/>
      <c r="AK534" s="8"/>
      <c r="AL534" s="8"/>
      <c r="AM534" s="8"/>
      <c r="AN534" s="8"/>
      <c r="AO534" s="8"/>
      <c r="AP534" s="8"/>
      <c r="AQ534" s="8"/>
      <c r="AR534" s="8"/>
      <c r="AS534" s="8"/>
      <c r="AT534" s="8"/>
      <c r="AU534" s="8"/>
      <c r="AV534" s="8"/>
    </row>
    <row r="535" spans="1:48" x14ac:dyDescent="0.2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8"/>
      <c r="AP535" s="8"/>
      <c r="AQ535" s="8"/>
      <c r="AR535" s="8"/>
      <c r="AS535" s="8"/>
      <c r="AT535" s="8"/>
      <c r="AU535" s="8"/>
      <c r="AV535" s="8"/>
    </row>
    <row r="536" spans="1:48" x14ac:dyDescent="0.2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 t="s">
        <v>632</v>
      </c>
      <c r="T536" s="8" t="s">
        <v>633</v>
      </c>
      <c r="U536" s="8" t="s">
        <v>634</v>
      </c>
      <c r="V536" s="8" t="s">
        <v>635</v>
      </c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 t="s">
        <v>636</v>
      </c>
      <c r="AI536" s="8" t="s">
        <v>637</v>
      </c>
      <c r="AJ536" s="8"/>
      <c r="AK536" s="8"/>
      <c r="AL536" s="8"/>
      <c r="AM536" s="8"/>
      <c r="AN536" s="8"/>
      <c r="AO536" s="8"/>
      <c r="AP536" s="8"/>
      <c r="AQ536" s="8"/>
      <c r="AR536" s="8"/>
      <c r="AS536" s="8"/>
      <c r="AT536" s="8"/>
      <c r="AU536" s="8"/>
      <c r="AV536" s="8"/>
    </row>
    <row r="537" spans="1:48" x14ac:dyDescent="0.2">
      <c r="A537" s="12"/>
      <c r="B537" s="20">
        <v>0.3775</v>
      </c>
      <c r="C537" s="20">
        <v>0.38869999999999999</v>
      </c>
      <c r="D537" s="20">
        <v>0.2417</v>
      </c>
      <c r="E537" s="20">
        <v>0.24679999999999999</v>
      </c>
      <c r="F537" s="20">
        <v>0.63039999999999996</v>
      </c>
      <c r="G537" s="20">
        <v>0.64329999999999998</v>
      </c>
      <c r="H537" s="20">
        <v>0.63929999999999998</v>
      </c>
      <c r="I537" s="20">
        <v>1.2786</v>
      </c>
      <c r="J537" s="20">
        <v>1.5983000000000001</v>
      </c>
      <c r="K537" s="12"/>
      <c r="L537" s="12"/>
      <c r="M537" s="12"/>
      <c r="N537" s="12"/>
      <c r="O537" s="12"/>
      <c r="P537" s="12"/>
      <c r="Q537" s="20">
        <v>0.96</v>
      </c>
      <c r="R537" s="20">
        <v>0.36</v>
      </c>
      <c r="S537" s="20">
        <v>0.1056</v>
      </c>
      <c r="T537" s="12">
        <v>67</v>
      </c>
      <c r="U537" s="20">
        <v>0.69599999999999995</v>
      </c>
      <c r="V537" s="12">
        <v>451</v>
      </c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20">
        <v>2.8479999999999999</v>
      </c>
      <c r="AH537" s="20">
        <v>0.9</v>
      </c>
      <c r="AI537" s="12">
        <v>577</v>
      </c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</row>
    <row r="538" spans="1:48" x14ac:dyDescent="0.2">
      <c r="A538" s="12"/>
      <c r="B538" s="12" t="s">
        <v>6</v>
      </c>
      <c r="C538" s="12" t="s">
        <v>6</v>
      </c>
      <c r="D538" s="12" t="s">
        <v>6</v>
      </c>
      <c r="E538" s="12" t="s">
        <v>6</v>
      </c>
      <c r="F538" s="12" t="s">
        <v>6</v>
      </c>
      <c r="G538" s="12" t="s">
        <v>6</v>
      </c>
      <c r="H538" s="12" t="s">
        <v>6</v>
      </c>
      <c r="I538" s="12" t="s">
        <v>6</v>
      </c>
      <c r="J538" s="12" t="s">
        <v>6</v>
      </c>
      <c r="K538" s="12"/>
      <c r="L538" s="12"/>
      <c r="M538" s="12"/>
      <c r="N538" s="12"/>
      <c r="O538" s="12"/>
      <c r="P538" s="12"/>
      <c r="Q538" s="12" t="s">
        <v>6</v>
      </c>
      <c r="R538" s="12" t="s">
        <v>6</v>
      </c>
      <c r="S538" s="12" t="s">
        <v>6</v>
      </c>
      <c r="T538" s="12" t="s">
        <v>315</v>
      </c>
      <c r="U538" s="12" t="s">
        <v>6</v>
      </c>
      <c r="V538" s="12" t="s">
        <v>315</v>
      </c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 t="s">
        <v>6</v>
      </c>
      <c r="AH538" s="12" t="s">
        <v>6</v>
      </c>
      <c r="AI538" s="12" t="s">
        <v>315</v>
      </c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</row>
    <row r="539" spans="1:48" x14ac:dyDescent="0.2">
      <c r="A539" s="12"/>
      <c r="B539" s="12" t="s">
        <v>232</v>
      </c>
      <c r="C539" s="12" t="s">
        <v>232</v>
      </c>
      <c r="D539" s="12" t="s">
        <v>232</v>
      </c>
      <c r="E539" s="12" t="s">
        <v>232</v>
      </c>
      <c r="F539" s="12" t="s">
        <v>232</v>
      </c>
      <c r="G539" s="12" t="s">
        <v>232</v>
      </c>
      <c r="H539" s="12" t="s">
        <v>232</v>
      </c>
      <c r="I539" s="12" t="s">
        <v>232</v>
      </c>
      <c r="J539" s="12" t="s">
        <v>232</v>
      </c>
      <c r="K539" s="12"/>
      <c r="L539" s="12"/>
      <c r="M539" s="12"/>
      <c r="N539" s="12"/>
      <c r="O539" s="12"/>
      <c r="P539" s="12"/>
      <c r="Q539" s="12" t="s">
        <v>233</v>
      </c>
      <c r="R539" s="12" t="s">
        <v>233</v>
      </c>
      <c r="S539" s="12" t="s">
        <v>233</v>
      </c>
      <c r="T539" s="12" t="s">
        <v>316</v>
      </c>
      <c r="U539" s="12" t="s">
        <v>233</v>
      </c>
      <c r="V539" s="12" t="s">
        <v>316</v>
      </c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 t="s">
        <v>233</v>
      </c>
      <c r="AH539" s="12" t="s">
        <v>233</v>
      </c>
      <c r="AI539" s="12" t="s">
        <v>316</v>
      </c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</row>
    <row r="540" spans="1:48" x14ac:dyDescent="0.2">
      <c r="A540" s="12"/>
      <c r="B540" s="12" t="s">
        <v>24</v>
      </c>
      <c r="C540" s="12" t="s">
        <v>24</v>
      </c>
      <c r="D540" s="12" t="s">
        <v>24</v>
      </c>
      <c r="E540" s="12" t="s">
        <v>24</v>
      </c>
      <c r="F540" s="12" t="s">
        <v>24</v>
      </c>
      <c r="G540" s="12" t="s">
        <v>24</v>
      </c>
      <c r="H540" s="12" t="s">
        <v>24</v>
      </c>
      <c r="I540" s="12" t="s">
        <v>24</v>
      </c>
      <c r="J540" s="12" t="s">
        <v>24</v>
      </c>
      <c r="K540" s="12"/>
      <c r="L540" s="12"/>
      <c r="M540" s="12"/>
      <c r="N540" s="12"/>
      <c r="O540" s="12"/>
      <c r="P540" s="12"/>
      <c r="Q540" s="12" t="s">
        <v>25</v>
      </c>
      <c r="R540" s="12" t="s">
        <v>25</v>
      </c>
      <c r="S540" s="12" t="s">
        <v>25</v>
      </c>
      <c r="T540" s="12" t="s">
        <v>25</v>
      </c>
      <c r="U540" s="12" t="s">
        <v>25</v>
      </c>
      <c r="V540" s="12" t="s">
        <v>25</v>
      </c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 t="s">
        <v>26</v>
      </c>
      <c r="AH540" s="12" t="s">
        <v>26</v>
      </c>
      <c r="AI540" s="12" t="s">
        <v>26</v>
      </c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</row>
    <row r="541" spans="1:48" x14ac:dyDescent="0.2">
      <c r="A541" s="12"/>
      <c r="B541" s="12" t="s">
        <v>41</v>
      </c>
      <c r="C541" s="12" t="s">
        <v>41</v>
      </c>
      <c r="D541" s="12" t="s">
        <v>41</v>
      </c>
      <c r="E541" s="12" t="s">
        <v>41</v>
      </c>
      <c r="F541" s="12" t="s">
        <v>41</v>
      </c>
      <c r="G541" s="12" t="s">
        <v>43</v>
      </c>
      <c r="H541" s="12" t="s">
        <v>45</v>
      </c>
      <c r="I541" s="12" t="s">
        <v>45</v>
      </c>
      <c r="J541" s="12" t="s">
        <v>45</v>
      </c>
      <c r="K541" s="12"/>
      <c r="L541" s="12"/>
      <c r="M541" s="12"/>
      <c r="N541" s="12"/>
      <c r="O541" s="12"/>
      <c r="P541" s="12"/>
      <c r="Q541" s="12" t="s">
        <v>47</v>
      </c>
      <c r="R541" s="12" t="s">
        <v>47</v>
      </c>
      <c r="S541" s="20"/>
      <c r="T541" s="12"/>
      <c r="U541" s="20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 t="s">
        <v>48</v>
      </c>
      <c r="AH541" s="20"/>
      <c r="AI541" s="20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</row>
    <row r="542" spans="1:48" x14ac:dyDescent="0.2">
      <c r="A542" s="10" t="s">
        <v>206</v>
      </c>
      <c r="B542" s="10" t="s">
        <v>53</v>
      </c>
      <c r="C542" s="10" t="s">
        <v>62</v>
      </c>
      <c r="D542" s="10" t="s">
        <v>63</v>
      </c>
      <c r="E542" s="10" t="s">
        <v>64</v>
      </c>
      <c r="F542" s="10" t="s">
        <v>103</v>
      </c>
      <c r="G542" s="10" t="s">
        <v>65</v>
      </c>
      <c r="H542" s="10" t="s">
        <v>66</v>
      </c>
      <c r="I542" s="10" t="s">
        <v>67</v>
      </c>
      <c r="J542" s="10" t="s">
        <v>68</v>
      </c>
      <c r="K542" s="10" t="s">
        <v>81</v>
      </c>
      <c r="L542" s="10"/>
      <c r="M542" s="10"/>
      <c r="N542" s="10"/>
      <c r="O542" s="10"/>
      <c r="P542" s="10"/>
      <c r="Q542" s="10" t="s">
        <v>131</v>
      </c>
      <c r="R542" s="10" t="s">
        <v>638</v>
      </c>
      <c r="S542" s="10" t="s">
        <v>639</v>
      </c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 t="s">
        <v>640</v>
      </c>
      <c r="AH542" s="10" t="s">
        <v>641</v>
      </c>
      <c r="AI542" s="10" t="s">
        <v>642</v>
      </c>
      <c r="AJ542" s="10" t="s">
        <v>384</v>
      </c>
      <c r="AK542" s="10" t="s">
        <v>385</v>
      </c>
      <c r="AL542" s="10" t="s">
        <v>386</v>
      </c>
      <c r="AM542" s="10" t="s">
        <v>387</v>
      </c>
      <c r="AN542" s="10" t="s">
        <v>643</v>
      </c>
      <c r="AO542" s="10" t="s">
        <v>389</v>
      </c>
      <c r="AP542" s="10" t="s">
        <v>644</v>
      </c>
      <c r="AQ542" s="10" t="s">
        <v>645</v>
      </c>
      <c r="AR542" s="10" t="s">
        <v>646</v>
      </c>
      <c r="AS542" s="10" t="s">
        <v>647</v>
      </c>
      <c r="AT542" s="10" t="s">
        <v>648</v>
      </c>
      <c r="AU542" s="10"/>
      <c r="AV542" s="10"/>
    </row>
    <row r="543" spans="1:48" x14ac:dyDescent="0.2">
      <c r="A543" s="8"/>
      <c r="B543" s="8" t="s">
        <v>53</v>
      </c>
      <c r="C543" s="8" t="s">
        <v>62</v>
      </c>
      <c r="D543" s="8" t="s">
        <v>63</v>
      </c>
      <c r="E543" s="8" t="s">
        <v>64</v>
      </c>
      <c r="F543" s="8" t="s">
        <v>103</v>
      </c>
      <c r="G543" s="8" t="s">
        <v>65</v>
      </c>
      <c r="H543" s="8" t="s">
        <v>66</v>
      </c>
      <c r="I543" s="8" t="s">
        <v>67</v>
      </c>
      <c r="J543" s="8" t="s">
        <v>68</v>
      </c>
      <c r="K543" s="8"/>
      <c r="L543" s="8"/>
      <c r="M543" s="8"/>
      <c r="N543" s="8"/>
      <c r="O543" s="8"/>
      <c r="P543" s="8"/>
      <c r="Q543" s="8" t="s">
        <v>131</v>
      </c>
      <c r="R543" s="8" t="s">
        <v>638</v>
      </c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 t="s">
        <v>640</v>
      </c>
      <c r="AH543" s="8" t="s">
        <v>641</v>
      </c>
      <c r="AI543" s="8" t="s">
        <v>642</v>
      </c>
      <c r="AJ543" s="8" t="s">
        <v>384</v>
      </c>
      <c r="AK543" s="8" t="s">
        <v>385</v>
      </c>
      <c r="AL543" s="8" t="s">
        <v>386</v>
      </c>
      <c r="AM543" s="8" t="s">
        <v>387</v>
      </c>
      <c r="AN543" s="8" t="s">
        <v>643</v>
      </c>
      <c r="AO543" s="8" t="s">
        <v>389</v>
      </c>
      <c r="AP543" s="8" t="s">
        <v>644</v>
      </c>
      <c r="AQ543" s="8" t="s">
        <v>645</v>
      </c>
      <c r="AR543" s="8" t="s">
        <v>646</v>
      </c>
      <c r="AS543" s="8" t="s">
        <v>647</v>
      </c>
      <c r="AT543" s="8" t="s">
        <v>648</v>
      </c>
      <c r="AU543" s="8"/>
      <c r="AV543" s="8"/>
    </row>
    <row r="544" spans="1:48" x14ac:dyDescent="0.2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 t="s">
        <v>81</v>
      </c>
      <c r="L544" s="8"/>
      <c r="M544" s="8"/>
      <c r="N544" s="8"/>
      <c r="O544" s="8"/>
      <c r="P544" s="8"/>
      <c r="Q544" s="8"/>
      <c r="R544" s="8"/>
      <c r="S544" s="8" t="s">
        <v>639</v>
      </c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8"/>
      <c r="AP544" s="8"/>
      <c r="AQ544" s="8"/>
      <c r="AR544" s="8"/>
      <c r="AS544" s="8"/>
      <c r="AT544" s="8"/>
      <c r="AU544" s="8"/>
      <c r="AV544" s="8"/>
    </row>
    <row r="545" spans="1:48" x14ac:dyDescent="0.2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  <c r="AO545" s="8"/>
      <c r="AP545" s="8"/>
      <c r="AQ545" s="8"/>
      <c r="AR545" s="8"/>
      <c r="AS545" s="8"/>
      <c r="AT545" s="8"/>
      <c r="AU545" s="8"/>
      <c r="AV545" s="8"/>
    </row>
    <row r="546" spans="1:48" x14ac:dyDescent="0.2">
      <c r="A546" s="12"/>
      <c r="B546" s="20">
        <v>0.39650000000000002</v>
      </c>
      <c r="C546" s="20">
        <v>0.39729999999999999</v>
      </c>
      <c r="D546" s="20">
        <v>0.49880000000000002</v>
      </c>
      <c r="E546" s="20">
        <v>0.2898</v>
      </c>
      <c r="F546" s="20">
        <v>0.65449999999999997</v>
      </c>
      <c r="G546" s="20">
        <v>0.99590000000000001</v>
      </c>
      <c r="H546" s="20">
        <v>0.63929999999999998</v>
      </c>
      <c r="I546" s="20">
        <v>1.2786</v>
      </c>
      <c r="J546" s="20">
        <v>1.5983000000000001</v>
      </c>
      <c r="K546" s="20">
        <v>4.0000000000000001E-3</v>
      </c>
      <c r="L546" s="12"/>
      <c r="M546" s="12"/>
      <c r="N546" s="12"/>
      <c r="O546" s="12"/>
      <c r="P546" s="12"/>
      <c r="Q546" s="20">
        <v>1.1719999999999999</v>
      </c>
      <c r="R546" s="20">
        <v>0.42</v>
      </c>
      <c r="S546" s="20">
        <v>2.2000000000000001E-3</v>
      </c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20">
        <v>4.008</v>
      </c>
      <c r="AH546" s="20">
        <v>3.8899999999999997E-2</v>
      </c>
      <c r="AI546" s="20">
        <v>7.3000000000000001E-3</v>
      </c>
      <c r="AJ546" s="20">
        <v>0.44740000000000002</v>
      </c>
      <c r="AK546" s="20">
        <v>0.43959999999999999</v>
      </c>
      <c r="AL546" s="20">
        <v>0.53820000000000001</v>
      </c>
      <c r="AM546" s="20">
        <v>0.30890000000000001</v>
      </c>
      <c r="AN546" s="20">
        <v>0.30980000000000002</v>
      </c>
      <c r="AO546" s="20">
        <v>0.73939999999999995</v>
      </c>
      <c r="AP546" s="20">
        <v>0.61599999999999999</v>
      </c>
      <c r="AQ546" s="20">
        <v>0.74360000000000004</v>
      </c>
      <c r="AR546" s="20">
        <v>0.63929999999999998</v>
      </c>
      <c r="AS546" s="20">
        <v>1.2786</v>
      </c>
      <c r="AT546" s="20">
        <v>1.5983000000000001</v>
      </c>
      <c r="AU546" s="12"/>
      <c r="AV546" s="12"/>
    </row>
    <row r="547" spans="1:48" x14ac:dyDescent="0.2">
      <c r="A547" s="12"/>
      <c r="B547" s="12" t="s">
        <v>6</v>
      </c>
      <c r="C547" s="12" t="s">
        <v>6</v>
      </c>
      <c r="D547" s="12" t="s">
        <v>6</v>
      </c>
      <c r="E547" s="12" t="s">
        <v>6</v>
      </c>
      <c r="F547" s="12" t="s">
        <v>6</v>
      </c>
      <c r="G547" s="12" t="s">
        <v>6</v>
      </c>
      <c r="H547" s="12" t="s">
        <v>6</v>
      </c>
      <c r="I547" s="12" t="s">
        <v>6</v>
      </c>
      <c r="J547" s="12" t="s">
        <v>6</v>
      </c>
      <c r="K547" s="12" t="s">
        <v>32</v>
      </c>
      <c r="L547" s="12"/>
      <c r="M547" s="12"/>
      <c r="N547" s="12"/>
      <c r="O547" s="12"/>
      <c r="P547" s="12"/>
      <c r="Q547" s="12" t="s">
        <v>6</v>
      </c>
      <c r="R547" s="12" t="s">
        <v>6</v>
      </c>
      <c r="S547" s="12" t="s">
        <v>48</v>
      </c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 t="s">
        <v>6</v>
      </c>
      <c r="AH547" s="12" t="s">
        <v>6</v>
      </c>
      <c r="AI547" s="12" t="s">
        <v>6</v>
      </c>
      <c r="AJ547" s="12" t="s">
        <v>6</v>
      </c>
      <c r="AK547" s="12" t="s">
        <v>6</v>
      </c>
      <c r="AL547" s="12" t="s">
        <v>6</v>
      </c>
      <c r="AM547" s="12" t="s">
        <v>6</v>
      </c>
      <c r="AN547" s="12" t="s">
        <v>6</v>
      </c>
      <c r="AO547" s="12" t="s">
        <v>6</v>
      </c>
      <c r="AP547" s="12" t="s">
        <v>6</v>
      </c>
      <c r="AQ547" s="12" t="s">
        <v>6</v>
      </c>
      <c r="AR547" s="12" t="s">
        <v>6</v>
      </c>
      <c r="AS547" s="12" t="s">
        <v>6</v>
      </c>
      <c r="AT547" s="12" t="s">
        <v>6</v>
      </c>
      <c r="AU547" s="12"/>
      <c r="AV547" s="12"/>
    </row>
    <row r="548" spans="1:48" x14ac:dyDescent="0.2">
      <c r="A548" s="12"/>
      <c r="B548" s="12" t="s">
        <v>232</v>
      </c>
      <c r="C548" s="12" t="s">
        <v>232</v>
      </c>
      <c r="D548" s="12" t="s">
        <v>232</v>
      </c>
      <c r="E548" s="12" t="s">
        <v>232</v>
      </c>
      <c r="F548" s="12" t="s">
        <v>232</v>
      </c>
      <c r="G548" s="12" t="s">
        <v>232</v>
      </c>
      <c r="H548" s="12" t="s">
        <v>232</v>
      </c>
      <c r="I548" s="12" t="s">
        <v>232</v>
      </c>
      <c r="J548" s="12" t="s">
        <v>232</v>
      </c>
      <c r="K548" s="12" t="s">
        <v>234</v>
      </c>
      <c r="L548" s="12"/>
      <c r="M548" s="12"/>
      <c r="N548" s="12"/>
      <c r="O548" s="12"/>
      <c r="P548" s="12"/>
      <c r="Q548" s="12" t="s">
        <v>233</v>
      </c>
      <c r="R548" s="12" t="s">
        <v>233</v>
      </c>
      <c r="S548" s="12" t="s">
        <v>206</v>
      </c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 t="s">
        <v>233</v>
      </c>
      <c r="AH548" s="12" t="s">
        <v>233</v>
      </c>
      <c r="AI548" s="12" t="s">
        <v>233</v>
      </c>
      <c r="AJ548" s="12" t="s">
        <v>233</v>
      </c>
      <c r="AK548" s="12" t="s">
        <v>233</v>
      </c>
      <c r="AL548" s="12" t="s">
        <v>233</v>
      </c>
      <c r="AM548" s="12" t="s">
        <v>233</v>
      </c>
      <c r="AN548" s="12" t="s">
        <v>233</v>
      </c>
      <c r="AO548" s="12" t="s">
        <v>233</v>
      </c>
      <c r="AP548" s="12" t="s">
        <v>233</v>
      </c>
      <c r="AQ548" s="12" t="s">
        <v>233</v>
      </c>
      <c r="AR548" s="12" t="s">
        <v>233</v>
      </c>
      <c r="AS548" s="12" t="s">
        <v>233</v>
      </c>
      <c r="AT548" s="12" t="s">
        <v>233</v>
      </c>
      <c r="AU548" s="12"/>
      <c r="AV548" s="12"/>
    </row>
    <row r="549" spans="1:48" x14ac:dyDescent="0.2">
      <c r="A549" s="12"/>
      <c r="B549" s="12" t="s">
        <v>24</v>
      </c>
      <c r="C549" s="12" t="s">
        <v>24</v>
      </c>
      <c r="D549" s="12" t="s">
        <v>24</v>
      </c>
      <c r="E549" s="12" t="s">
        <v>24</v>
      </c>
      <c r="F549" s="12" t="s">
        <v>24</v>
      </c>
      <c r="G549" s="12" t="s">
        <v>24</v>
      </c>
      <c r="H549" s="12" t="s">
        <v>24</v>
      </c>
      <c r="I549" s="12" t="s">
        <v>24</v>
      </c>
      <c r="J549" s="12" t="s">
        <v>24</v>
      </c>
      <c r="K549" s="12" t="s">
        <v>24</v>
      </c>
      <c r="L549" s="12"/>
      <c r="M549" s="12"/>
      <c r="N549" s="12"/>
      <c r="O549" s="12"/>
      <c r="P549" s="12"/>
      <c r="Q549" s="12" t="s">
        <v>25</v>
      </c>
      <c r="R549" s="12" t="s">
        <v>25</v>
      </c>
      <c r="S549" s="12" t="s">
        <v>25</v>
      </c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 t="s">
        <v>26</v>
      </c>
      <c r="AH549" s="12" t="s">
        <v>26</v>
      </c>
      <c r="AI549" s="12" t="s">
        <v>26</v>
      </c>
      <c r="AJ549" s="12" t="s">
        <v>26</v>
      </c>
      <c r="AK549" s="12" t="s">
        <v>26</v>
      </c>
      <c r="AL549" s="12" t="s">
        <v>26</v>
      </c>
      <c r="AM549" s="12" t="s">
        <v>26</v>
      </c>
      <c r="AN549" s="12" t="s">
        <v>26</v>
      </c>
      <c r="AO549" s="12" t="s">
        <v>26</v>
      </c>
      <c r="AP549" s="12" t="s">
        <v>26</v>
      </c>
      <c r="AQ549" s="12" t="s">
        <v>26</v>
      </c>
      <c r="AR549" s="12" t="s">
        <v>26</v>
      </c>
      <c r="AS549" s="12" t="s">
        <v>26</v>
      </c>
      <c r="AT549" s="12" t="s">
        <v>26</v>
      </c>
      <c r="AU549" s="12"/>
      <c r="AV549" s="12"/>
    </row>
    <row r="550" spans="1:48" x14ac:dyDescent="0.2">
      <c r="A550" s="12"/>
      <c r="B550" s="12" t="s">
        <v>41</v>
      </c>
      <c r="C550" s="12" t="s">
        <v>41</v>
      </c>
      <c r="D550" s="12" t="s">
        <v>41</v>
      </c>
      <c r="E550" s="12" t="s">
        <v>41</v>
      </c>
      <c r="F550" s="12" t="s">
        <v>41</v>
      </c>
      <c r="G550" s="12" t="s">
        <v>43</v>
      </c>
      <c r="H550" s="12" t="s">
        <v>45</v>
      </c>
      <c r="I550" s="12" t="s">
        <v>45</v>
      </c>
      <c r="J550" s="12" t="s">
        <v>45</v>
      </c>
      <c r="K550" s="3"/>
      <c r="L550" s="12"/>
      <c r="M550" s="12"/>
      <c r="N550" s="12"/>
      <c r="O550" s="12"/>
      <c r="P550" s="12"/>
      <c r="Q550" s="12" t="s">
        <v>47</v>
      </c>
      <c r="R550" s="12" t="s">
        <v>47</v>
      </c>
      <c r="S550" s="20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 t="s">
        <v>48</v>
      </c>
      <c r="AH550" s="12" t="s">
        <v>48</v>
      </c>
      <c r="AI550" s="12" t="s">
        <v>48</v>
      </c>
      <c r="AJ550" s="12" t="s">
        <v>48</v>
      </c>
      <c r="AK550" s="12" t="s">
        <v>48</v>
      </c>
      <c r="AL550" s="12" t="s">
        <v>48</v>
      </c>
      <c r="AM550" s="12" t="s">
        <v>48</v>
      </c>
      <c r="AN550" s="12" t="s">
        <v>48</v>
      </c>
      <c r="AO550" s="12" t="s">
        <v>48</v>
      </c>
      <c r="AP550" s="12" t="s">
        <v>48</v>
      </c>
      <c r="AQ550" s="12" t="s">
        <v>48</v>
      </c>
      <c r="AR550" s="12" t="s">
        <v>48</v>
      </c>
      <c r="AS550" s="12" t="s">
        <v>48</v>
      </c>
      <c r="AT550" s="12" t="s">
        <v>48</v>
      </c>
      <c r="AU550" s="12"/>
      <c r="AV550" s="12"/>
    </row>
    <row r="551" spans="1:48" x14ac:dyDescent="0.2">
      <c r="A551" s="10" t="s">
        <v>207</v>
      </c>
      <c r="B551" s="10" t="s">
        <v>53</v>
      </c>
      <c r="C551" s="10" t="s">
        <v>62</v>
      </c>
      <c r="D551" s="10" t="s">
        <v>63</v>
      </c>
      <c r="E551" s="10" t="s">
        <v>64</v>
      </c>
      <c r="F551" s="10" t="s">
        <v>324</v>
      </c>
      <c r="G551" s="10" t="s">
        <v>325</v>
      </c>
      <c r="H551" s="10" t="s">
        <v>66</v>
      </c>
      <c r="I551" s="10" t="s">
        <v>67</v>
      </c>
      <c r="J551" s="10" t="s">
        <v>68</v>
      </c>
      <c r="K551" s="10" t="s">
        <v>293</v>
      </c>
      <c r="L551" s="10"/>
      <c r="M551" s="10"/>
      <c r="N551" s="10"/>
      <c r="O551" s="10"/>
      <c r="P551" s="10"/>
      <c r="Q551" s="10" t="s">
        <v>120</v>
      </c>
      <c r="R551" s="10" t="s">
        <v>121</v>
      </c>
      <c r="S551" s="10" t="s">
        <v>649</v>
      </c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 t="s">
        <v>132</v>
      </c>
      <c r="AH551" s="10" t="s">
        <v>650</v>
      </c>
      <c r="AI551" s="10" t="s">
        <v>651</v>
      </c>
      <c r="AJ551" s="10"/>
      <c r="AK551" s="10"/>
      <c r="AL551" s="10"/>
      <c r="AM551" s="10"/>
      <c r="AN551" s="10"/>
      <c r="AO551" s="10"/>
      <c r="AP551" s="10"/>
      <c r="AQ551" s="10"/>
      <c r="AR551" s="10"/>
      <c r="AS551" s="10"/>
      <c r="AT551" s="10"/>
      <c r="AU551" s="10"/>
      <c r="AV551" s="10"/>
    </row>
    <row r="552" spans="1:48" x14ac:dyDescent="0.2">
      <c r="A552" s="8"/>
      <c r="B552" s="8" t="s">
        <v>53</v>
      </c>
      <c r="C552" s="8" t="s">
        <v>62</v>
      </c>
      <c r="D552" s="8" t="s">
        <v>63</v>
      </c>
      <c r="E552" s="8" t="s">
        <v>64</v>
      </c>
      <c r="F552" s="8" t="s">
        <v>324</v>
      </c>
      <c r="G552" s="8" t="s">
        <v>325</v>
      </c>
      <c r="H552" s="8" t="s">
        <v>66</v>
      </c>
      <c r="I552" s="8" t="s">
        <v>67</v>
      </c>
      <c r="J552" s="8" t="s">
        <v>68</v>
      </c>
      <c r="K552" s="8" t="s">
        <v>293</v>
      </c>
      <c r="L552" s="8"/>
      <c r="M552" s="8"/>
      <c r="N552" s="8"/>
      <c r="O552" s="8"/>
      <c r="P552" s="8"/>
      <c r="Q552" s="8" t="s">
        <v>120</v>
      </c>
      <c r="R552" s="8" t="s">
        <v>121</v>
      </c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 t="s">
        <v>132</v>
      </c>
      <c r="AH552" s="8" t="s">
        <v>650</v>
      </c>
      <c r="AI552" s="8"/>
      <c r="AJ552" s="8"/>
      <c r="AK552" s="8"/>
      <c r="AL552" s="8"/>
      <c r="AM552" s="8"/>
      <c r="AN552" s="8"/>
      <c r="AO552" s="8"/>
      <c r="AP552" s="8"/>
      <c r="AQ552" s="8"/>
      <c r="AR552" s="8"/>
      <c r="AS552" s="8"/>
      <c r="AT552" s="8"/>
      <c r="AU552" s="8"/>
      <c r="AV552" s="8"/>
    </row>
    <row r="553" spans="1:48" x14ac:dyDescent="0.2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 t="s">
        <v>649</v>
      </c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 t="s">
        <v>651</v>
      </c>
      <c r="AJ553" s="8"/>
      <c r="AK553" s="8"/>
      <c r="AL553" s="8"/>
      <c r="AM553" s="8"/>
      <c r="AN553" s="8"/>
      <c r="AO553" s="8"/>
      <c r="AP553" s="8"/>
      <c r="AQ553" s="8"/>
      <c r="AR553" s="8"/>
      <c r="AS553" s="8"/>
      <c r="AT553" s="8"/>
      <c r="AU553" s="8"/>
      <c r="AV553" s="8"/>
    </row>
    <row r="554" spans="1:48" x14ac:dyDescent="0.2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  <c r="AO554" s="8"/>
      <c r="AP554" s="8"/>
      <c r="AQ554" s="8"/>
      <c r="AR554" s="8"/>
      <c r="AS554" s="8"/>
      <c r="AT554" s="8"/>
      <c r="AU554" s="8"/>
      <c r="AV554" s="8"/>
    </row>
    <row r="555" spans="1:48" x14ac:dyDescent="0.2">
      <c r="A555" s="12"/>
      <c r="B555" s="20">
        <v>0.95920000000000005</v>
      </c>
      <c r="C555" s="20">
        <v>0.82630000000000003</v>
      </c>
      <c r="D555" s="20">
        <v>1.0330999999999999</v>
      </c>
      <c r="E555" s="20">
        <v>1.3605</v>
      </c>
      <c r="F555" s="20">
        <v>0.62539999999999996</v>
      </c>
      <c r="G555" s="20">
        <v>1.1309</v>
      </c>
      <c r="H555" s="20">
        <v>0.82050000000000001</v>
      </c>
      <c r="I555" s="20">
        <v>1.641</v>
      </c>
      <c r="J555" s="20">
        <v>2.0512999999999999</v>
      </c>
      <c r="K555" s="21">
        <v>1</v>
      </c>
      <c r="L555" s="12"/>
      <c r="M555" s="12"/>
      <c r="N555" s="12"/>
      <c r="O555" s="12"/>
      <c r="P555" s="12"/>
      <c r="Q555" s="20">
        <v>1.992</v>
      </c>
      <c r="R555" s="20">
        <v>2.952</v>
      </c>
      <c r="S555" s="20">
        <v>0.2</v>
      </c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20">
        <v>1.6</v>
      </c>
      <c r="AH555" s="20">
        <v>0.24</v>
      </c>
      <c r="AI555" s="20">
        <v>0.26</v>
      </c>
      <c r="AJ555" s="20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</row>
    <row r="556" spans="1:48" x14ac:dyDescent="0.2">
      <c r="A556" s="12"/>
      <c r="B556" s="12" t="s">
        <v>6</v>
      </c>
      <c r="C556" s="12" t="s">
        <v>6</v>
      </c>
      <c r="D556" s="12" t="s">
        <v>6</v>
      </c>
      <c r="E556" s="12" t="s">
        <v>6</v>
      </c>
      <c r="F556" s="12" t="s">
        <v>6</v>
      </c>
      <c r="G556" s="12" t="s">
        <v>6</v>
      </c>
      <c r="H556" s="12" t="s">
        <v>6</v>
      </c>
      <c r="I556" s="12" t="s">
        <v>6</v>
      </c>
      <c r="J556" s="12" t="s">
        <v>6</v>
      </c>
      <c r="K556" s="12" t="s">
        <v>6</v>
      </c>
      <c r="L556" s="12"/>
      <c r="M556" s="12"/>
      <c r="N556" s="12"/>
      <c r="O556" s="12"/>
      <c r="P556" s="12"/>
      <c r="Q556" s="12" t="s">
        <v>6</v>
      </c>
      <c r="R556" s="12" t="s">
        <v>6</v>
      </c>
      <c r="S556" s="12" t="s">
        <v>11</v>
      </c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 t="s">
        <v>6</v>
      </c>
      <c r="AH556" s="12" t="s">
        <v>6</v>
      </c>
      <c r="AI556" s="12" t="s">
        <v>652</v>
      </c>
      <c r="AJ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</row>
    <row r="557" spans="1:48" x14ac:dyDescent="0.2">
      <c r="A557" s="12"/>
      <c r="B557" s="12" t="s">
        <v>254</v>
      </c>
      <c r="C557" s="12" t="s">
        <v>254</v>
      </c>
      <c r="D557" s="12" t="s">
        <v>254</v>
      </c>
      <c r="E557" s="12" t="s">
        <v>254</v>
      </c>
      <c r="F557" s="12" t="s">
        <v>254</v>
      </c>
      <c r="G557" s="12" t="s">
        <v>254</v>
      </c>
      <c r="H557" s="12" t="s">
        <v>232</v>
      </c>
      <c r="I557" s="12" t="s">
        <v>232</v>
      </c>
      <c r="J557" s="12" t="s">
        <v>232</v>
      </c>
      <c r="K557" s="12" t="s">
        <v>234</v>
      </c>
      <c r="L557" s="12"/>
      <c r="M557" s="12"/>
      <c r="N557" s="12"/>
      <c r="O557" s="12"/>
      <c r="P557" s="12"/>
      <c r="Q557" s="12" t="s">
        <v>233</v>
      </c>
      <c r="R557" s="12" t="s">
        <v>233</v>
      </c>
      <c r="S557" s="12" t="s">
        <v>234</v>
      </c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 t="s">
        <v>233</v>
      </c>
      <c r="AH557" s="12" t="s">
        <v>233</v>
      </c>
      <c r="AI557" s="12" t="s">
        <v>207</v>
      </c>
      <c r="AJ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</row>
    <row r="558" spans="1:48" x14ac:dyDescent="0.2">
      <c r="A558" s="12"/>
      <c r="B558" s="12" t="s">
        <v>24</v>
      </c>
      <c r="C558" s="12" t="s">
        <v>24</v>
      </c>
      <c r="D558" s="12" t="s">
        <v>24</v>
      </c>
      <c r="E558" s="12" t="s">
        <v>24</v>
      </c>
      <c r="F558" s="12" t="s">
        <v>24</v>
      </c>
      <c r="G558" s="12" t="s">
        <v>24</v>
      </c>
      <c r="H558" s="12" t="s">
        <v>24</v>
      </c>
      <c r="I558" s="12" t="s">
        <v>24</v>
      </c>
      <c r="J558" s="12" t="s">
        <v>24</v>
      </c>
      <c r="K558" s="12" t="s">
        <v>24</v>
      </c>
      <c r="L558" s="12"/>
      <c r="M558" s="12"/>
      <c r="N558" s="12"/>
      <c r="O558" s="12"/>
      <c r="P558" s="12"/>
      <c r="Q558" s="12" t="s">
        <v>25</v>
      </c>
      <c r="R558" s="12" t="s">
        <v>25</v>
      </c>
      <c r="S558" s="12" t="s">
        <v>25</v>
      </c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 t="s">
        <v>26</v>
      </c>
      <c r="AH558" s="12" t="s">
        <v>26</v>
      </c>
      <c r="AI558" s="12" t="s">
        <v>26</v>
      </c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</row>
    <row r="559" spans="1:48" x14ac:dyDescent="0.2">
      <c r="A559" s="12"/>
      <c r="B559" s="12" t="s">
        <v>41</v>
      </c>
      <c r="C559" s="12" t="s">
        <v>41</v>
      </c>
      <c r="D559" s="12" t="s">
        <v>41</v>
      </c>
      <c r="E559" s="12" t="s">
        <v>41</v>
      </c>
      <c r="F559" s="12" t="s">
        <v>43</v>
      </c>
      <c r="G559" s="12" t="s">
        <v>43</v>
      </c>
      <c r="H559" s="12" t="s">
        <v>45</v>
      </c>
      <c r="I559" s="12" t="s">
        <v>45</v>
      </c>
      <c r="J559" s="12" t="s">
        <v>45</v>
      </c>
      <c r="K559" s="12"/>
      <c r="L559" s="12"/>
      <c r="M559" s="12"/>
      <c r="N559" s="12"/>
      <c r="O559" s="12"/>
      <c r="P559" s="12"/>
      <c r="Q559" s="12" t="s">
        <v>47</v>
      </c>
      <c r="R559" s="12" t="s">
        <v>47</v>
      </c>
      <c r="S559" s="20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 t="s">
        <v>48</v>
      </c>
      <c r="AH559" s="12" t="s">
        <v>41</v>
      </c>
      <c r="AI559" s="20"/>
      <c r="AJ559" s="20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</row>
    <row r="560" spans="1:48" x14ac:dyDescent="0.2">
      <c r="A560" s="10" t="s">
        <v>208</v>
      </c>
      <c r="B560" s="10" t="s">
        <v>53</v>
      </c>
      <c r="C560" s="10" t="s">
        <v>62</v>
      </c>
      <c r="D560" s="10" t="s">
        <v>63</v>
      </c>
      <c r="E560" s="10" t="s">
        <v>64</v>
      </c>
      <c r="F560" s="10" t="s">
        <v>446</v>
      </c>
      <c r="G560" s="10" t="s">
        <v>500</v>
      </c>
      <c r="H560" s="10" t="s">
        <v>65</v>
      </c>
      <c r="I560" s="10" t="s">
        <v>66</v>
      </c>
      <c r="J560" s="10" t="s">
        <v>67</v>
      </c>
      <c r="K560" s="10" t="s">
        <v>68</v>
      </c>
      <c r="L560" s="10"/>
      <c r="M560" s="10"/>
      <c r="N560" s="10"/>
      <c r="O560" s="10"/>
      <c r="P560" s="10"/>
      <c r="Q560" s="10" t="s">
        <v>653</v>
      </c>
      <c r="R560" s="10" t="s">
        <v>654</v>
      </c>
      <c r="S560" s="10" t="s">
        <v>122</v>
      </c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 t="s">
        <v>655</v>
      </c>
      <c r="AH560" s="10" t="s">
        <v>656</v>
      </c>
      <c r="AI560" s="10" t="s">
        <v>657</v>
      </c>
      <c r="AJ560" s="10" t="s">
        <v>81</v>
      </c>
      <c r="AK560" s="10"/>
      <c r="AL560" s="10"/>
      <c r="AM560" s="10"/>
      <c r="AN560" s="10"/>
      <c r="AO560" s="10"/>
      <c r="AP560" s="10"/>
      <c r="AQ560" s="10"/>
      <c r="AR560" s="10"/>
      <c r="AS560" s="10"/>
      <c r="AT560" s="10"/>
      <c r="AU560" s="10"/>
      <c r="AV560" s="10"/>
    </row>
    <row r="561" spans="1:48" x14ac:dyDescent="0.2">
      <c r="A561" s="8"/>
      <c r="B561" s="8" t="s">
        <v>53</v>
      </c>
      <c r="C561" s="8" t="s">
        <v>62</v>
      </c>
      <c r="D561" s="8" t="s">
        <v>63</v>
      </c>
      <c r="E561" s="8" t="s">
        <v>64</v>
      </c>
      <c r="F561" s="8" t="s">
        <v>446</v>
      </c>
      <c r="G561" s="8" t="s">
        <v>500</v>
      </c>
      <c r="H561" s="8" t="s">
        <v>65</v>
      </c>
      <c r="I561" s="8" t="s">
        <v>66</v>
      </c>
      <c r="J561" s="8" t="s">
        <v>67</v>
      </c>
      <c r="K561" s="8" t="s">
        <v>68</v>
      </c>
      <c r="L561" s="8"/>
      <c r="M561" s="8"/>
      <c r="N561" s="8"/>
      <c r="O561" s="8"/>
      <c r="P561" s="8"/>
      <c r="Q561" s="8" t="s">
        <v>653</v>
      </c>
      <c r="R561" s="8" t="s">
        <v>654</v>
      </c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 t="s">
        <v>655</v>
      </c>
      <c r="AH561" s="8" t="s">
        <v>656</v>
      </c>
      <c r="AI561" s="8" t="s">
        <v>657</v>
      </c>
      <c r="AJ561" s="8"/>
      <c r="AK561" s="8"/>
      <c r="AL561" s="8"/>
      <c r="AM561" s="8"/>
      <c r="AN561" s="8"/>
      <c r="AO561" s="8"/>
      <c r="AP561" s="8"/>
      <c r="AQ561" s="8"/>
      <c r="AR561" s="8"/>
      <c r="AS561" s="8"/>
      <c r="AT561" s="8"/>
      <c r="AU561" s="8"/>
      <c r="AV561" s="8"/>
    </row>
    <row r="562" spans="1:48" x14ac:dyDescent="0.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 t="s">
        <v>122</v>
      </c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 t="s">
        <v>81</v>
      </c>
      <c r="AK562" s="8"/>
      <c r="AL562" s="8"/>
      <c r="AM562" s="8"/>
      <c r="AN562" s="8"/>
      <c r="AO562" s="8"/>
      <c r="AP562" s="8"/>
      <c r="AQ562" s="8"/>
      <c r="AR562" s="8"/>
      <c r="AS562" s="8"/>
      <c r="AT562" s="8"/>
      <c r="AU562" s="8"/>
      <c r="AV562" s="8"/>
    </row>
    <row r="563" spans="1:48" x14ac:dyDescent="0.2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  <c r="AO563" s="8"/>
      <c r="AP563" s="8"/>
      <c r="AQ563" s="8"/>
      <c r="AR563" s="8"/>
      <c r="AS563" s="8"/>
      <c r="AT563" s="8"/>
      <c r="AU563" s="8"/>
      <c r="AV563" s="8"/>
    </row>
    <row r="564" spans="1:48" x14ac:dyDescent="0.2">
      <c r="A564" s="12"/>
      <c r="B564" s="20">
        <v>0.52459999999999996</v>
      </c>
      <c r="C564" s="20">
        <v>0.51600000000000001</v>
      </c>
      <c r="D564" s="20">
        <v>0.31819999999999998</v>
      </c>
      <c r="E564" s="20">
        <v>0.6966</v>
      </c>
      <c r="F564" s="20">
        <v>0.41620000000000001</v>
      </c>
      <c r="G564" s="20">
        <v>0.43</v>
      </c>
      <c r="H564" s="20">
        <v>1.3673999999999999</v>
      </c>
      <c r="I564" s="20">
        <v>0.63929999999999998</v>
      </c>
      <c r="J564" s="20">
        <v>1.2786</v>
      </c>
      <c r="K564" s="20">
        <v>1.5983000000000001</v>
      </c>
      <c r="L564" s="12"/>
      <c r="M564" s="12"/>
      <c r="N564" s="12"/>
      <c r="O564" s="12"/>
      <c r="P564" s="12"/>
      <c r="Q564" s="20">
        <v>0.58399999999999996</v>
      </c>
      <c r="R564" s="20">
        <v>1.36</v>
      </c>
      <c r="S564" s="21">
        <v>0.12</v>
      </c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20">
        <v>1.04</v>
      </c>
      <c r="AH564" s="20">
        <v>1.52</v>
      </c>
      <c r="AI564" s="20">
        <v>1.32</v>
      </c>
      <c r="AJ564" s="20">
        <v>0.15</v>
      </c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</row>
    <row r="565" spans="1:48" x14ac:dyDescent="0.2">
      <c r="A565" s="12"/>
      <c r="B565" s="12" t="s">
        <v>6</v>
      </c>
      <c r="C565" s="12" t="s">
        <v>6</v>
      </c>
      <c r="D565" s="12" t="s">
        <v>6</v>
      </c>
      <c r="E565" s="12" t="s">
        <v>6</v>
      </c>
      <c r="F565" s="12" t="s">
        <v>6</v>
      </c>
      <c r="G565" s="12" t="s">
        <v>6</v>
      </c>
      <c r="H565" s="12" t="s">
        <v>6</v>
      </c>
      <c r="I565" s="12" t="s">
        <v>6</v>
      </c>
      <c r="J565" s="12" t="s">
        <v>6</v>
      </c>
      <c r="K565" s="12" t="s">
        <v>6</v>
      </c>
      <c r="L565" s="12"/>
      <c r="M565" s="12"/>
      <c r="N565" s="12"/>
      <c r="O565" s="12"/>
      <c r="P565" s="12"/>
      <c r="Q565" s="12" t="s">
        <v>6</v>
      </c>
      <c r="R565" s="12" t="s">
        <v>6</v>
      </c>
      <c r="S565" s="12" t="s">
        <v>9</v>
      </c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 t="s">
        <v>6</v>
      </c>
      <c r="AH565" s="12" t="s">
        <v>6</v>
      </c>
      <c r="AI565" s="12" t="s">
        <v>6</v>
      </c>
      <c r="AJ565" s="12" t="s">
        <v>9</v>
      </c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</row>
    <row r="566" spans="1:48" x14ac:dyDescent="0.2">
      <c r="A566" s="12"/>
      <c r="B566" s="12" t="s">
        <v>232</v>
      </c>
      <c r="C566" s="12" t="s">
        <v>232</v>
      </c>
      <c r="D566" s="12" t="s">
        <v>232</v>
      </c>
      <c r="E566" s="12" t="s">
        <v>232</v>
      </c>
      <c r="F566" s="12" t="s">
        <v>232</v>
      </c>
      <c r="G566" s="12" t="s">
        <v>232</v>
      </c>
      <c r="H566" s="12" t="s">
        <v>232</v>
      </c>
      <c r="I566" s="12" t="s">
        <v>232</v>
      </c>
      <c r="J566" s="12" t="s">
        <v>232</v>
      </c>
      <c r="K566" s="12" t="s">
        <v>232</v>
      </c>
      <c r="L566" s="12"/>
      <c r="M566" s="12"/>
      <c r="N566" s="12"/>
      <c r="O566" s="12"/>
      <c r="P566" s="12"/>
      <c r="Q566" s="12" t="s">
        <v>233</v>
      </c>
      <c r="R566" s="12" t="s">
        <v>233</v>
      </c>
      <c r="S566" s="12" t="s">
        <v>234</v>
      </c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 t="s">
        <v>233</v>
      </c>
      <c r="AH566" s="12" t="s">
        <v>233</v>
      </c>
      <c r="AI566" s="12" t="s">
        <v>233</v>
      </c>
      <c r="AJ566" s="12" t="s">
        <v>234</v>
      </c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</row>
    <row r="567" spans="1:48" x14ac:dyDescent="0.2">
      <c r="A567" s="12"/>
      <c r="B567" s="12" t="s">
        <v>24</v>
      </c>
      <c r="C567" s="12" t="s">
        <v>24</v>
      </c>
      <c r="D567" s="12" t="s">
        <v>24</v>
      </c>
      <c r="E567" s="12" t="s">
        <v>24</v>
      </c>
      <c r="F567" s="12" t="s">
        <v>24</v>
      </c>
      <c r="G567" s="12" t="s">
        <v>24</v>
      </c>
      <c r="H567" s="12" t="s">
        <v>24</v>
      </c>
      <c r="I567" s="12" t="s">
        <v>24</v>
      </c>
      <c r="J567" s="12" t="s">
        <v>24</v>
      </c>
      <c r="K567" s="12" t="s">
        <v>24</v>
      </c>
      <c r="L567" s="12"/>
      <c r="M567" s="12"/>
      <c r="N567" s="12"/>
      <c r="O567" s="12"/>
      <c r="P567" s="12"/>
      <c r="Q567" s="12" t="s">
        <v>25</v>
      </c>
      <c r="R567" s="12" t="s">
        <v>25</v>
      </c>
      <c r="S567" s="12" t="s">
        <v>25</v>
      </c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 t="s">
        <v>26</v>
      </c>
      <c r="AH567" s="12" t="s">
        <v>26</v>
      </c>
      <c r="AI567" s="12" t="s">
        <v>26</v>
      </c>
      <c r="AJ567" s="12" t="s">
        <v>26</v>
      </c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</row>
    <row r="568" spans="1:48" x14ac:dyDescent="0.2">
      <c r="A568" s="12"/>
      <c r="B568" s="12" t="s">
        <v>41</v>
      </c>
      <c r="C568" s="12" t="s">
        <v>41</v>
      </c>
      <c r="D568" s="12" t="s">
        <v>41</v>
      </c>
      <c r="E568" s="12" t="s">
        <v>41</v>
      </c>
      <c r="F568" s="12" t="s">
        <v>41</v>
      </c>
      <c r="G568" s="12" t="s">
        <v>41</v>
      </c>
      <c r="H568" s="12" t="s">
        <v>43</v>
      </c>
      <c r="I568" s="12" t="s">
        <v>45</v>
      </c>
      <c r="J568" s="12" t="s">
        <v>45</v>
      </c>
      <c r="K568" s="12" t="s">
        <v>45</v>
      </c>
      <c r="L568" s="12"/>
      <c r="M568" s="12"/>
      <c r="N568" s="12"/>
      <c r="O568" s="12"/>
      <c r="P568" s="12"/>
      <c r="Q568" s="12" t="s">
        <v>47</v>
      </c>
      <c r="R568" s="12" t="s">
        <v>47</v>
      </c>
      <c r="S568" s="3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 t="s">
        <v>48</v>
      </c>
      <c r="AH568" s="12" t="s">
        <v>48</v>
      </c>
      <c r="AI568" s="12" t="s">
        <v>48</v>
      </c>
      <c r="AJ568" s="3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</row>
    <row r="569" spans="1:48" x14ac:dyDescent="0.2">
      <c r="A569" s="10" t="s">
        <v>209</v>
      </c>
      <c r="B569" s="10" t="s">
        <v>53</v>
      </c>
      <c r="C569" s="10" t="s">
        <v>62</v>
      </c>
      <c r="D569" s="10" t="s">
        <v>63</v>
      </c>
      <c r="E569" s="10" t="s">
        <v>64</v>
      </c>
      <c r="F569" s="10" t="s">
        <v>103</v>
      </c>
      <c r="G569" s="10" t="s">
        <v>252</v>
      </c>
      <c r="H569" s="10" t="s">
        <v>253</v>
      </c>
      <c r="I569" s="10" t="s">
        <v>66</v>
      </c>
      <c r="J569" s="10" t="s">
        <v>67</v>
      </c>
      <c r="K569" s="10" t="s">
        <v>68</v>
      </c>
      <c r="L569" s="10"/>
      <c r="M569" s="10"/>
      <c r="N569" s="10"/>
      <c r="O569" s="10"/>
      <c r="P569" s="10"/>
      <c r="Q569" s="10" t="s">
        <v>658</v>
      </c>
      <c r="R569" s="10" t="s">
        <v>95</v>
      </c>
      <c r="S569" s="10" t="s">
        <v>659</v>
      </c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 t="s">
        <v>660</v>
      </c>
      <c r="AH569" s="10" t="s">
        <v>661</v>
      </c>
      <c r="AI569" s="10"/>
      <c r="AJ569" s="10"/>
      <c r="AK569" s="10"/>
      <c r="AL569" s="10"/>
      <c r="AM569" s="10"/>
      <c r="AN569" s="10"/>
      <c r="AO569" s="10"/>
      <c r="AP569" s="10"/>
      <c r="AQ569" s="10"/>
      <c r="AR569" s="10"/>
      <c r="AS569" s="10"/>
      <c r="AT569" s="10"/>
      <c r="AU569" s="10"/>
      <c r="AV569" s="10"/>
    </row>
    <row r="570" spans="1:48" x14ac:dyDescent="0.2">
      <c r="A570" s="8"/>
      <c r="B570" s="8" t="s">
        <v>53</v>
      </c>
      <c r="C570" s="8" t="s">
        <v>62</v>
      </c>
      <c r="D570" s="8" t="s">
        <v>63</v>
      </c>
      <c r="E570" s="8" t="s">
        <v>64</v>
      </c>
      <c r="F570" s="8" t="s">
        <v>103</v>
      </c>
      <c r="G570" s="8" t="s">
        <v>252</v>
      </c>
      <c r="H570" s="8" t="s">
        <v>253</v>
      </c>
      <c r="I570" s="8" t="s">
        <v>66</v>
      </c>
      <c r="J570" s="8" t="s">
        <v>67</v>
      </c>
      <c r="K570" s="8" t="s">
        <v>68</v>
      </c>
      <c r="L570" s="8"/>
      <c r="M570" s="8"/>
      <c r="N570" s="8"/>
      <c r="O570" s="8"/>
      <c r="P570" s="8"/>
      <c r="Q570" s="8" t="s">
        <v>658</v>
      </c>
      <c r="R570" s="8"/>
      <c r="S570" s="8" t="s">
        <v>659</v>
      </c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 t="s">
        <v>660</v>
      </c>
      <c r="AH570" s="8" t="s">
        <v>661</v>
      </c>
      <c r="AI570" s="8"/>
      <c r="AJ570" s="8"/>
      <c r="AK570" s="8"/>
      <c r="AL570" s="8"/>
      <c r="AM570" s="8"/>
      <c r="AN570" s="8"/>
      <c r="AO570" s="8"/>
      <c r="AP570" s="8"/>
      <c r="AQ570" s="8"/>
      <c r="AR570" s="8"/>
      <c r="AS570" s="8"/>
      <c r="AT570" s="8"/>
      <c r="AU570" s="8"/>
      <c r="AV570" s="8"/>
    </row>
    <row r="571" spans="1:48" x14ac:dyDescent="0.2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 t="s">
        <v>95</v>
      </c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  <c r="AO571" s="8"/>
      <c r="AP571" s="8"/>
      <c r="AQ571" s="8"/>
      <c r="AR571" s="8"/>
      <c r="AS571" s="8"/>
      <c r="AT571" s="8"/>
      <c r="AU571" s="8"/>
      <c r="AV571" s="8"/>
    </row>
    <row r="572" spans="1:48" x14ac:dyDescent="0.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/>
      <c r="AN572" s="8"/>
      <c r="AO572" s="8"/>
      <c r="AP572" s="8"/>
      <c r="AQ572" s="8"/>
      <c r="AR572" s="8"/>
      <c r="AS572" s="8"/>
      <c r="AT572" s="8"/>
      <c r="AU572" s="8"/>
      <c r="AV572" s="8"/>
    </row>
    <row r="573" spans="1:48" x14ac:dyDescent="0.2">
      <c r="A573" s="12"/>
      <c r="B573" s="20">
        <v>0.36890000000000001</v>
      </c>
      <c r="C573" s="20">
        <v>0.38700000000000001</v>
      </c>
      <c r="D573" s="20">
        <v>0.48499999999999999</v>
      </c>
      <c r="E573" s="20">
        <v>0.504</v>
      </c>
      <c r="F573" s="20">
        <v>0.58050000000000002</v>
      </c>
      <c r="G573" s="20">
        <v>0.43859999999999999</v>
      </c>
      <c r="H573" s="20">
        <v>1.24</v>
      </c>
      <c r="I573" s="20">
        <v>0.56830000000000003</v>
      </c>
      <c r="J573" s="20">
        <v>1.1366000000000001</v>
      </c>
      <c r="K573" s="20">
        <v>1.4208000000000001</v>
      </c>
      <c r="L573" s="12"/>
      <c r="M573" s="12"/>
      <c r="N573" s="12"/>
      <c r="O573" s="12"/>
      <c r="P573" s="12"/>
      <c r="Q573" s="20">
        <v>1.2576000000000001</v>
      </c>
      <c r="R573" s="20">
        <v>0.42959999999999998</v>
      </c>
      <c r="S573" s="20">
        <f>0.3*Q573</f>
        <v>0.37728</v>
      </c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20">
        <v>4.0960000000000001</v>
      </c>
      <c r="AH573" s="20">
        <v>0.3412</v>
      </c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</row>
    <row r="574" spans="1:48" x14ac:dyDescent="0.2">
      <c r="A574" s="12"/>
      <c r="B574" s="12" t="s">
        <v>6</v>
      </c>
      <c r="C574" s="12" t="s">
        <v>6</v>
      </c>
      <c r="D574" s="12" t="s">
        <v>6</v>
      </c>
      <c r="E574" s="12" t="s">
        <v>6</v>
      </c>
      <c r="F574" s="12" t="s">
        <v>6</v>
      </c>
      <c r="G574" s="12" t="s">
        <v>6</v>
      </c>
      <c r="H574" s="12" t="s">
        <v>6</v>
      </c>
      <c r="I574" s="12" t="s">
        <v>6</v>
      </c>
      <c r="J574" s="12" t="s">
        <v>6</v>
      </c>
      <c r="K574" s="12" t="s">
        <v>6</v>
      </c>
      <c r="L574" s="12"/>
      <c r="M574" s="12"/>
      <c r="N574" s="12"/>
      <c r="O574" s="12"/>
      <c r="P574" s="12"/>
      <c r="Q574" s="12" t="s">
        <v>6</v>
      </c>
      <c r="R574" s="12" t="s">
        <v>14</v>
      </c>
      <c r="S574" s="12" t="s">
        <v>6</v>
      </c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 t="s">
        <v>6</v>
      </c>
      <c r="AH574" s="12" t="s">
        <v>6</v>
      </c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</row>
    <row r="575" spans="1:48" x14ac:dyDescent="0.2">
      <c r="A575" s="12"/>
      <c r="B575" s="12" t="s">
        <v>232</v>
      </c>
      <c r="C575" s="12" t="s">
        <v>232</v>
      </c>
      <c r="D575" s="12" t="s">
        <v>232</v>
      </c>
      <c r="E575" s="12" t="s">
        <v>232</v>
      </c>
      <c r="F575" s="12" t="s">
        <v>232</v>
      </c>
      <c r="G575" s="12" t="s">
        <v>233</v>
      </c>
      <c r="H575" s="12" t="s">
        <v>233</v>
      </c>
      <c r="I575" s="12" t="s">
        <v>232</v>
      </c>
      <c r="J575" s="12" t="s">
        <v>232</v>
      </c>
      <c r="K575" s="12" t="s">
        <v>232</v>
      </c>
      <c r="L575" s="12"/>
      <c r="M575" s="12"/>
      <c r="N575" s="12"/>
      <c r="O575" s="12"/>
      <c r="P575" s="12"/>
      <c r="Q575" s="12" t="s">
        <v>233</v>
      </c>
      <c r="R575" s="12" t="s">
        <v>233</v>
      </c>
      <c r="S575" s="12" t="s">
        <v>233</v>
      </c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 t="s">
        <v>233</v>
      </c>
      <c r="AH575" s="12" t="s">
        <v>233</v>
      </c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</row>
    <row r="576" spans="1:48" x14ac:dyDescent="0.2">
      <c r="A576" s="12"/>
      <c r="B576" s="12" t="s">
        <v>24</v>
      </c>
      <c r="C576" s="12" t="s">
        <v>24</v>
      </c>
      <c r="D576" s="12" t="s">
        <v>24</v>
      </c>
      <c r="E576" s="12" t="s">
        <v>24</v>
      </c>
      <c r="F576" s="12" t="s">
        <v>24</v>
      </c>
      <c r="G576" s="12" t="s">
        <v>24</v>
      </c>
      <c r="H576" s="12" t="s">
        <v>24</v>
      </c>
      <c r="I576" s="12" t="s">
        <v>24</v>
      </c>
      <c r="J576" s="12" t="s">
        <v>24</v>
      </c>
      <c r="K576" s="12" t="s">
        <v>24</v>
      </c>
      <c r="L576" s="12"/>
      <c r="M576" s="12"/>
      <c r="N576" s="12"/>
      <c r="O576" s="12"/>
      <c r="P576" s="12"/>
      <c r="Q576" s="12" t="s">
        <v>25</v>
      </c>
      <c r="R576" s="12" t="s">
        <v>25</v>
      </c>
      <c r="S576" s="12" t="s">
        <v>25</v>
      </c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 t="s">
        <v>26</v>
      </c>
      <c r="AH576" s="12" t="s">
        <v>26</v>
      </c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</row>
    <row r="577" spans="1:48" x14ac:dyDescent="0.2">
      <c r="A577" s="12"/>
      <c r="B577" s="12" t="s">
        <v>41</v>
      </c>
      <c r="C577" s="12" t="s">
        <v>41</v>
      </c>
      <c r="D577" s="12" t="s">
        <v>41</v>
      </c>
      <c r="E577" s="12" t="s">
        <v>41</v>
      </c>
      <c r="F577" s="12" t="s">
        <v>41</v>
      </c>
      <c r="G577" s="12" t="s">
        <v>43</v>
      </c>
      <c r="H577" s="12" t="s">
        <v>43</v>
      </c>
      <c r="I577" s="12" t="s">
        <v>45</v>
      </c>
      <c r="J577" s="12" t="s">
        <v>45</v>
      </c>
      <c r="K577" s="12" t="s">
        <v>45</v>
      </c>
      <c r="L577" s="12"/>
      <c r="M577" s="12"/>
      <c r="N577" s="12"/>
      <c r="O577" s="12"/>
      <c r="P577" s="12"/>
      <c r="Q577" s="12" t="s">
        <v>47</v>
      </c>
      <c r="R577" s="20"/>
      <c r="S577" s="12" t="s">
        <v>47</v>
      </c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 t="s">
        <v>48</v>
      </c>
      <c r="AH577" s="12" t="s">
        <v>48</v>
      </c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</row>
    <row r="578" spans="1:48" x14ac:dyDescent="0.2">
      <c r="A578" s="10" t="s">
        <v>210</v>
      </c>
      <c r="B578" s="10" t="s">
        <v>53</v>
      </c>
      <c r="C578" s="10" t="s">
        <v>62</v>
      </c>
      <c r="D578" s="10" t="s">
        <v>63</v>
      </c>
      <c r="E578" s="10" t="s">
        <v>64</v>
      </c>
      <c r="F578" s="10" t="s">
        <v>324</v>
      </c>
      <c r="G578" s="10" t="s">
        <v>325</v>
      </c>
      <c r="H578" s="10" t="s">
        <v>66</v>
      </c>
      <c r="I578" s="10" t="s">
        <v>67</v>
      </c>
      <c r="J578" s="10" t="s">
        <v>68</v>
      </c>
      <c r="K578" s="10"/>
      <c r="L578" s="10"/>
      <c r="M578" s="10"/>
      <c r="N578" s="10"/>
      <c r="O578" s="10"/>
      <c r="P578" s="10"/>
      <c r="Q578" s="10" t="s">
        <v>662</v>
      </c>
      <c r="R578" s="10" t="s">
        <v>663</v>
      </c>
      <c r="S578" s="10" t="s">
        <v>664</v>
      </c>
      <c r="T578" s="10" t="s">
        <v>665</v>
      </c>
      <c r="U578" s="10" t="s">
        <v>666</v>
      </c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 t="s">
        <v>667</v>
      </c>
      <c r="AH578" s="10" t="s">
        <v>668</v>
      </c>
      <c r="AI578" s="10" t="s">
        <v>669</v>
      </c>
      <c r="AJ578" s="10" t="s">
        <v>670</v>
      </c>
      <c r="AK578" s="10" t="s">
        <v>671</v>
      </c>
      <c r="AL578" s="10" t="s">
        <v>672</v>
      </c>
      <c r="AM578" s="10" t="s">
        <v>355</v>
      </c>
      <c r="AN578" s="10"/>
      <c r="AO578" s="10"/>
      <c r="AP578" s="10"/>
      <c r="AQ578" s="10"/>
      <c r="AR578" s="10"/>
      <c r="AS578" s="10"/>
      <c r="AT578" s="10"/>
      <c r="AU578" s="10"/>
      <c r="AV578" s="10"/>
    </row>
    <row r="579" spans="1:48" x14ac:dyDescent="0.2">
      <c r="A579" s="8"/>
      <c r="B579" s="8" t="s">
        <v>53</v>
      </c>
      <c r="C579" s="8" t="s">
        <v>62</v>
      </c>
      <c r="D579" s="8" t="s">
        <v>63</v>
      </c>
      <c r="E579" s="8" t="s">
        <v>64</v>
      </c>
      <c r="F579" s="8" t="s">
        <v>324</v>
      </c>
      <c r="G579" s="8" t="s">
        <v>325</v>
      </c>
      <c r="H579" s="8" t="s">
        <v>66</v>
      </c>
      <c r="I579" s="8" t="s">
        <v>67</v>
      </c>
      <c r="J579" s="8" t="s">
        <v>68</v>
      </c>
      <c r="K579" s="8"/>
      <c r="L579" s="8"/>
      <c r="M579" s="8"/>
      <c r="N579" s="8"/>
      <c r="O579" s="8"/>
      <c r="P579" s="8"/>
      <c r="Q579" s="8" t="s">
        <v>662</v>
      </c>
      <c r="R579" s="8" t="s">
        <v>663</v>
      </c>
      <c r="S579" s="8" t="s">
        <v>664</v>
      </c>
      <c r="T579" s="8" t="s">
        <v>665</v>
      </c>
      <c r="U579" s="8" t="s">
        <v>666</v>
      </c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 t="s">
        <v>667</v>
      </c>
      <c r="AH579" s="8"/>
      <c r="AI579" s="8"/>
      <c r="AJ579" s="8" t="s">
        <v>670</v>
      </c>
      <c r="AK579" s="8"/>
      <c r="AL579" s="8"/>
      <c r="AM579" s="8"/>
      <c r="AN579" s="8"/>
      <c r="AO579" s="8"/>
      <c r="AP579" s="8"/>
      <c r="AQ579" s="8"/>
      <c r="AR579" s="8"/>
      <c r="AS579" s="8"/>
      <c r="AT579" s="8"/>
      <c r="AU579" s="8"/>
      <c r="AV579" s="8"/>
    </row>
    <row r="580" spans="1:48" x14ac:dyDescent="0.2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/>
      <c r="AN580" s="8"/>
      <c r="AO580" s="8"/>
      <c r="AP580" s="8"/>
      <c r="AQ580" s="8"/>
      <c r="AR580" s="8"/>
      <c r="AS580" s="8"/>
      <c r="AT580" s="8"/>
      <c r="AU580" s="8"/>
      <c r="AV580" s="8"/>
    </row>
    <row r="581" spans="1:48" x14ac:dyDescent="0.2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 t="s">
        <v>668</v>
      </c>
      <c r="AI581" s="8" t="s">
        <v>669</v>
      </c>
      <c r="AJ581" s="8"/>
      <c r="AK581" s="8" t="s">
        <v>671</v>
      </c>
      <c r="AL581" s="8" t="s">
        <v>672</v>
      </c>
      <c r="AM581" s="8"/>
      <c r="AN581" s="8"/>
      <c r="AO581" s="8"/>
      <c r="AP581" s="8"/>
      <c r="AQ581" s="8"/>
      <c r="AR581" s="8"/>
      <c r="AS581" s="8"/>
      <c r="AT581" s="8"/>
      <c r="AU581" s="8"/>
      <c r="AV581" s="8"/>
    </row>
    <row r="582" spans="1:48" x14ac:dyDescent="0.2">
      <c r="A582" s="12"/>
      <c r="B582" s="20">
        <v>0.72240000000000004</v>
      </c>
      <c r="C582" s="20">
        <v>0.71379999999999999</v>
      </c>
      <c r="D582" s="20">
        <v>0.43430000000000002</v>
      </c>
      <c r="E582" s="20">
        <v>0.98129999999999995</v>
      </c>
      <c r="F582" s="20">
        <v>0.62549999999999994</v>
      </c>
      <c r="G582" s="20">
        <v>1.1309</v>
      </c>
      <c r="H582" s="20">
        <v>0.74590000000000001</v>
      </c>
      <c r="I582" s="20">
        <v>1.4918</v>
      </c>
      <c r="J582" s="20">
        <v>1.8648</v>
      </c>
      <c r="K582" s="12"/>
      <c r="L582" s="12"/>
      <c r="M582" s="12"/>
      <c r="N582" s="12"/>
      <c r="O582" s="12"/>
      <c r="P582" s="12"/>
      <c r="Q582" s="20">
        <v>0.36</v>
      </c>
      <c r="R582" s="20">
        <v>1.5840000000000001</v>
      </c>
      <c r="S582" s="20">
        <v>2.1760000000000002</v>
      </c>
      <c r="T582" s="20">
        <v>0.16800000000000001</v>
      </c>
      <c r="U582" s="20">
        <v>0.76160000000000005</v>
      </c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20">
        <v>1.1679999999999999</v>
      </c>
      <c r="AH582" s="20">
        <v>0.92159999999999997</v>
      </c>
      <c r="AI582" s="12">
        <v>577</v>
      </c>
      <c r="AJ582" s="20">
        <v>0.52</v>
      </c>
      <c r="AK582" s="20">
        <v>0.79869999999999997</v>
      </c>
      <c r="AL582" s="12">
        <v>500</v>
      </c>
      <c r="AM582" s="20">
        <v>2E-3</v>
      </c>
      <c r="AN582" s="12"/>
      <c r="AO582" s="12"/>
      <c r="AP582" s="12"/>
      <c r="AQ582" s="12"/>
      <c r="AR582" s="12"/>
      <c r="AS582" s="12"/>
      <c r="AT582" s="12"/>
      <c r="AU582" s="12"/>
      <c r="AV582" s="12"/>
    </row>
    <row r="583" spans="1:48" x14ac:dyDescent="0.2">
      <c r="A583" s="12"/>
      <c r="B583" s="12" t="s">
        <v>6</v>
      </c>
      <c r="C583" s="12" t="s">
        <v>6</v>
      </c>
      <c r="D583" s="12" t="s">
        <v>6</v>
      </c>
      <c r="E583" s="12" t="s">
        <v>6</v>
      </c>
      <c r="F583" s="12" t="s">
        <v>6</v>
      </c>
      <c r="G583" s="12" t="s">
        <v>6</v>
      </c>
      <c r="H583" s="12" t="s">
        <v>6</v>
      </c>
      <c r="I583" s="12" t="s">
        <v>6</v>
      </c>
      <c r="J583" s="12" t="s">
        <v>6</v>
      </c>
      <c r="K583" s="12"/>
      <c r="L583" s="12"/>
      <c r="M583" s="12"/>
      <c r="N583" s="12"/>
      <c r="O583" s="12"/>
      <c r="P583" s="12"/>
      <c r="Q583" s="12" t="s">
        <v>6</v>
      </c>
      <c r="R583" s="12" t="s">
        <v>6</v>
      </c>
      <c r="S583" s="12" t="s">
        <v>6</v>
      </c>
      <c r="T583" s="12" t="s">
        <v>6</v>
      </c>
      <c r="U583" s="12" t="s">
        <v>6</v>
      </c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 t="s">
        <v>6</v>
      </c>
      <c r="AH583" s="12" t="s">
        <v>6</v>
      </c>
      <c r="AI583" s="12" t="s">
        <v>315</v>
      </c>
      <c r="AJ583" s="12" t="s">
        <v>6</v>
      </c>
      <c r="AK583" s="12" t="s">
        <v>6</v>
      </c>
      <c r="AL583" s="12" t="s">
        <v>315</v>
      </c>
      <c r="AM583" s="12" t="s">
        <v>6</v>
      </c>
      <c r="AN583" s="12"/>
      <c r="AO583" s="12"/>
      <c r="AP583" s="12"/>
      <c r="AQ583" s="12"/>
      <c r="AR583" s="12"/>
      <c r="AS583" s="12"/>
      <c r="AT583" s="12"/>
      <c r="AU583" s="12"/>
      <c r="AV583" s="12"/>
    </row>
    <row r="584" spans="1:48" x14ac:dyDescent="0.2">
      <c r="A584" s="12"/>
      <c r="B584" s="12" t="s">
        <v>231</v>
      </c>
      <c r="C584" s="12" t="s">
        <v>231</v>
      </c>
      <c r="D584" s="12" t="s">
        <v>231</v>
      </c>
      <c r="E584" s="12" t="s">
        <v>231</v>
      </c>
      <c r="F584" s="12" t="s">
        <v>231</v>
      </c>
      <c r="G584" s="12" t="s">
        <v>231</v>
      </c>
      <c r="H584" s="12" t="s">
        <v>232</v>
      </c>
      <c r="I584" s="12" t="s">
        <v>232</v>
      </c>
      <c r="J584" s="12" t="s">
        <v>232</v>
      </c>
      <c r="K584" s="12"/>
      <c r="L584" s="12"/>
      <c r="M584" s="12"/>
      <c r="N584" s="12"/>
      <c r="O584" s="12"/>
      <c r="P584" s="12"/>
      <c r="Q584" s="12" t="s">
        <v>233</v>
      </c>
      <c r="R584" s="12" t="s">
        <v>233</v>
      </c>
      <c r="S584" s="12" t="s">
        <v>233</v>
      </c>
      <c r="T584" s="12" t="s">
        <v>233</v>
      </c>
      <c r="U584" s="12" t="s">
        <v>233</v>
      </c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 t="s">
        <v>233</v>
      </c>
      <c r="AH584" s="12" t="s">
        <v>233</v>
      </c>
      <c r="AI584" s="12" t="s">
        <v>316</v>
      </c>
      <c r="AJ584" s="12" t="s">
        <v>233</v>
      </c>
      <c r="AK584" s="12" t="s">
        <v>233</v>
      </c>
      <c r="AL584" s="12" t="s">
        <v>316</v>
      </c>
      <c r="AM584" s="12" t="s">
        <v>234</v>
      </c>
      <c r="AN584" s="12"/>
      <c r="AO584" s="12"/>
      <c r="AP584" s="12"/>
      <c r="AQ584" s="12"/>
      <c r="AR584" s="12"/>
      <c r="AS584" s="12"/>
      <c r="AT584" s="12"/>
      <c r="AU584" s="12"/>
      <c r="AV584" s="12"/>
    </row>
    <row r="585" spans="1:48" x14ac:dyDescent="0.2">
      <c r="A585" s="12"/>
      <c r="B585" s="12" t="s">
        <v>24</v>
      </c>
      <c r="C585" s="12" t="s">
        <v>24</v>
      </c>
      <c r="D585" s="12" t="s">
        <v>24</v>
      </c>
      <c r="E585" s="12" t="s">
        <v>24</v>
      </c>
      <c r="F585" s="12" t="s">
        <v>24</v>
      </c>
      <c r="G585" s="12" t="s">
        <v>24</v>
      </c>
      <c r="H585" s="12" t="s">
        <v>24</v>
      </c>
      <c r="I585" s="12" t="s">
        <v>24</v>
      </c>
      <c r="J585" s="12" t="s">
        <v>24</v>
      </c>
      <c r="K585" s="12"/>
      <c r="L585" s="12"/>
      <c r="M585" s="12"/>
      <c r="N585" s="12"/>
      <c r="O585" s="12"/>
      <c r="P585" s="12"/>
      <c r="Q585" s="12" t="s">
        <v>25</v>
      </c>
      <c r="R585" s="12" t="s">
        <v>25</v>
      </c>
      <c r="S585" s="12" t="s">
        <v>25</v>
      </c>
      <c r="T585" s="12" t="s">
        <v>25</v>
      </c>
      <c r="U585" s="12" t="s">
        <v>25</v>
      </c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 t="s">
        <v>26</v>
      </c>
      <c r="AH585" s="12" t="s">
        <v>26</v>
      </c>
      <c r="AI585" s="12" t="s">
        <v>26</v>
      </c>
      <c r="AJ585" s="12" t="s">
        <v>26</v>
      </c>
      <c r="AK585" s="12" t="s">
        <v>26</v>
      </c>
      <c r="AL585" s="12" t="s">
        <v>26</v>
      </c>
      <c r="AM585" s="12" t="s">
        <v>26</v>
      </c>
      <c r="AN585" s="12"/>
      <c r="AO585" s="12"/>
      <c r="AP585" s="12"/>
      <c r="AQ585" s="12"/>
      <c r="AR585" s="12"/>
      <c r="AS585" s="12"/>
      <c r="AT585" s="12"/>
      <c r="AU585" s="12"/>
      <c r="AV585" s="12"/>
    </row>
    <row r="586" spans="1:48" x14ac:dyDescent="0.2">
      <c r="A586" s="12"/>
      <c r="B586" s="12" t="s">
        <v>41</v>
      </c>
      <c r="C586" s="12" t="s">
        <v>41</v>
      </c>
      <c r="D586" s="12" t="s">
        <v>41</v>
      </c>
      <c r="E586" s="12" t="s">
        <v>41</v>
      </c>
      <c r="F586" s="12" t="s">
        <v>43</v>
      </c>
      <c r="G586" s="12" t="s">
        <v>43</v>
      </c>
      <c r="H586" s="12" t="s">
        <v>45</v>
      </c>
      <c r="I586" s="12" t="s">
        <v>45</v>
      </c>
      <c r="J586" s="12" t="s">
        <v>45</v>
      </c>
      <c r="K586" s="12"/>
      <c r="L586" s="12"/>
      <c r="M586" s="12"/>
      <c r="N586" s="12"/>
      <c r="O586" s="12"/>
      <c r="P586" s="12"/>
      <c r="Q586" s="12" t="s">
        <v>47</v>
      </c>
      <c r="R586" s="12" t="s">
        <v>47</v>
      </c>
      <c r="S586" s="12" t="s">
        <v>47</v>
      </c>
      <c r="T586" s="12" t="s">
        <v>47</v>
      </c>
      <c r="U586" s="12" t="s">
        <v>47</v>
      </c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 t="s">
        <v>48</v>
      </c>
      <c r="AH586" s="20"/>
      <c r="AI586" s="20"/>
      <c r="AJ586" s="12" t="s">
        <v>48</v>
      </c>
      <c r="AK586" s="20"/>
      <c r="AL586" s="20"/>
      <c r="AM586" s="12" t="s">
        <v>48</v>
      </c>
      <c r="AN586" s="12"/>
      <c r="AO586" s="12"/>
      <c r="AP586" s="12"/>
      <c r="AQ586" s="12"/>
      <c r="AR586" s="12"/>
      <c r="AS586" s="12"/>
      <c r="AT586" s="12"/>
      <c r="AU586" s="12"/>
      <c r="AV586" s="12"/>
    </row>
    <row r="587" spans="1:48" x14ac:dyDescent="0.2">
      <c r="A587" s="10" t="s">
        <v>115</v>
      </c>
      <c r="B587" s="10" t="s">
        <v>53</v>
      </c>
      <c r="C587" s="10" t="s">
        <v>62</v>
      </c>
      <c r="D587" s="10" t="s">
        <v>63</v>
      </c>
      <c r="E587" s="10" t="s">
        <v>64</v>
      </c>
      <c r="F587" s="10" t="s">
        <v>103</v>
      </c>
      <c r="G587" s="10" t="s">
        <v>65</v>
      </c>
      <c r="H587" s="10" t="s">
        <v>66</v>
      </c>
      <c r="I587" s="10" t="s">
        <v>67</v>
      </c>
      <c r="J587" s="10" t="s">
        <v>68</v>
      </c>
      <c r="K587" s="10"/>
      <c r="L587" s="10"/>
      <c r="M587" s="10"/>
      <c r="N587" s="10"/>
      <c r="O587" s="10"/>
      <c r="P587" s="10"/>
      <c r="Q587" s="10" t="s">
        <v>673</v>
      </c>
      <c r="R587" s="10" t="s">
        <v>674</v>
      </c>
      <c r="S587" s="10" t="s">
        <v>675</v>
      </c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 t="s">
        <v>80</v>
      </c>
      <c r="AH587" s="10" t="s">
        <v>124</v>
      </c>
      <c r="AI587" s="10" t="s">
        <v>454</v>
      </c>
      <c r="AJ587" s="10"/>
      <c r="AK587" s="10"/>
      <c r="AL587" s="10"/>
      <c r="AM587" s="10"/>
      <c r="AN587" s="10"/>
      <c r="AO587" s="10"/>
      <c r="AP587" s="10"/>
      <c r="AQ587" s="10"/>
      <c r="AR587" s="10"/>
      <c r="AS587" s="10"/>
      <c r="AT587" s="10"/>
      <c r="AU587" s="10"/>
      <c r="AV587" s="10"/>
    </row>
    <row r="588" spans="1:48" x14ac:dyDescent="0.2">
      <c r="A588" s="8"/>
      <c r="B588" s="8" t="s">
        <v>53</v>
      </c>
      <c r="C588" s="8" t="s">
        <v>62</v>
      </c>
      <c r="D588" s="8" t="s">
        <v>63</v>
      </c>
      <c r="E588" s="8" t="s">
        <v>64</v>
      </c>
      <c r="F588" s="8" t="s">
        <v>103</v>
      </c>
      <c r="G588" s="8" t="s">
        <v>65</v>
      </c>
      <c r="H588" s="8" t="s">
        <v>66</v>
      </c>
      <c r="I588" s="8" t="s">
        <v>67</v>
      </c>
      <c r="J588" s="8" t="s">
        <v>68</v>
      </c>
      <c r="K588" s="8"/>
      <c r="L588" s="8"/>
      <c r="M588" s="8"/>
      <c r="N588" s="8"/>
      <c r="O588" s="8"/>
      <c r="P588" s="8"/>
      <c r="Q588" s="8" t="s">
        <v>673</v>
      </c>
      <c r="R588" s="8" t="s">
        <v>674</v>
      </c>
      <c r="S588" s="8" t="s">
        <v>675</v>
      </c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 t="s">
        <v>80</v>
      </c>
      <c r="AH588" s="8" t="s">
        <v>124</v>
      </c>
      <c r="AI588" s="8"/>
      <c r="AJ588" s="8"/>
      <c r="AK588" s="8"/>
      <c r="AL588" s="8"/>
      <c r="AM588" s="8"/>
      <c r="AN588" s="8"/>
      <c r="AO588" s="8"/>
      <c r="AP588" s="8"/>
      <c r="AQ588" s="8"/>
      <c r="AR588" s="8"/>
      <c r="AS588" s="8"/>
      <c r="AT588" s="8"/>
      <c r="AU588" s="8"/>
      <c r="AV588" s="8"/>
    </row>
    <row r="589" spans="1:48" x14ac:dyDescent="0.2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 t="s">
        <v>454</v>
      </c>
      <c r="AJ589" s="8"/>
      <c r="AK589" s="8"/>
      <c r="AL589" s="8"/>
      <c r="AM589" s="8"/>
      <c r="AN589" s="8"/>
      <c r="AO589" s="8"/>
      <c r="AP589" s="8"/>
      <c r="AQ589" s="8"/>
      <c r="AR589" s="8"/>
      <c r="AS589" s="8"/>
      <c r="AT589" s="8"/>
      <c r="AU589" s="8"/>
      <c r="AV589" s="8"/>
    </row>
    <row r="590" spans="1:48" x14ac:dyDescent="0.2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8"/>
      <c r="AN590" s="8"/>
      <c r="AO590" s="8"/>
      <c r="AP590" s="8"/>
      <c r="AQ590" s="8"/>
      <c r="AR590" s="8"/>
      <c r="AS590" s="8"/>
      <c r="AT590" s="8"/>
      <c r="AU590" s="8"/>
      <c r="AV590" s="8"/>
    </row>
    <row r="591" spans="1:48" x14ac:dyDescent="0.2">
      <c r="A591" s="12"/>
      <c r="B591" s="20">
        <v>0.43259999999999998</v>
      </c>
      <c r="C591" s="20">
        <v>0.40250000000000002</v>
      </c>
      <c r="D591" s="20">
        <v>0.53320000000000001</v>
      </c>
      <c r="E591" s="20">
        <v>0.26319999999999999</v>
      </c>
      <c r="F591" s="20">
        <v>0.65620000000000001</v>
      </c>
      <c r="G591" s="20">
        <v>1.1067</v>
      </c>
      <c r="H591" s="20">
        <v>0.63980000000000004</v>
      </c>
      <c r="I591" s="20">
        <v>1.2784</v>
      </c>
      <c r="J591" s="20">
        <v>1.5968</v>
      </c>
      <c r="K591" s="12"/>
      <c r="L591" s="12"/>
      <c r="M591" s="12"/>
      <c r="N591" s="12"/>
      <c r="O591" s="12"/>
      <c r="P591" s="12"/>
      <c r="Q591" s="20">
        <v>1.3919999999999999</v>
      </c>
      <c r="R591" s="20">
        <v>1.8879999999999999</v>
      </c>
      <c r="S591" s="20">
        <v>0.45660000000000001</v>
      </c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20">
        <v>1.008</v>
      </c>
      <c r="AH591" s="20">
        <v>0.33119999999999999</v>
      </c>
      <c r="AI591" s="20">
        <v>0.06</v>
      </c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</row>
    <row r="592" spans="1:48" x14ac:dyDescent="0.2">
      <c r="A592" s="12"/>
      <c r="B592" s="12" t="s">
        <v>6</v>
      </c>
      <c r="C592" s="12" t="s">
        <v>6</v>
      </c>
      <c r="D592" s="12" t="s">
        <v>6</v>
      </c>
      <c r="E592" s="12" t="s">
        <v>6</v>
      </c>
      <c r="F592" s="12" t="s">
        <v>6</v>
      </c>
      <c r="G592" s="12" t="s">
        <v>6</v>
      </c>
      <c r="H592" s="12" t="s">
        <v>6</v>
      </c>
      <c r="I592" s="12" t="s">
        <v>6</v>
      </c>
      <c r="J592" s="12" t="s">
        <v>6</v>
      </c>
      <c r="K592" s="12"/>
      <c r="L592" s="12"/>
      <c r="M592" s="12"/>
      <c r="N592" s="12"/>
      <c r="O592" s="12"/>
      <c r="P592" s="12"/>
      <c r="Q592" s="12" t="s">
        <v>6</v>
      </c>
      <c r="R592" s="12" t="s">
        <v>6</v>
      </c>
      <c r="S592" s="12" t="s">
        <v>6</v>
      </c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 t="s">
        <v>6</v>
      </c>
      <c r="AH592" s="12" t="s">
        <v>6</v>
      </c>
      <c r="AI592" s="12" t="s">
        <v>454</v>
      </c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</row>
    <row r="593" spans="1:48" x14ac:dyDescent="0.2">
      <c r="A593" s="12"/>
      <c r="B593" s="12" t="s">
        <v>232</v>
      </c>
      <c r="C593" s="12" t="s">
        <v>232</v>
      </c>
      <c r="D593" s="12" t="s">
        <v>232</v>
      </c>
      <c r="E593" s="12" t="s">
        <v>232</v>
      </c>
      <c r="F593" s="12" t="s">
        <v>232</v>
      </c>
      <c r="G593" s="12" t="s">
        <v>232</v>
      </c>
      <c r="H593" s="12" t="s">
        <v>232</v>
      </c>
      <c r="I593" s="12" t="s">
        <v>232</v>
      </c>
      <c r="J593" s="12" t="s">
        <v>232</v>
      </c>
      <c r="K593" s="12"/>
      <c r="L593" s="12"/>
      <c r="M593" s="12"/>
      <c r="N593" s="12"/>
      <c r="O593" s="12"/>
      <c r="P593" s="12"/>
      <c r="Q593" s="12" t="s">
        <v>233</v>
      </c>
      <c r="R593" s="12" t="s">
        <v>233</v>
      </c>
      <c r="S593" s="12" t="s">
        <v>233</v>
      </c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 t="s">
        <v>233</v>
      </c>
      <c r="AH593" s="12" t="s">
        <v>233</v>
      </c>
      <c r="AI593" s="12" t="s">
        <v>115</v>
      </c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</row>
    <row r="594" spans="1:48" x14ac:dyDescent="0.2">
      <c r="A594" s="12"/>
      <c r="B594" s="12" t="s">
        <v>24</v>
      </c>
      <c r="C594" s="12" t="s">
        <v>24</v>
      </c>
      <c r="D594" s="12" t="s">
        <v>24</v>
      </c>
      <c r="E594" s="12" t="s">
        <v>24</v>
      </c>
      <c r="F594" s="12" t="s">
        <v>24</v>
      </c>
      <c r="G594" s="12" t="s">
        <v>24</v>
      </c>
      <c r="H594" s="12" t="s">
        <v>24</v>
      </c>
      <c r="I594" s="12" t="s">
        <v>24</v>
      </c>
      <c r="J594" s="12" t="s">
        <v>24</v>
      </c>
      <c r="K594" s="12"/>
      <c r="L594" s="12"/>
      <c r="M594" s="12"/>
      <c r="N594" s="12"/>
      <c r="O594" s="12"/>
      <c r="P594" s="12"/>
      <c r="Q594" s="12" t="s">
        <v>25</v>
      </c>
      <c r="R594" s="12" t="s">
        <v>25</v>
      </c>
      <c r="S594" s="12" t="s">
        <v>25</v>
      </c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 t="s">
        <v>26</v>
      </c>
      <c r="AH594" s="12" t="s">
        <v>26</v>
      </c>
      <c r="AI594" s="12" t="s">
        <v>26</v>
      </c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</row>
    <row r="595" spans="1:48" x14ac:dyDescent="0.2">
      <c r="A595" s="12"/>
      <c r="B595" s="12" t="s">
        <v>41</v>
      </c>
      <c r="C595" s="12" t="s">
        <v>41</v>
      </c>
      <c r="D595" s="12" t="s">
        <v>41</v>
      </c>
      <c r="E595" s="12" t="s">
        <v>41</v>
      </c>
      <c r="F595" s="12" t="s">
        <v>41</v>
      </c>
      <c r="G595" s="12" t="s">
        <v>43</v>
      </c>
      <c r="H595" s="12" t="s">
        <v>45</v>
      </c>
      <c r="I595" s="12" t="s">
        <v>45</v>
      </c>
      <c r="J595" s="12" t="s">
        <v>45</v>
      </c>
      <c r="K595" s="12"/>
      <c r="L595" s="12"/>
      <c r="M595" s="12"/>
      <c r="N595" s="12"/>
      <c r="O595" s="12"/>
      <c r="P595" s="12"/>
      <c r="Q595" s="12" t="s">
        <v>47</v>
      </c>
      <c r="R595" s="12" t="s">
        <v>47</v>
      </c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 t="s">
        <v>48</v>
      </c>
      <c r="AH595" s="12" t="s">
        <v>48</v>
      </c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</row>
    <row r="596" spans="1:48" x14ac:dyDescent="0.2">
      <c r="A596" s="10" t="s">
        <v>211</v>
      </c>
      <c r="B596" s="10" t="s">
        <v>53</v>
      </c>
      <c r="C596" s="10" t="s">
        <v>62</v>
      </c>
      <c r="D596" s="10" t="s">
        <v>63</v>
      </c>
      <c r="E596" s="10" t="s">
        <v>64</v>
      </c>
      <c r="F596" s="10" t="s">
        <v>65</v>
      </c>
      <c r="G596" s="10" t="s">
        <v>66</v>
      </c>
      <c r="H596" s="10" t="s">
        <v>67</v>
      </c>
      <c r="I596" s="10" t="s">
        <v>68</v>
      </c>
      <c r="J596" s="10"/>
      <c r="K596" s="10"/>
      <c r="L596" s="10"/>
      <c r="M596" s="10"/>
      <c r="N596" s="10"/>
      <c r="O596" s="10"/>
      <c r="P596" s="10"/>
      <c r="Q596" s="10" t="s">
        <v>131</v>
      </c>
      <c r="R596" s="10" t="s">
        <v>122</v>
      </c>
      <c r="S596" s="10" t="s">
        <v>81</v>
      </c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 t="s">
        <v>124</v>
      </c>
      <c r="AH596" s="10" t="s">
        <v>125</v>
      </c>
      <c r="AI596" s="10"/>
      <c r="AJ596" s="10"/>
      <c r="AK596" s="10"/>
      <c r="AL596" s="10"/>
      <c r="AM596" s="10"/>
      <c r="AN596" s="10"/>
      <c r="AO596" s="10"/>
      <c r="AP596" s="10"/>
      <c r="AQ596" s="10"/>
      <c r="AR596" s="10"/>
      <c r="AS596" s="10"/>
      <c r="AT596" s="10"/>
      <c r="AU596" s="10"/>
      <c r="AV596" s="10"/>
    </row>
    <row r="597" spans="1:48" x14ac:dyDescent="0.2">
      <c r="A597" s="8"/>
      <c r="B597" s="8" t="s">
        <v>53</v>
      </c>
      <c r="C597" s="8" t="s">
        <v>62</v>
      </c>
      <c r="D597" s="8" t="s">
        <v>63</v>
      </c>
      <c r="E597" s="8" t="s">
        <v>64</v>
      </c>
      <c r="F597" s="8" t="s">
        <v>65</v>
      </c>
      <c r="G597" s="8" t="s">
        <v>66</v>
      </c>
      <c r="H597" s="8" t="s">
        <v>67</v>
      </c>
      <c r="I597" s="8" t="s">
        <v>68</v>
      </c>
      <c r="J597" s="8"/>
      <c r="K597" s="8"/>
      <c r="L597" s="8"/>
      <c r="M597" s="8"/>
      <c r="N597" s="8"/>
      <c r="O597" s="8"/>
      <c r="P597" s="8"/>
      <c r="Q597" s="8" t="s">
        <v>131</v>
      </c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 t="s">
        <v>124</v>
      </c>
      <c r="AH597" s="8" t="s">
        <v>125</v>
      </c>
      <c r="AI597" s="8"/>
      <c r="AJ597" s="8"/>
      <c r="AK597" s="8"/>
      <c r="AL597" s="8"/>
      <c r="AM597" s="8"/>
      <c r="AN597" s="8"/>
      <c r="AO597" s="8"/>
      <c r="AP597" s="8"/>
      <c r="AQ597" s="8"/>
      <c r="AR597" s="8"/>
      <c r="AS597" s="8"/>
      <c r="AT597" s="8"/>
      <c r="AU597" s="8"/>
      <c r="AV597" s="8"/>
    </row>
    <row r="598" spans="1:48" x14ac:dyDescent="0.2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 t="s">
        <v>122</v>
      </c>
      <c r="S598" s="8" t="s">
        <v>81</v>
      </c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  <c r="AM598" s="8"/>
      <c r="AN598" s="8"/>
      <c r="AO598" s="8"/>
      <c r="AP598" s="8"/>
      <c r="AQ598" s="8"/>
      <c r="AR598" s="8"/>
      <c r="AS598" s="8"/>
      <c r="AT598" s="8"/>
      <c r="AU598" s="8"/>
      <c r="AV598" s="8"/>
    </row>
    <row r="599" spans="1:48" x14ac:dyDescent="0.2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  <c r="AM599" s="8"/>
      <c r="AN599" s="8"/>
      <c r="AO599" s="8"/>
      <c r="AP599" s="8"/>
      <c r="AQ599" s="8"/>
      <c r="AR599" s="8"/>
      <c r="AS599" s="8"/>
      <c r="AT599" s="8"/>
      <c r="AU599" s="8"/>
      <c r="AV599" s="8"/>
    </row>
    <row r="600" spans="1:48" x14ac:dyDescent="0.2">
      <c r="A600" s="12"/>
      <c r="B600" s="20">
        <v>0.33460000000000001</v>
      </c>
      <c r="C600" s="20">
        <v>0.30620000000000003</v>
      </c>
      <c r="D600" s="20">
        <v>0.38450000000000001</v>
      </c>
      <c r="E600" s="20">
        <v>0.47920000000000001</v>
      </c>
      <c r="F600" s="20">
        <v>1.2016</v>
      </c>
      <c r="G600" s="20">
        <v>0.56830000000000003</v>
      </c>
      <c r="H600" s="20">
        <v>1.1366000000000001</v>
      </c>
      <c r="I600" s="20">
        <v>1.4208000000000001</v>
      </c>
      <c r="J600" s="12"/>
      <c r="K600" s="12"/>
      <c r="L600" s="12"/>
      <c r="M600" s="12"/>
      <c r="N600" s="12"/>
      <c r="O600" s="12"/>
      <c r="P600" s="12"/>
      <c r="Q600" s="20">
        <v>2.2120000000000002</v>
      </c>
      <c r="R600" s="12">
        <v>50</v>
      </c>
      <c r="S600" s="20">
        <v>0.2</v>
      </c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20">
        <v>1.48</v>
      </c>
      <c r="AH600" s="20">
        <v>0.44</v>
      </c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</row>
    <row r="601" spans="1:48" x14ac:dyDescent="0.2">
      <c r="A601" s="12"/>
      <c r="B601" s="12" t="s">
        <v>6</v>
      </c>
      <c r="C601" s="12" t="s">
        <v>6</v>
      </c>
      <c r="D601" s="12" t="s">
        <v>6</v>
      </c>
      <c r="E601" s="12" t="s">
        <v>6</v>
      </c>
      <c r="F601" s="12" t="s">
        <v>6</v>
      </c>
      <c r="G601" s="12" t="s">
        <v>6</v>
      </c>
      <c r="H601" s="12" t="s">
        <v>6</v>
      </c>
      <c r="I601" s="12" t="s">
        <v>6</v>
      </c>
      <c r="J601" s="12"/>
      <c r="K601" s="12"/>
      <c r="L601" s="12"/>
      <c r="M601" s="12"/>
      <c r="N601" s="12"/>
      <c r="O601" s="12"/>
      <c r="P601" s="12"/>
      <c r="Q601" s="12" t="s">
        <v>6</v>
      </c>
      <c r="R601" s="12" t="s">
        <v>8</v>
      </c>
      <c r="S601" s="12" t="s">
        <v>8</v>
      </c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 t="s">
        <v>6</v>
      </c>
      <c r="AH601" s="12" t="s">
        <v>6</v>
      </c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</row>
    <row r="602" spans="1:48" x14ac:dyDescent="0.2">
      <c r="A602" s="12"/>
      <c r="B602" s="12" t="s">
        <v>233</v>
      </c>
      <c r="C602" s="12" t="s">
        <v>233</v>
      </c>
      <c r="D602" s="12" t="s">
        <v>233</v>
      </c>
      <c r="E602" s="12" t="s">
        <v>233</v>
      </c>
      <c r="F602" s="12" t="s">
        <v>233</v>
      </c>
      <c r="G602" s="12" t="s">
        <v>232</v>
      </c>
      <c r="H602" s="12" t="s">
        <v>232</v>
      </c>
      <c r="I602" s="12" t="s">
        <v>232</v>
      </c>
      <c r="J602" s="12"/>
      <c r="K602" s="12"/>
      <c r="L602" s="12"/>
      <c r="M602" s="12"/>
      <c r="N602" s="12"/>
      <c r="O602" s="12"/>
      <c r="P602" s="12"/>
      <c r="Q602" s="12" t="s">
        <v>233</v>
      </c>
      <c r="R602" s="12" t="s">
        <v>234</v>
      </c>
      <c r="S602" s="12" t="s">
        <v>234</v>
      </c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 t="s">
        <v>233</v>
      </c>
      <c r="AH602" s="12" t="s">
        <v>233</v>
      </c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</row>
    <row r="603" spans="1:48" x14ac:dyDescent="0.2">
      <c r="A603" s="12"/>
      <c r="B603" s="12" t="s">
        <v>24</v>
      </c>
      <c r="C603" s="12" t="s">
        <v>24</v>
      </c>
      <c r="D603" s="12" t="s">
        <v>24</v>
      </c>
      <c r="E603" s="12" t="s">
        <v>24</v>
      </c>
      <c r="F603" s="12" t="s">
        <v>24</v>
      </c>
      <c r="G603" s="12" t="s">
        <v>24</v>
      </c>
      <c r="H603" s="12" t="s">
        <v>24</v>
      </c>
      <c r="I603" s="12" t="s">
        <v>24</v>
      </c>
      <c r="J603" s="12"/>
      <c r="K603" s="12"/>
      <c r="L603" s="12"/>
      <c r="M603" s="12"/>
      <c r="N603" s="12"/>
      <c r="O603" s="12"/>
      <c r="P603" s="12"/>
      <c r="Q603" s="12" t="s">
        <v>25</v>
      </c>
      <c r="R603" s="12" t="s">
        <v>25</v>
      </c>
      <c r="S603" s="12" t="s">
        <v>25</v>
      </c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 t="s">
        <v>26</v>
      </c>
      <c r="AH603" s="12" t="s">
        <v>26</v>
      </c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</row>
    <row r="604" spans="1:48" x14ac:dyDescent="0.2">
      <c r="A604" s="12"/>
      <c r="B604" s="12" t="s">
        <v>41</v>
      </c>
      <c r="C604" s="12" t="s">
        <v>41</v>
      </c>
      <c r="D604" s="12" t="s">
        <v>41</v>
      </c>
      <c r="E604" s="12" t="s">
        <v>41</v>
      </c>
      <c r="F604" s="12" t="s">
        <v>43</v>
      </c>
      <c r="G604" s="12" t="s">
        <v>45</v>
      </c>
      <c r="H604" s="12" t="s">
        <v>45</v>
      </c>
      <c r="I604" s="12" t="s">
        <v>45</v>
      </c>
      <c r="J604" s="12"/>
      <c r="K604" s="12"/>
      <c r="L604" s="12"/>
      <c r="M604" s="12"/>
      <c r="N604" s="12"/>
      <c r="O604" s="12"/>
      <c r="P604" s="12"/>
      <c r="Q604" s="12" t="s">
        <v>47</v>
      </c>
      <c r="R604" s="3"/>
      <c r="S604" s="3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 t="s">
        <v>48</v>
      </c>
      <c r="AH604" s="12" t="s">
        <v>48</v>
      </c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</row>
    <row r="605" spans="1:48" x14ac:dyDescent="0.2">
      <c r="A605" s="10" t="s">
        <v>212</v>
      </c>
      <c r="B605" s="10" t="s">
        <v>53</v>
      </c>
      <c r="C605" s="10" t="s">
        <v>62</v>
      </c>
      <c r="D605" s="10" t="s">
        <v>63</v>
      </c>
      <c r="E605" s="10" t="s">
        <v>64</v>
      </c>
      <c r="F605" s="10" t="s">
        <v>103</v>
      </c>
      <c r="G605" s="10" t="s">
        <v>282</v>
      </c>
      <c r="H605" s="10" t="s">
        <v>252</v>
      </c>
      <c r="I605" s="10" t="s">
        <v>253</v>
      </c>
      <c r="J605" s="10" t="s">
        <v>676</v>
      </c>
      <c r="K605" s="10" t="s">
        <v>677</v>
      </c>
      <c r="L605" s="10" t="s">
        <v>66</v>
      </c>
      <c r="M605" s="10" t="s">
        <v>67</v>
      </c>
      <c r="N605" s="10" t="s">
        <v>68</v>
      </c>
      <c r="O605" s="10"/>
      <c r="P605" s="10"/>
      <c r="Q605" s="10" t="s">
        <v>678</v>
      </c>
      <c r="R605" s="10" t="s">
        <v>419</v>
      </c>
      <c r="S605" s="10" t="s">
        <v>420</v>
      </c>
      <c r="T605" s="10" t="s">
        <v>421</v>
      </c>
      <c r="U605" s="10" t="s">
        <v>679</v>
      </c>
      <c r="V605" s="10" t="s">
        <v>680</v>
      </c>
      <c r="W605" s="10" t="s">
        <v>681</v>
      </c>
      <c r="X605" s="10" t="s">
        <v>682</v>
      </c>
      <c r="Y605" s="10" t="s">
        <v>683</v>
      </c>
      <c r="Z605" s="10" t="s">
        <v>684</v>
      </c>
      <c r="AA605" s="10" t="s">
        <v>685</v>
      </c>
      <c r="AB605" s="10"/>
      <c r="AC605" s="10"/>
      <c r="AD605" s="10"/>
      <c r="AE605" s="10"/>
      <c r="AF605" s="10"/>
      <c r="AG605" s="10" t="s">
        <v>686</v>
      </c>
      <c r="AH605" s="10" t="s">
        <v>687</v>
      </c>
      <c r="AI605" s="10" t="s">
        <v>688</v>
      </c>
      <c r="AJ605" s="10"/>
      <c r="AK605" s="10"/>
      <c r="AL605" s="10"/>
      <c r="AM605" s="10"/>
      <c r="AN605" s="10"/>
      <c r="AO605" s="10"/>
      <c r="AP605" s="10"/>
      <c r="AQ605" s="10"/>
      <c r="AR605" s="10"/>
      <c r="AS605" s="10"/>
      <c r="AT605" s="10"/>
      <c r="AU605" s="10"/>
      <c r="AV605" s="10"/>
    </row>
    <row r="606" spans="1:48" x14ac:dyDescent="0.2">
      <c r="A606" s="8"/>
      <c r="B606" s="8" t="s">
        <v>53</v>
      </c>
      <c r="C606" s="8" t="s">
        <v>62</v>
      </c>
      <c r="D606" s="8" t="s">
        <v>63</v>
      </c>
      <c r="E606" s="8" t="s">
        <v>64</v>
      </c>
      <c r="F606" s="8" t="s">
        <v>103</v>
      </c>
      <c r="G606" s="8" t="s">
        <v>282</v>
      </c>
      <c r="H606" s="8" t="s">
        <v>252</v>
      </c>
      <c r="I606" s="8" t="s">
        <v>253</v>
      </c>
      <c r="J606" s="8" t="s">
        <v>676</v>
      </c>
      <c r="K606" s="8" t="s">
        <v>677</v>
      </c>
      <c r="L606" s="8" t="s">
        <v>66</v>
      </c>
      <c r="M606" s="8" t="s">
        <v>67</v>
      </c>
      <c r="N606" s="8" t="s">
        <v>68</v>
      </c>
      <c r="O606" s="8"/>
      <c r="P606" s="8"/>
      <c r="Q606" s="8" t="s">
        <v>678</v>
      </c>
      <c r="R606" s="8" t="s">
        <v>419</v>
      </c>
      <c r="S606" s="8" t="s">
        <v>420</v>
      </c>
      <c r="T606" s="8" t="s">
        <v>421</v>
      </c>
      <c r="U606" s="8" t="s">
        <v>679</v>
      </c>
      <c r="V606" s="8" t="s">
        <v>680</v>
      </c>
      <c r="W606" s="8" t="s">
        <v>681</v>
      </c>
      <c r="X606" s="8" t="s">
        <v>682</v>
      </c>
      <c r="Y606" s="8" t="s">
        <v>683</v>
      </c>
      <c r="Z606" s="8" t="s">
        <v>684</v>
      </c>
      <c r="AA606" s="8" t="s">
        <v>685</v>
      </c>
      <c r="AB606" s="8"/>
      <c r="AC606" s="8"/>
      <c r="AD606" s="8"/>
      <c r="AE606" s="8"/>
      <c r="AF606" s="8"/>
      <c r="AG606" s="8" t="s">
        <v>686</v>
      </c>
      <c r="AH606" s="8" t="s">
        <v>687</v>
      </c>
      <c r="AI606" s="8" t="s">
        <v>688</v>
      </c>
      <c r="AJ606" s="8"/>
      <c r="AK606" s="8"/>
      <c r="AL606" s="8"/>
      <c r="AM606" s="8"/>
      <c r="AN606" s="8"/>
      <c r="AO606" s="8"/>
      <c r="AP606" s="8"/>
      <c r="AQ606" s="8"/>
      <c r="AR606" s="8"/>
      <c r="AS606" s="8"/>
      <c r="AT606" s="8"/>
      <c r="AU606" s="8"/>
      <c r="AV606" s="8"/>
    </row>
    <row r="607" spans="1:48" x14ac:dyDescent="0.2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  <c r="AM607" s="8"/>
      <c r="AN607" s="8"/>
      <c r="AO607" s="8"/>
      <c r="AP607" s="8"/>
      <c r="AQ607" s="8"/>
      <c r="AR607" s="8"/>
      <c r="AS607" s="8"/>
      <c r="AT607" s="8"/>
      <c r="AU607" s="8"/>
      <c r="AV607" s="8"/>
    </row>
    <row r="608" spans="1:48" x14ac:dyDescent="0.2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8"/>
      <c r="AN608" s="8"/>
      <c r="AO608" s="8"/>
      <c r="AP608" s="8"/>
      <c r="AQ608" s="8"/>
      <c r="AR608" s="8"/>
      <c r="AS608" s="8"/>
      <c r="AT608" s="8"/>
      <c r="AU608" s="8"/>
      <c r="AV608" s="8"/>
    </row>
    <row r="609" spans="1:48" x14ac:dyDescent="0.2">
      <c r="A609" s="12"/>
      <c r="B609" s="20">
        <v>0.4128</v>
      </c>
      <c r="C609" s="20">
        <v>0.4627</v>
      </c>
      <c r="D609" s="20">
        <v>0.55379999999999996</v>
      </c>
      <c r="E609" s="20">
        <v>0.57020000000000004</v>
      </c>
      <c r="F609" s="20">
        <v>0.6089</v>
      </c>
      <c r="G609" s="20">
        <v>0.72760000000000002</v>
      </c>
      <c r="H609" s="20">
        <v>0.43859999999999999</v>
      </c>
      <c r="I609" s="20">
        <v>1.24</v>
      </c>
      <c r="J609" s="20">
        <v>0.124</v>
      </c>
      <c r="K609" s="20">
        <v>0.62</v>
      </c>
      <c r="L609" s="20">
        <v>0.63929999999999998</v>
      </c>
      <c r="M609" s="20">
        <v>1.2786</v>
      </c>
      <c r="N609" s="20">
        <v>1.5983000000000001</v>
      </c>
      <c r="O609" s="12"/>
      <c r="P609" s="12"/>
      <c r="Q609" s="20">
        <v>0.72</v>
      </c>
      <c r="R609" s="20">
        <v>0.38869999999999999</v>
      </c>
      <c r="S609" s="20">
        <v>0.41620000000000001</v>
      </c>
      <c r="T609" s="20">
        <v>0.56330000000000002</v>
      </c>
      <c r="U609" s="20">
        <v>0.59940000000000004</v>
      </c>
      <c r="V609" s="20">
        <v>0.55300000000000005</v>
      </c>
      <c r="W609" s="20">
        <v>0.3543</v>
      </c>
      <c r="X609" s="20">
        <v>0.37669999999999998</v>
      </c>
      <c r="Y609" s="20">
        <v>0.60199999999999998</v>
      </c>
      <c r="Z609" s="20">
        <v>0.7198</v>
      </c>
      <c r="AA609" s="20">
        <v>0.60199999999999998</v>
      </c>
      <c r="AB609" s="12"/>
      <c r="AC609" s="12"/>
      <c r="AD609" s="12"/>
      <c r="AE609" s="12"/>
      <c r="AF609" s="12"/>
      <c r="AG609" s="20">
        <v>4.6399999999999997</v>
      </c>
      <c r="AH609" s="20">
        <v>3.7839999999999998</v>
      </c>
      <c r="AI609" s="20">
        <v>1.2</v>
      </c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</row>
    <row r="610" spans="1:48" x14ac:dyDescent="0.2">
      <c r="A610" s="12"/>
      <c r="B610" s="12" t="s">
        <v>6</v>
      </c>
      <c r="C610" s="12" t="s">
        <v>6</v>
      </c>
      <c r="D610" s="12" t="s">
        <v>6</v>
      </c>
      <c r="E610" s="12" t="s">
        <v>6</v>
      </c>
      <c r="F610" s="12" t="s">
        <v>6</v>
      </c>
      <c r="G610" s="12" t="s">
        <v>6</v>
      </c>
      <c r="H610" s="12" t="s">
        <v>6</v>
      </c>
      <c r="I610" s="12" t="s">
        <v>6</v>
      </c>
      <c r="J610" s="12" t="s">
        <v>6</v>
      </c>
      <c r="K610" s="12" t="s">
        <v>6</v>
      </c>
      <c r="L610" s="12" t="s">
        <v>6</v>
      </c>
      <c r="M610" s="12" t="s">
        <v>6</v>
      </c>
      <c r="N610" s="12" t="s">
        <v>6</v>
      </c>
      <c r="O610" s="12"/>
      <c r="P610" s="12"/>
      <c r="Q610" s="12" t="s">
        <v>6</v>
      </c>
      <c r="R610" s="12" t="s">
        <v>6</v>
      </c>
      <c r="S610" s="12" t="s">
        <v>6</v>
      </c>
      <c r="T610" s="12" t="s">
        <v>6</v>
      </c>
      <c r="U610" s="12" t="s">
        <v>6</v>
      </c>
      <c r="V610" s="12" t="s">
        <v>6</v>
      </c>
      <c r="W610" s="12" t="s">
        <v>6</v>
      </c>
      <c r="X610" s="12" t="s">
        <v>6</v>
      </c>
      <c r="Y610" s="12" t="s">
        <v>6</v>
      </c>
      <c r="Z610" s="12" t="s">
        <v>6</v>
      </c>
      <c r="AA610" s="12" t="s">
        <v>6</v>
      </c>
      <c r="AB610" s="12"/>
      <c r="AC610" s="12"/>
      <c r="AD610" s="12"/>
      <c r="AE610" s="12"/>
      <c r="AF610" s="12"/>
      <c r="AG610" s="12" t="s">
        <v>6</v>
      </c>
      <c r="AH610" s="12" t="s">
        <v>6</v>
      </c>
      <c r="AI610" s="12" t="s">
        <v>6</v>
      </c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</row>
    <row r="611" spans="1:48" x14ac:dyDescent="0.2">
      <c r="A611" s="12"/>
      <c r="B611" s="12" t="s">
        <v>232</v>
      </c>
      <c r="C611" s="12" t="s">
        <v>232</v>
      </c>
      <c r="D611" s="12" t="s">
        <v>232</v>
      </c>
      <c r="E611" s="12" t="s">
        <v>232</v>
      </c>
      <c r="F611" s="12" t="s">
        <v>232</v>
      </c>
      <c r="G611" s="12" t="s">
        <v>232</v>
      </c>
      <c r="H611" s="12" t="s">
        <v>233</v>
      </c>
      <c r="I611" s="12" t="s">
        <v>233</v>
      </c>
      <c r="J611" s="12" t="s">
        <v>233</v>
      </c>
      <c r="K611" s="12" t="s">
        <v>233</v>
      </c>
      <c r="L611" s="12" t="s">
        <v>232</v>
      </c>
      <c r="M611" s="12" t="s">
        <v>232</v>
      </c>
      <c r="N611" s="12" t="s">
        <v>232</v>
      </c>
      <c r="O611" s="12"/>
      <c r="P611" s="12"/>
      <c r="Q611" s="12" t="s">
        <v>233</v>
      </c>
      <c r="R611" s="12" t="s">
        <v>232</v>
      </c>
      <c r="S611" s="12" t="s">
        <v>232</v>
      </c>
      <c r="T611" s="12" t="s">
        <v>232</v>
      </c>
      <c r="U611" s="12" t="s">
        <v>232</v>
      </c>
      <c r="V611" s="12" t="s">
        <v>232</v>
      </c>
      <c r="W611" s="12" t="s">
        <v>232</v>
      </c>
      <c r="X611" s="12" t="s">
        <v>232</v>
      </c>
      <c r="Y611" s="12" t="s">
        <v>232</v>
      </c>
      <c r="Z611" s="12" t="s">
        <v>232</v>
      </c>
      <c r="AA611" s="12" t="s">
        <v>232</v>
      </c>
      <c r="AB611" s="12"/>
      <c r="AC611" s="12"/>
      <c r="AD611" s="12"/>
      <c r="AE611" s="12"/>
      <c r="AF611" s="12"/>
      <c r="AG611" s="12" t="s">
        <v>233</v>
      </c>
      <c r="AH611" s="12" t="s">
        <v>233</v>
      </c>
      <c r="AI611" s="12" t="s">
        <v>233</v>
      </c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</row>
    <row r="612" spans="1:48" x14ac:dyDescent="0.2">
      <c r="A612" s="12"/>
      <c r="B612" s="12" t="s">
        <v>24</v>
      </c>
      <c r="C612" s="12" t="s">
        <v>24</v>
      </c>
      <c r="D612" s="12" t="s">
        <v>24</v>
      </c>
      <c r="E612" s="12" t="s">
        <v>24</v>
      </c>
      <c r="F612" s="12" t="s">
        <v>24</v>
      </c>
      <c r="G612" s="12" t="s">
        <v>24</v>
      </c>
      <c r="H612" s="12" t="s">
        <v>24</v>
      </c>
      <c r="I612" s="12" t="s">
        <v>24</v>
      </c>
      <c r="J612" s="12" t="s">
        <v>24</v>
      </c>
      <c r="K612" s="12" t="s">
        <v>24</v>
      </c>
      <c r="L612" s="12" t="s">
        <v>24</v>
      </c>
      <c r="M612" s="12" t="s">
        <v>24</v>
      </c>
      <c r="N612" s="12" t="s">
        <v>24</v>
      </c>
      <c r="O612" s="12"/>
      <c r="P612" s="12"/>
      <c r="Q612" s="12" t="s">
        <v>25</v>
      </c>
      <c r="R612" s="12" t="s">
        <v>25</v>
      </c>
      <c r="S612" s="12" t="s">
        <v>25</v>
      </c>
      <c r="T612" s="12" t="s">
        <v>25</v>
      </c>
      <c r="U612" s="12" t="s">
        <v>25</v>
      </c>
      <c r="V612" s="12" t="s">
        <v>25</v>
      </c>
      <c r="W612" s="12" t="s">
        <v>25</v>
      </c>
      <c r="X612" s="12" t="s">
        <v>25</v>
      </c>
      <c r="Y612" s="12" t="s">
        <v>25</v>
      </c>
      <c r="Z612" s="12" t="s">
        <v>25</v>
      </c>
      <c r="AA612" s="12" t="s">
        <v>25</v>
      </c>
      <c r="AB612" s="12"/>
      <c r="AC612" s="12"/>
      <c r="AD612" s="12"/>
      <c r="AE612" s="12"/>
      <c r="AF612" s="12"/>
      <c r="AG612" s="12" t="s">
        <v>26</v>
      </c>
      <c r="AH612" s="12" t="s">
        <v>26</v>
      </c>
      <c r="AI612" s="12" t="s">
        <v>26</v>
      </c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</row>
    <row r="613" spans="1:48" x14ac:dyDescent="0.2">
      <c r="A613" s="12"/>
      <c r="B613" s="12" t="s">
        <v>41</v>
      </c>
      <c r="C613" s="12" t="s">
        <v>41</v>
      </c>
      <c r="D613" s="12" t="s">
        <v>41</v>
      </c>
      <c r="E613" s="12" t="s">
        <v>41</v>
      </c>
      <c r="F613" s="12" t="s">
        <v>41</v>
      </c>
      <c r="G613" s="12" t="s">
        <v>41</v>
      </c>
      <c r="H613" s="12" t="s">
        <v>43</v>
      </c>
      <c r="I613" s="12" t="s">
        <v>43</v>
      </c>
      <c r="J613" s="12" t="s">
        <v>41</v>
      </c>
      <c r="K613" s="12" t="s">
        <v>41</v>
      </c>
      <c r="L613" s="12" t="s">
        <v>45</v>
      </c>
      <c r="M613" s="12" t="s">
        <v>45</v>
      </c>
      <c r="N613" s="12" t="s">
        <v>45</v>
      </c>
      <c r="O613" s="12"/>
      <c r="P613" s="12"/>
      <c r="Q613" s="12" t="s">
        <v>47</v>
      </c>
      <c r="R613" s="12" t="s">
        <v>41</v>
      </c>
      <c r="S613" s="12" t="s">
        <v>41</v>
      </c>
      <c r="T613" s="12" t="s">
        <v>41</v>
      </c>
      <c r="U613" s="12" t="s">
        <v>41</v>
      </c>
      <c r="V613" s="12" t="s">
        <v>41</v>
      </c>
      <c r="W613" s="12" t="s">
        <v>41</v>
      </c>
      <c r="X613" s="12" t="s">
        <v>41</v>
      </c>
      <c r="Y613" s="12" t="s">
        <v>43</v>
      </c>
      <c r="Z613" s="12" t="s">
        <v>43</v>
      </c>
      <c r="AA613" s="12" t="s">
        <v>47</v>
      </c>
      <c r="AB613" s="12"/>
      <c r="AC613" s="12"/>
      <c r="AD613" s="12"/>
      <c r="AE613" s="12"/>
      <c r="AF613" s="12"/>
      <c r="AG613" s="12" t="s">
        <v>48</v>
      </c>
      <c r="AH613" s="12" t="s">
        <v>48</v>
      </c>
      <c r="AI613" s="12" t="s">
        <v>48</v>
      </c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</row>
    <row r="614" spans="1:48" x14ac:dyDescent="0.2">
      <c r="A614" s="10" t="s">
        <v>214</v>
      </c>
      <c r="B614" s="10" t="s">
        <v>53</v>
      </c>
      <c r="C614" s="10" t="s">
        <v>62</v>
      </c>
      <c r="D614" s="10" t="s">
        <v>118</v>
      </c>
      <c r="E614" s="10" t="s">
        <v>119</v>
      </c>
      <c r="F614" s="10" t="s">
        <v>64</v>
      </c>
      <c r="G614" s="10" t="s">
        <v>65</v>
      </c>
      <c r="H614" s="10" t="s">
        <v>66</v>
      </c>
      <c r="I614" s="10" t="s">
        <v>67</v>
      </c>
      <c r="J614" s="10" t="s">
        <v>68</v>
      </c>
      <c r="K614" s="10"/>
      <c r="L614" s="10"/>
      <c r="M614" s="10"/>
      <c r="N614" s="10"/>
      <c r="O614" s="10"/>
      <c r="P614" s="10"/>
      <c r="Q614" s="10" t="s">
        <v>374</v>
      </c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 t="s">
        <v>80</v>
      </c>
      <c r="AH614" s="10" t="s">
        <v>689</v>
      </c>
      <c r="AI614" s="10" t="s">
        <v>81</v>
      </c>
      <c r="AJ614" s="10"/>
      <c r="AK614" s="10"/>
      <c r="AL614" s="10"/>
      <c r="AM614" s="10"/>
      <c r="AN614" s="10"/>
      <c r="AO614" s="10"/>
      <c r="AP614" s="10"/>
      <c r="AQ614" s="10"/>
      <c r="AR614" s="10"/>
      <c r="AS614" s="10"/>
      <c r="AT614" s="10"/>
      <c r="AU614" s="10"/>
      <c r="AV614" s="10"/>
    </row>
    <row r="615" spans="1:48" x14ac:dyDescent="0.2">
      <c r="A615" s="8"/>
      <c r="B615" s="8" t="s">
        <v>53</v>
      </c>
      <c r="C615" s="8" t="s">
        <v>62</v>
      </c>
      <c r="D615" s="8" t="s">
        <v>118</v>
      </c>
      <c r="E615" s="8" t="s">
        <v>119</v>
      </c>
      <c r="F615" s="8" t="s">
        <v>64</v>
      </c>
      <c r="G615" s="8" t="s">
        <v>65</v>
      </c>
      <c r="H615" s="8" t="s">
        <v>66</v>
      </c>
      <c r="I615" s="8" t="s">
        <v>67</v>
      </c>
      <c r="J615" s="8" t="s">
        <v>68</v>
      </c>
      <c r="K615" s="8"/>
      <c r="L615" s="8"/>
      <c r="M615" s="8"/>
      <c r="N615" s="8"/>
      <c r="O615" s="8"/>
      <c r="P615" s="8"/>
      <c r="Q615" s="8" t="s">
        <v>374</v>
      </c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 t="s">
        <v>80</v>
      </c>
      <c r="AH615" s="8" t="s">
        <v>689</v>
      </c>
      <c r="AI615" s="8" t="s">
        <v>81</v>
      </c>
      <c r="AJ615" s="8"/>
      <c r="AK615" s="8"/>
      <c r="AL615" s="8"/>
      <c r="AM615" s="8"/>
      <c r="AN615" s="8"/>
      <c r="AO615" s="8"/>
      <c r="AP615" s="8"/>
      <c r="AQ615" s="8"/>
      <c r="AR615" s="8"/>
      <c r="AS615" s="8"/>
      <c r="AT615" s="8"/>
      <c r="AU615" s="8"/>
      <c r="AV615" s="8"/>
    </row>
    <row r="616" spans="1:48" x14ac:dyDescent="0.2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  <c r="AM616" s="8"/>
      <c r="AN616" s="8"/>
      <c r="AO616" s="8"/>
      <c r="AP616" s="8"/>
      <c r="AQ616" s="8"/>
      <c r="AR616" s="8"/>
      <c r="AS616" s="8"/>
      <c r="AT616" s="8"/>
      <c r="AU616" s="8"/>
      <c r="AV616" s="8"/>
    </row>
    <row r="617" spans="1:48" x14ac:dyDescent="0.2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  <c r="AM617" s="8"/>
      <c r="AN617" s="8"/>
      <c r="AO617" s="8"/>
      <c r="AP617" s="8"/>
      <c r="AQ617" s="8"/>
      <c r="AR617" s="8"/>
      <c r="AS617" s="8"/>
      <c r="AT617" s="8"/>
      <c r="AU617" s="8"/>
      <c r="AV617" s="8"/>
    </row>
    <row r="618" spans="1:48" x14ac:dyDescent="0.2">
      <c r="A618" s="3"/>
      <c r="B618" s="20">
        <v>0.44390000000000002</v>
      </c>
      <c r="C618" s="20">
        <v>0.43630000000000002</v>
      </c>
      <c r="D618" s="20">
        <v>0.26790000000000003</v>
      </c>
      <c r="E618" s="20">
        <v>0.26790000000000003</v>
      </c>
      <c r="F618" s="20">
        <v>0.67359999999999998</v>
      </c>
      <c r="G618" s="20">
        <v>1.1274999999999999</v>
      </c>
      <c r="H618" s="20">
        <v>0.63929999999999998</v>
      </c>
      <c r="I618" s="20">
        <v>1.2786</v>
      </c>
      <c r="J618" s="20">
        <v>1.5983000000000001</v>
      </c>
      <c r="K618" s="3"/>
      <c r="L618" s="3"/>
      <c r="M618" s="3"/>
      <c r="N618" s="3"/>
      <c r="O618" s="3"/>
      <c r="P618" s="3"/>
      <c r="Q618" s="20">
        <v>1.464</v>
      </c>
      <c r="R618" s="20"/>
      <c r="S618" s="3"/>
      <c r="T618" s="20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20">
        <v>0.88</v>
      </c>
      <c r="AH618" s="20">
        <v>0.57999999999999996</v>
      </c>
      <c r="AI618" s="20">
        <v>2.1999999999999999E-2</v>
      </c>
      <c r="AJ618" s="1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</row>
    <row r="619" spans="1:48" x14ac:dyDescent="0.2">
      <c r="A619" s="12"/>
      <c r="B619" s="12" t="s">
        <v>6</v>
      </c>
      <c r="C619" s="12" t="s">
        <v>6</v>
      </c>
      <c r="D619" s="12" t="s">
        <v>6</v>
      </c>
      <c r="E619" s="12" t="s">
        <v>6</v>
      </c>
      <c r="F619" s="12" t="s">
        <v>6</v>
      </c>
      <c r="G619" s="12" t="s">
        <v>6</v>
      </c>
      <c r="H619" s="12" t="s">
        <v>6</v>
      </c>
      <c r="I619" s="12" t="s">
        <v>6</v>
      </c>
      <c r="J619" s="12" t="s">
        <v>6</v>
      </c>
      <c r="K619" s="12"/>
      <c r="L619" s="12"/>
      <c r="M619" s="12"/>
      <c r="N619" s="12"/>
      <c r="O619" s="12"/>
      <c r="P619" s="12"/>
      <c r="Q619" s="12" t="s">
        <v>6</v>
      </c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 t="s">
        <v>6</v>
      </c>
      <c r="AH619" s="12" t="s">
        <v>6</v>
      </c>
      <c r="AI619" s="12" t="s">
        <v>5</v>
      </c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</row>
    <row r="620" spans="1:48" x14ac:dyDescent="0.2">
      <c r="A620" s="12"/>
      <c r="B620" s="12" t="s">
        <v>232</v>
      </c>
      <c r="C620" s="12" t="s">
        <v>232</v>
      </c>
      <c r="D620" s="12" t="s">
        <v>232</v>
      </c>
      <c r="E620" s="12" t="s">
        <v>232</v>
      </c>
      <c r="F620" s="12" t="s">
        <v>232</v>
      </c>
      <c r="G620" s="12" t="s">
        <v>232</v>
      </c>
      <c r="H620" s="12" t="s">
        <v>232</v>
      </c>
      <c r="I620" s="12" t="s">
        <v>232</v>
      </c>
      <c r="J620" s="12" t="s">
        <v>232</v>
      </c>
      <c r="K620" s="12"/>
      <c r="L620" s="12"/>
      <c r="M620" s="12"/>
      <c r="N620" s="12"/>
      <c r="O620" s="12"/>
      <c r="P620" s="12"/>
      <c r="Q620" s="12" t="s">
        <v>233</v>
      </c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 t="s">
        <v>233</v>
      </c>
      <c r="AH620" s="12" t="s">
        <v>233</v>
      </c>
      <c r="AI620" s="12" t="s">
        <v>234</v>
      </c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</row>
    <row r="621" spans="1:48" x14ac:dyDescent="0.2">
      <c r="A621" s="12"/>
      <c r="B621" s="12" t="s">
        <v>24</v>
      </c>
      <c r="C621" s="12" t="s">
        <v>24</v>
      </c>
      <c r="D621" s="12" t="s">
        <v>24</v>
      </c>
      <c r="E621" s="12" t="s">
        <v>24</v>
      </c>
      <c r="F621" s="12" t="s">
        <v>24</v>
      </c>
      <c r="G621" s="12" t="s">
        <v>24</v>
      </c>
      <c r="H621" s="12" t="s">
        <v>24</v>
      </c>
      <c r="I621" s="12" t="s">
        <v>24</v>
      </c>
      <c r="J621" s="12" t="s">
        <v>24</v>
      </c>
      <c r="K621" s="12"/>
      <c r="L621" s="12"/>
      <c r="M621" s="12"/>
      <c r="N621" s="12"/>
      <c r="O621" s="12"/>
      <c r="P621" s="12"/>
      <c r="Q621" s="12" t="s">
        <v>25</v>
      </c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 t="s">
        <v>26</v>
      </c>
      <c r="AH621" s="12" t="s">
        <v>26</v>
      </c>
      <c r="AI621" s="12" t="s">
        <v>26</v>
      </c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</row>
    <row r="622" spans="1:48" x14ac:dyDescent="0.2">
      <c r="A622" s="12"/>
      <c r="B622" s="12" t="s">
        <v>41</v>
      </c>
      <c r="C622" s="12" t="s">
        <v>41</v>
      </c>
      <c r="D622" s="12" t="s">
        <v>41</v>
      </c>
      <c r="E622" s="12" t="s">
        <v>41</v>
      </c>
      <c r="F622" s="12" t="s">
        <v>41</v>
      </c>
      <c r="G622" s="12" t="s">
        <v>43</v>
      </c>
      <c r="H622" s="12" t="s">
        <v>45</v>
      </c>
      <c r="I622" s="12" t="s">
        <v>45</v>
      </c>
      <c r="J622" s="12" t="s">
        <v>45</v>
      </c>
      <c r="K622" s="12"/>
      <c r="L622" s="12"/>
      <c r="M622" s="12"/>
      <c r="N622" s="12"/>
      <c r="O622" s="12"/>
      <c r="P622" s="12"/>
      <c r="Q622" s="12" t="s">
        <v>47</v>
      </c>
      <c r="R622" s="20"/>
      <c r="S622" s="20"/>
      <c r="T622" s="20"/>
      <c r="U622" s="20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 t="s">
        <v>48</v>
      </c>
      <c r="AH622" s="20" t="s">
        <v>48</v>
      </c>
      <c r="AI622" s="20" t="s">
        <v>48</v>
      </c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</row>
    <row r="623" spans="1:48" x14ac:dyDescent="0.2">
      <c r="A623" s="38" t="s">
        <v>213</v>
      </c>
      <c r="B623" s="30" t="s">
        <v>53</v>
      </c>
      <c r="C623" s="30" t="s">
        <v>62</v>
      </c>
      <c r="D623" s="30" t="s">
        <v>63</v>
      </c>
      <c r="E623" s="30" t="s">
        <v>64</v>
      </c>
      <c r="F623" s="30" t="s">
        <v>252</v>
      </c>
      <c r="G623" s="30" t="s">
        <v>690</v>
      </c>
      <c r="H623" s="30" t="s">
        <v>691</v>
      </c>
      <c r="I623" s="30" t="s">
        <v>692</v>
      </c>
      <c r="J623" s="30" t="s">
        <v>66</v>
      </c>
      <c r="K623" s="30" t="s">
        <v>67</v>
      </c>
      <c r="L623" s="30" t="s">
        <v>68</v>
      </c>
      <c r="M623" s="30" t="s">
        <v>122</v>
      </c>
      <c r="N623" s="30" t="s">
        <v>362</v>
      </c>
      <c r="O623" s="30" t="s">
        <v>693</v>
      </c>
      <c r="P623" s="30"/>
      <c r="Q623" s="30" t="s">
        <v>131</v>
      </c>
      <c r="R623" s="38" t="s">
        <v>112</v>
      </c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  <c r="AD623" s="30"/>
      <c r="AE623" s="30"/>
      <c r="AF623" s="30"/>
      <c r="AG623" s="30" t="s">
        <v>694</v>
      </c>
      <c r="AH623" s="30" t="s">
        <v>695</v>
      </c>
      <c r="AI623" s="10" t="s">
        <v>696</v>
      </c>
      <c r="AJ623" s="30" t="s">
        <v>326</v>
      </c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</row>
    <row r="624" spans="1:48" x14ac:dyDescent="0.2">
      <c r="A624" s="8"/>
      <c r="B624" s="31" t="s">
        <v>53</v>
      </c>
      <c r="C624" s="31" t="s">
        <v>62</v>
      </c>
      <c r="D624" s="31" t="s">
        <v>63</v>
      </c>
      <c r="E624" s="31" t="s">
        <v>64</v>
      </c>
      <c r="F624" s="31" t="s">
        <v>252</v>
      </c>
      <c r="G624" s="31" t="s">
        <v>690</v>
      </c>
      <c r="H624" s="31" t="s">
        <v>691</v>
      </c>
      <c r="I624" s="31" t="s">
        <v>692</v>
      </c>
      <c r="J624" s="31" t="s">
        <v>66</v>
      </c>
      <c r="K624" s="31" t="s">
        <v>67</v>
      </c>
      <c r="L624" s="31" t="s">
        <v>68</v>
      </c>
      <c r="M624" s="8"/>
      <c r="N624" s="8"/>
      <c r="O624" s="8" t="s">
        <v>693</v>
      </c>
      <c r="P624" s="8"/>
      <c r="Q624" s="31" t="s">
        <v>131</v>
      </c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31" t="s">
        <v>694</v>
      </c>
      <c r="AH624" s="31" t="s">
        <v>695</v>
      </c>
      <c r="AI624" s="28"/>
      <c r="AJ624" s="8"/>
      <c r="AK624" s="8"/>
      <c r="AL624" s="8"/>
      <c r="AM624" s="8"/>
      <c r="AN624" s="8"/>
      <c r="AO624" s="8"/>
      <c r="AP624" s="8"/>
      <c r="AQ624" s="8"/>
      <c r="AR624" s="8"/>
      <c r="AS624" s="8"/>
      <c r="AT624" s="8"/>
      <c r="AU624" s="8"/>
      <c r="AV624" s="8"/>
    </row>
    <row r="625" spans="1:48" x14ac:dyDescent="0.2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 t="s">
        <v>122</v>
      </c>
      <c r="N625" s="8" t="s">
        <v>362</v>
      </c>
      <c r="O625" s="8"/>
      <c r="P625" s="8"/>
      <c r="Q625" s="8"/>
      <c r="R625" s="8" t="s">
        <v>112</v>
      </c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 t="s">
        <v>696</v>
      </c>
      <c r="AJ625" s="8" t="s">
        <v>326</v>
      </c>
      <c r="AK625" s="8"/>
      <c r="AL625" s="8"/>
      <c r="AM625" s="8"/>
      <c r="AN625" s="8"/>
      <c r="AO625" s="8"/>
      <c r="AP625" s="8"/>
      <c r="AQ625" s="8"/>
      <c r="AR625" s="8"/>
      <c r="AS625" s="8"/>
      <c r="AT625" s="8"/>
      <c r="AU625" s="8"/>
      <c r="AV625" s="8"/>
    </row>
    <row r="626" spans="1:48" x14ac:dyDescent="0.2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28"/>
      <c r="AJ626" s="8"/>
      <c r="AK626" s="8"/>
      <c r="AL626" s="8"/>
      <c r="AM626" s="8"/>
      <c r="AN626" s="8"/>
      <c r="AO626" s="8"/>
      <c r="AP626" s="8"/>
      <c r="AQ626" s="8"/>
      <c r="AR626" s="8"/>
      <c r="AS626" s="8"/>
      <c r="AT626" s="8"/>
      <c r="AU626" s="8"/>
      <c r="AV626" s="8"/>
    </row>
    <row r="627" spans="1:48" x14ac:dyDescent="0.2">
      <c r="B627" s="32">
        <v>0.44600000000000001</v>
      </c>
      <c r="C627" s="32">
        <v>0.42</v>
      </c>
      <c r="D627" s="32">
        <v>0.26400000000000001</v>
      </c>
      <c r="E627" s="32">
        <v>0.68500000000000005</v>
      </c>
      <c r="F627" s="32">
        <v>0.439</v>
      </c>
      <c r="G627" s="32">
        <v>1.24</v>
      </c>
      <c r="H627" s="32">
        <v>0.872</v>
      </c>
      <c r="I627" s="32">
        <v>0.38600000000000001</v>
      </c>
      <c r="J627" s="32">
        <v>0.56799999999999995</v>
      </c>
      <c r="K627" s="32">
        <v>1.1359999999999999</v>
      </c>
      <c r="L627" s="32">
        <v>1.42</v>
      </c>
      <c r="M627" s="34">
        <v>50</v>
      </c>
      <c r="N627" s="39">
        <v>0.15</v>
      </c>
      <c r="O627" s="32">
        <v>1.5</v>
      </c>
      <c r="Q627" s="32">
        <v>1.496</v>
      </c>
      <c r="R627" s="33">
        <v>0.2</v>
      </c>
      <c r="S627" s="34"/>
      <c r="T627" s="33"/>
      <c r="U627" s="34"/>
      <c r="V627" s="34"/>
      <c r="W627" s="34"/>
      <c r="X627" s="34"/>
      <c r="Y627" s="34"/>
      <c r="Z627" s="34"/>
      <c r="AA627" s="34"/>
      <c r="AB627" s="34"/>
      <c r="AC627" s="34"/>
      <c r="AD627" s="34"/>
      <c r="AE627" s="34"/>
      <c r="AF627" s="34"/>
      <c r="AG627" s="32">
        <v>0.55600000000000005</v>
      </c>
      <c r="AH627" s="32">
        <v>0.68</v>
      </c>
      <c r="AI627" s="20">
        <v>5.9999999999999995E-4</v>
      </c>
      <c r="AJ627" s="47">
        <v>60</v>
      </c>
      <c r="AK627" s="34"/>
      <c r="AL627" s="34"/>
      <c r="AM627" s="34"/>
      <c r="AN627" s="34"/>
      <c r="AO627" s="34"/>
      <c r="AP627" s="34"/>
      <c r="AQ627" s="34"/>
      <c r="AR627" s="34"/>
      <c r="AS627" s="34"/>
      <c r="AT627" s="34"/>
      <c r="AU627" s="34"/>
      <c r="AV627" s="34"/>
    </row>
    <row r="628" spans="1:48" x14ac:dyDescent="0.2">
      <c r="A628" s="12"/>
      <c r="B628" s="12" t="s">
        <v>6</v>
      </c>
      <c r="C628" s="12" t="s">
        <v>6</v>
      </c>
      <c r="D628" s="12" t="s">
        <v>6</v>
      </c>
      <c r="E628" s="12" t="s">
        <v>6</v>
      </c>
      <c r="F628" s="12" t="s">
        <v>6</v>
      </c>
      <c r="G628" s="12" t="s">
        <v>6</v>
      </c>
      <c r="H628" s="12" t="s">
        <v>6</v>
      </c>
      <c r="I628" s="12" t="s">
        <v>6</v>
      </c>
      <c r="J628" s="12" t="s">
        <v>6</v>
      </c>
      <c r="K628" s="12" t="s">
        <v>6</v>
      </c>
      <c r="L628" s="12" t="s">
        <v>6</v>
      </c>
      <c r="M628" s="12" t="s">
        <v>8</v>
      </c>
      <c r="N628" s="12" t="s">
        <v>9</v>
      </c>
      <c r="O628" s="12" t="s">
        <v>6</v>
      </c>
      <c r="Q628" s="12" t="s">
        <v>6</v>
      </c>
      <c r="R628" s="12" t="s">
        <v>37</v>
      </c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 t="s">
        <v>6</v>
      </c>
      <c r="AH628" s="12" t="s">
        <v>6</v>
      </c>
      <c r="AI628" s="12" t="s">
        <v>697</v>
      </c>
      <c r="AJ628" s="12" t="s">
        <v>8</v>
      </c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</row>
    <row r="629" spans="1:48" x14ac:dyDescent="0.2">
      <c r="A629" s="48"/>
      <c r="B629" s="47" t="s">
        <v>232</v>
      </c>
      <c r="C629" s="47" t="s">
        <v>232</v>
      </c>
      <c r="D629" s="47" t="s">
        <v>232</v>
      </c>
      <c r="E629" s="47" t="s">
        <v>232</v>
      </c>
      <c r="F629" s="47" t="s">
        <v>232</v>
      </c>
      <c r="G629" s="47" t="s">
        <v>233</v>
      </c>
      <c r="H629" s="47" t="s">
        <v>233</v>
      </c>
      <c r="I629" s="47" t="s">
        <v>233</v>
      </c>
      <c r="J629" s="47" t="s">
        <v>232</v>
      </c>
      <c r="K629" s="47" t="s">
        <v>232</v>
      </c>
      <c r="L629" s="47" t="s">
        <v>232</v>
      </c>
      <c r="M629" s="47" t="s">
        <v>234</v>
      </c>
      <c r="N629" s="47" t="s">
        <v>234</v>
      </c>
      <c r="O629" s="47" t="s">
        <v>234</v>
      </c>
      <c r="Q629" s="47" t="s">
        <v>233</v>
      </c>
      <c r="R629" s="47" t="s">
        <v>234</v>
      </c>
      <c r="S629" s="47"/>
      <c r="T629" s="47"/>
      <c r="U629" s="47"/>
      <c r="V629" s="47"/>
      <c r="W629" s="47"/>
      <c r="X629" s="47"/>
      <c r="Y629" s="47"/>
      <c r="Z629" s="47"/>
      <c r="AA629" s="47"/>
      <c r="AB629" s="47"/>
      <c r="AC629" s="47"/>
      <c r="AD629" s="47"/>
      <c r="AE629" s="47"/>
      <c r="AF629" s="47"/>
      <c r="AG629" s="47" t="s">
        <v>233</v>
      </c>
      <c r="AH629" s="47" t="s">
        <v>233</v>
      </c>
      <c r="AI629" s="20" t="s">
        <v>234</v>
      </c>
      <c r="AJ629" s="47" t="s">
        <v>234</v>
      </c>
      <c r="AL629" s="47"/>
      <c r="AM629" s="47"/>
      <c r="AN629" s="47"/>
      <c r="AO629" s="47"/>
      <c r="AP629" s="47"/>
      <c r="AQ629" s="47"/>
      <c r="AR629" s="47"/>
      <c r="AS629" s="47"/>
      <c r="AT629" s="47"/>
      <c r="AU629" s="47"/>
      <c r="AV629" s="47"/>
    </row>
    <row r="630" spans="1:48" x14ac:dyDescent="0.2">
      <c r="A630" s="12"/>
      <c r="B630" s="12" t="s">
        <v>24</v>
      </c>
      <c r="C630" s="12" t="s">
        <v>24</v>
      </c>
      <c r="D630" s="12" t="s">
        <v>24</v>
      </c>
      <c r="E630" s="12" t="s">
        <v>24</v>
      </c>
      <c r="F630" s="12" t="s">
        <v>24</v>
      </c>
      <c r="G630" s="12" t="s">
        <v>24</v>
      </c>
      <c r="H630" s="12" t="s">
        <v>24</v>
      </c>
      <c r="I630" s="12" t="s">
        <v>24</v>
      </c>
      <c r="J630" s="12" t="s">
        <v>24</v>
      </c>
      <c r="K630" s="12" t="s">
        <v>24</v>
      </c>
      <c r="L630" s="12" t="s">
        <v>24</v>
      </c>
      <c r="M630" s="12" t="s">
        <v>24</v>
      </c>
      <c r="N630" s="12" t="s">
        <v>24</v>
      </c>
      <c r="O630" s="12" t="s">
        <v>24</v>
      </c>
      <c r="Q630" s="12" t="s">
        <v>25</v>
      </c>
      <c r="R630" s="12" t="s">
        <v>25</v>
      </c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 t="s">
        <v>26</v>
      </c>
      <c r="AH630" s="12" t="s">
        <v>26</v>
      </c>
      <c r="AI630" s="20" t="s">
        <v>26</v>
      </c>
      <c r="AJ630" s="12" t="s">
        <v>26</v>
      </c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</row>
    <row r="631" spans="1:48" x14ac:dyDescent="0.2">
      <c r="A631" s="12"/>
      <c r="B631" s="12" t="s">
        <v>41</v>
      </c>
      <c r="C631" s="12" t="s">
        <v>41</v>
      </c>
      <c r="D631" s="12" t="s">
        <v>41</v>
      </c>
      <c r="E631" s="12" t="s">
        <v>41</v>
      </c>
      <c r="F631" s="12" t="s">
        <v>43</v>
      </c>
      <c r="G631" s="12" t="s">
        <v>43</v>
      </c>
      <c r="H631" s="12" t="s">
        <v>43</v>
      </c>
      <c r="I631" s="12" t="s">
        <v>43</v>
      </c>
      <c r="J631" s="12" t="s">
        <v>45</v>
      </c>
      <c r="K631" s="12" t="s">
        <v>45</v>
      </c>
      <c r="L631" s="12" t="s">
        <v>45</v>
      </c>
      <c r="M631" s="12"/>
      <c r="N631" s="12"/>
      <c r="O631" s="12"/>
      <c r="Q631" s="12" t="s">
        <v>47</v>
      </c>
      <c r="R631" s="20"/>
      <c r="S631" s="20"/>
      <c r="T631" s="20"/>
      <c r="U631" s="20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 t="s">
        <v>48</v>
      </c>
      <c r="AH631" s="12" t="s">
        <v>48</v>
      </c>
      <c r="AI631" s="20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</row>
    <row r="632" spans="1:48" x14ac:dyDescent="0.2">
      <c r="A632" s="10" t="s">
        <v>215</v>
      </c>
      <c r="B632" s="10" t="s">
        <v>53</v>
      </c>
      <c r="C632" s="10" t="s">
        <v>62</v>
      </c>
      <c r="D632" s="10" t="s">
        <v>63</v>
      </c>
      <c r="E632" s="10" t="s">
        <v>64</v>
      </c>
      <c r="F632" s="10" t="s">
        <v>103</v>
      </c>
      <c r="G632" s="10" t="s">
        <v>282</v>
      </c>
      <c r="H632" s="10" t="s">
        <v>252</v>
      </c>
      <c r="I632" s="10" t="s">
        <v>253</v>
      </c>
      <c r="J632" s="10" t="s">
        <v>66</v>
      </c>
      <c r="K632" s="10" t="s">
        <v>67</v>
      </c>
      <c r="L632" s="10" t="s">
        <v>68</v>
      </c>
      <c r="M632" s="10"/>
      <c r="N632" s="10"/>
      <c r="O632" s="10"/>
      <c r="P632" s="10"/>
      <c r="Q632" s="10" t="s">
        <v>553</v>
      </c>
      <c r="R632" s="10" t="s">
        <v>364</v>
      </c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 t="s">
        <v>124</v>
      </c>
      <c r="AH632" s="10" t="s">
        <v>125</v>
      </c>
      <c r="AI632" s="10"/>
      <c r="AJ632" s="10"/>
      <c r="AK632" s="10"/>
      <c r="AL632" s="10"/>
      <c r="AM632" s="10"/>
      <c r="AN632" s="10"/>
      <c r="AO632" s="10"/>
      <c r="AP632" s="10"/>
      <c r="AQ632" s="10"/>
      <c r="AR632" s="10"/>
      <c r="AS632" s="10"/>
      <c r="AT632" s="10"/>
      <c r="AU632" s="10"/>
      <c r="AV632" s="10"/>
    </row>
    <row r="633" spans="1:48" x14ac:dyDescent="0.2">
      <c r="A633" s="8"/>
      <c r="B633" s="8" t="s">
        <v>53</v>
      </c>
      <c r="C633" s="8" t="s">
        <v>62</v>
      </c>
      <c r="D633" s="8" t="s">
        <v>63</v>
      </c>
      <c r="E633" s="8" t="s">
        <v>64</v>
      </c>
      <c r="F633" s="8" t="s">
        <v>103</v>
      </c>
      <c r="G633" s="8" t="s">
        <v>282</v>
      </c>
      <c r="H633" s="8" t="s">
        <v>252</v>
      </c>
      <c r="I633" s="8" t="s">
        <v>253</v>
      </c>
      <c r="J633" s="8" t="s">
        <v>66</v>
      </c>
      <c r="K633" s="8" t="s">
        <v>67</v>
      </c>
      <c r="L633" s="8" t="s">
        <v>68</v>
      </c>
      <c r="M633" s="8"/>
      <c r="N633" s="8"/>
      <c r="O633" s="8"/>
      <c r="P633" s="8"/>
      <c r="Q633" s="8" t="s">
        <v>553</v>
      </c>
      <c r="R633" s="8" t="s">
        <v>364</v>
      </c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 t="s">
        <v>124</v>
      </c>
      <c r="AH633" s="8" t="s">
        <v>125</v>
      </c>
      <c r="AI633" s="8"/>
      <c r="AJ633" s="8"/>
      <c r="AK633" s="8"/>
      <c r="AL633" s="8"/>
      <c r="AM633" s="8"/>
      <c r="AN633" s="8"/>
      <c r="AO633" s="8"/>
      <c r="AP633" s="8"/>
      <c r="AQ633" s="8"/>
      <c r="AR633" s="8"/>
      <c r="AS633" s="8"/>
      <c r="AT633" s="8"/>
      <c r="AU633" s="8"/>
      <c r="AV633" s="8"/>
    </row>
    <row r="634" spans="1:48" x14ac:dyDescent="0.2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  <c r="AM634" s="8"/>
      <c r="AN634" s="8"/>
      <c r="AO634" s="8"/>
      <c r="AP634" s="8"/>
      <c r="AQ634" s="8"/>
      <c r="AR634" s="8"/>
      <c r="AS634" s="8"/>
      <c r="AT634" s="8"/>
      <c r="AU634" s="8"/>
      <c r="AV634" s="8"/>
    </row>
    <row r="635" spans="1:48" x14ac:dyDescent="0.2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8"/>
      <c r="AO635" s="8"/>
      <c r="AP635" s="8"/>
      <c r="AQ635" s="8"/>
      <c r="AR635" s="8"/>
      <c r="AS635" s="8"/>
      <c r="AT635" s="8"/>
      <c r="AU635" s="8"/>
      <c r="AV635" s="8"/>
    </row>
    <row r="636" spans="1:48" x14ac:dyDescent="0.2">
      <c r="A636" s="12"/>
      <c r="B636" s="20">
        <v>0.20380000000000001</v>
      </c>
      <c r="C636" s="20">
        <v>0.44379999999999997</v>
      </c>
      <c r="D636" s="20">
        <v>0.52370000000000005</v>
      </c>
      <c r="E636" s="20">
        <v>0.2606</v>
      </c>
      <c r="F636" s="20">
        <v>0.50649999999999995</v>
      </c>
      <c r="G636" s="20">
        <v>0.70950000000000002</v>
      </c>
      <c r="H636" s="20">
        <v>0.43859999999999999</v>
      </c>
      <c r="I636" s="20">
        <v>1.24</v>
      </c>
      <c r="J636" s="20">
        <v>0.56830000000000003</v>
      </c>
      <c r="K636" s="20">
        <v>1.1366000000000001</v>
      </c>
      <c r="L636" s="20">
        <v>1.4208000000000001</v>
      </c>
      <c r="M636" s="12"/>
      <c r="N636" s="12"/>
      <c r="O636" s="12"/>
      <c r="P636" s="12"/>
      <c r="Q636" s="20">
        <v>2.76</v>
      </c>
      <c r="R636" s="20">
        <v>3.8</v>
      </c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20">
        <v>0.376</v>
      </c>
      <c r="AH636" s="20">
        <v>0.188</v>
      </c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</row>
    <row r="637" spans="1:48" x14ac:dyDescent="0.2">
      <c r="A637" s="12"/>
      <c r="B637" s="12" t="s">
        <v>6</v>
      </c>
      <c r="C637" s="12" t="s">
        <v>6</v>
      </c>
      <c r="D637" s="12" t="s">
        <v>6</v>
      </c>
      <c r="E637" s="12" t="s">
        <v>6</v>
      </c>
      <c r="F637" s="12" t="s">
        <v>6</v>
      </c>
      <c r="G637" s="12" t="s">
        <v>6</v>
      </c>
      <c r="H637" s="12" t="s">
        <v>6</v>
      </c>
      <c r="I637" s="12" t="s">
        <v>6</v>
      </c>
      <c r="J637" s="12" t="s">
        <v>6</v>
      </c>
      <c r="K637" s="12" t="s">
        <v>6</v>
      </c>
      <c r="L637" s="12" t="s">
        <v>6</v>
      </c>
      <c r="M637" s="12"/>
      <c r="N637" s="12"/>
      <c r="O637" s="12"/>
      <c r="P637" s="12"/>
      <c r="Q637" s="12" t="s">
        <v>6</v>
      </c>
      <c r="R637" s="12" t="s">
        <v>6</v>
      </c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 t="s">
        <v>6</v>
      </c>
      <c r="AH637" s="12" t="s">
        <v>6</v>
      </c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</row>
    <row r="638" spans="1:48" x14ac:dyDescent="0.2">
      <c r="A638" s="12"/>
      <c r="B638" s="12" t="s">
        <v>231</v>
      </c>
      <c r="C638" s="12" t="s">
        <v>231</v>
      </c>
      <c r="D638" s="12" t="s">
        <v>231</v>
      </c>
      <c r="E638" s="12" t="s">
        <v>231</v>
      </c>
      <c r="F638" s="12" t="s">
        <v>231</v>
      </c>
      <c r="G638" s="12" t="s">
        <v>231</v>
      </c>
      <c r="H638" s="12" t="s">
        <v>429</v>
      </c>
      <c r="I638" s="12" t="s">
        <v>429</v>
      </c>
      <c r="J638" s="12" t="s">
        <v>232</v>
      </c>
      <c r="K638" s="12" t="s">
        <v>232</v>
      </c>
      <c r="L638" s="12" t="s">
        <v>232</v>
      </c>
      <c r="M638" s="12"/>
      <c r="N638" s="12"/>
      <c r="O638" s="12"/>
      <c r="P638" s="12"/>
      <c r="Q638" s="12" t="s">
        <v>233</v>
      </c>
      <c r="R638" s="12" t="s">
        <v>233</v>
      </c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 t="s">
        <v>233</v>
      </c>
      <c r="AH638" s="12" t="s">
        <v>233</v>
      </c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</row>
    <row r="639" spans="1:48" x14ac:dyDescent="0.2">
      <c r="A639" s="12"/>
      <c r="B639" s="12" t="s">
        <v>24</v>
      </c>
      <c r="C639" s="12" t="s">
        <v>24</v>
      </c>
      <c r="D639" s="12" t="s">
        <v>24</v>
      </c>
      <c r="E639" s="12" t="s">
        <v>24</v>
      </c>
      <c r="F639" s="12" t="s">
        <v>24</v>
      </c>
      <c r="G639" s="12" t="s">
        <v>24</v>
      </c>
      <c r="H639" s="12" t="s">
        <v>24</v>
      </c>
      <c r="I639" s="12" t="s">
        <v>24</v>
      </c>
      <c r="J639" s="12" t="s">
        <v>24</v>
      </c>
      <c r="K639" s="12" t="s">
        <v>24</v>
      </c>
      <c r="L639" s="12" t="s">
        <v>24</v>
      </c>
      <c r="M639" s="12"/>
      <c r="N639" s="12"/>
      <c r="O639" s="12"/>
      <c r="P639" s="12"/>
      <c r="Q639" s="12" t="s">
        <v>25</v>
      </c>
      <c r="R639" s="12" t="s">
        <v>25</v>
      </c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 t="s">
        <v>26</v>
      </c>
      <c r="AH639" s="12" t="s">
        <v>26</v>
      </c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</row>
    <row r="640" spans="1:48" x14ac:dyDescent="0.2">
      <c r="A640" s="12"/>
      <c r="B640" s="12" t="s">
        <v>41</v>
      </c>
      <c r="C640" s="12" t="s">
        <v>41</v>
      </c>
      <c r="D640" s="12" t="s">
        <v>41</v>
      </c>
      <c r="E640" s="12" t="s">
        <v>41</v>
      </c>
      <c r="F640" s="12" t="s">
        <v>41</v>
      </c>
      <c r="G640" s="12" t="s">
        <v>41</v>
      </c>
      <c r="H640" s="12" t="s">
        <v>43</v>
      </c>
      <c r="I640" s="12" t="s">
        <v>43</v>
      </c>
      <c r="J640" s="12" t="s">
        <v>45</v>
      </c>
      <c r="K640" s="12" t="s">
        <v>45</v>
      </c>
      <c r="L640" s="12" t="s">
        <v>45</v>
      </c>
      <c r="M640" s="12"/>
      <c r="N640" s="12"/>
      <c r="O640" s="12"/>
      <c r="P640" s="12"/>
      <c r="Q640" s="12" t="s">
        <v>47</v>
      </c>
      <c r="R640" s="12" t="s">
        <v>47</v>
      </c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 t="s">
        <v>48</v>
      </c>
      <c r="AH640" s="12" t="s">
        <v>48</v>
      </c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</row>
    <row r="641" spans="1:48" x14ac:dyDescent="0.2">
      <c r="A641" s="10" t="s">
        <v>129</v>
      </c>
      <c r="B641" s="10" t="s">
        <v>53</v>
      </c>
      <c r="C641" s="10" t="s">
        <v>62</v>
      </c>
      <c r="D641" s="10" t="s">
        <v>118</v>
      </c>
      <c r="E641" s="10" t="s">
        <v>119</v>
      </c>
      <c r="F641" s="10" t="s">
        <v>65</v>
      </c>
      <c r="G641" s="10" t="s">
        <v>66</v>
      </c>
      <c r="H641" s="10" t="s">
        <v>67</v>
      </c>
      <c r="I641" s="10" t="s">
        <v>68</v>
      </c>
      <c r="J641" s="10" t="s">
        <v>81</v>
      </c>
      <c r="K641" s="10" t="s">
        <v>362</v>
      </c>
      <c r="L641" s="10" t="s">
        <v>293</v>
      </c>
      <c r="M641" s="10"/>
      <c r="N641" s="10"/>
      <c r="O641" s="10"/>
      <c r="P641" s="10"/>
      <c r="Q641" s="10" t="s">
        <v>131</v>
      </c>
      <c r="R641" s="10" t="s">
        <v>41</v>
      </c>
      <c r="S641" s="10" t="s">
        <v>43</v>
      </c>
      <c r="T641" s="10" t="s">
        <v>698</v>
      </c>
      <c r="U641" s="10" t="s">
        <v>699</v>
      </c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 t="s">
        <v>610</v>
      </c>
      <c r="AH641" s="10" t="s">
        <v>112</v>
      </c>
      <c r="AI641" s="10"/>
      <c r="AJ641" s="10"/>
      <c r="AK641" s="10"/>
      <c r="AL641" s="10"/>
      <c r="AM641" s="10"/>
      <c r="AN641" s="10"/>
      <c r="AO641" s="10"/>
      <c r="AP641" s="10"/>
      <c r="AQ641" s="10"/>
      <c r="AR641" s="10"/>
      <c r="AS641" s="10"/>
      <c r="AT641" s="10"/>
      <c r="AU641" s="10"/>
      <c r="AV641" s="10"/>
    </row>
    <row r="642" spans="1:48" x14ac:dyDescent="0.2">
      <c r="A642" s="8"/>
      <c r="B642" s="8" t="s">
        <v>53</v>
      </c>
      <c r="C642" s="8" t="s">
        <v>62</v>
      </c>
      <c r="D642" s="8" t="s">
        <v>118</v>
      </c>
      <c r="E642" s="8" t="s">
        <v>119</v>
      </c>
      <c r="F642" s="8" t="s">
        <v>65</v>
      </c>
      <c r="G642" s="8" t="s">
        <v>66</v>
      </c>
      <c r="H642" s="8" t="s">
        <v>67</v>
      </c>
      <c r="I642" s="8" t="s">
        <v>68</v>
      </c>
      <c r="J642" s="8" t="s">
        <v>81</v>
      </c>
      <c r="K642" s="8" t="s">
        <v>362</v>
      </c>
      <c r="L642" s="8" t="s">
        <v>293</v>
      </c>
      <c r="M642" s="8"/>
      <c r="N642" s="8"/>
      <c r="O642" s="8"/>
      <c r="P642" s="8"/>
      <c r="Q642" s="8" t="s">
        <v>131</v>
      </c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 t="s">
        <v>610</v>
      </c>
      <c r="AH642" s="8"/>
      <c r="AI642" s="8"/>
      <c r="AJ642" s="8"/>
      <c r="AK642" s="8"/>
      <c r="AL642" s="8"/>
      <c r="AM642" s="8"/>
      <c r="AN642" s="8"/>
      <c r="AO642" s="8"/>
      <c r="AP642" s="8"/>
      <c r="AQ642" s="8"/>
      <c r="AR642" s="8"/>
      <c r="AS642" s="8"/>
      <c r="AT642" s="8"/>
      <c r="AU642" s="8"/>
      <c r="AV642" s="8"/>
    </row>
    <row r="643" spans="1:48" x14ac:dyDescent="0.2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 t="s">
        <v>41</v>
      </c>
      <c r="S643" s="8" t="s">
        <v>43</v>
      </c>
      <c r="T643" s="8" t="s">
        <v>698</v>
      </c>
      <c r="U643" s="8" t="s">
        <v>699</v>
      </c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 t="s">
        <v>112</v>
      </c>
      <c r="AI643" s="8"/>
      <c r="AJ643" s="8"/>
      <c r="AK643" s="8"/>
      <c r="AL643" s="8"/>
      <c r="AM643" s="8"/>
      <c r="AN643" s="8"/>
      <c r="AO643" s="8"/>
      <c r="AP643" s="8"/>
      <c r="AQ643" s="8"/>
      <c r="AR643" s="8"/>
      <c r="AS643" s="8"/>
      <c r="AT643" s="8"/>
      <c r="AU643" s="8"/>
      <c r="AV643" s="8"/>
    </row>
    <row r="644" spans="1:48" x14ac:dyDescent="0.2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  <c r="AM644" s="8"/>
      <c r="AN644" s="8"/>
      <c r="AO644" s="8"/>
      <c r="AP644" s="8"/>
      <c r="AQ644" s="8"/>
      <c r="AR644" s="8"/>
      <c r="AS644" s="8"/>
      <c r="AT644" s="8"/>
      <c r="AU644" s="8"/>
      <c r="AV644" s="8"/>
    </row>
    <row r="645" spans="1:48" x14ac:dyDescent="0.2">
      <c r="A645" s="12"/>
      <c r="B645" s="20">
        <v>0.68700000000000006</v>
      </c>
      <c r="C645" s="20">
        <v>0.65</v>
      </c>
      <c r="D645" s="20">
        <v>0.47599999999999998</v>
      </c>
      <c r="E645" s="20">
        <v>0.47599999999999998</v>
      </c>
      <c r="F645" s="20">
        <v>1.321</v>
      </c>
      <c r="G645" s="20">
        <v>0.56799999999999995</v>
      </c>
      <c r="H645" s="20">
        <v>1.1399999999999999</v>
      </c>
      <c r="I645" s="20">
        <v>1.42</v>
      </c>
      <c r="J645" s="20">
        <v>0.35</v>
      </c>
      <c r="K645" s="20">
        <v>0.25</v>
      </c>
      <c r="L645" s="20">
        <v>0.4</v>
      </c>
      <c r="M645" s="12"/>
      <c r="N645" s="12"/>
      <c r="O645" s="12"/>
      <c r="P645" s="12"/>
      <c r="Q645" s="20">
        <v>0.95199999999999996</v>
      </c>
      <c r="R645" s="20">
        <v>1.33</v>
      </c>
      <c r="S645" s="20">
        <v>1.264</v>
      </c>
      <c r="T645" s="21">
        <v>0.3</v>
      </c>
      <c r="U645" s="21">
        <v>0.2</v>
      </c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20">
        <v>1.472</v>
      </c>
      <c r="AH645" s="20">
        <v>0.04</v>
      </c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</row>
    <row r="646" spans="1:48" x14ac:dyDescent="0.2">
      <c r="A646" s="12"/>
      <c r="B646" s="12" t="s">
        <v>6</v>
      </c>
      <c r="C646" s="12" t="s">
        <v>6</v>
      </c>
      <c r="D646" s="12" t="s">
        <v>6</v>
      </c>
      <c r="E646" s="12" t="s">
        <v>6</v>
      </c>
      <c r="F646" s="12" t="s">
        <v>6</v>
      </c>
      <c r="G646" s="12" t="s">
        <v>6</v>
      </c>
      <c r="H646" s="12" t="s">
        <v>6</v>
      </c>
      <c r="I646" s="12" t="s">
        <v>6</v>
      </c>
      <c r="J646" s="12" t="s">
        <v>6</v>
      </c>
      <c r="K646" s="12" t="s">
        <v>6</v>
      </c>
      <c r="L646" s="12" t="s">
        <v>6</v>
      </c>
      <c r="M646" s="12"/>
      <c r="N646" s="12"/>
      <c r="O646" s="12"/>
      <c r="P646" s="12"/>
      <c r="Q646" s="12" t="s">
        <v>6</v>
      </c>
      <c r="R646" s="12" t="s">
        <v>700</v>
      </c>
      <c r="S646" s="12" t="s">
        <v>612</v>
      </c>
      <c r="T646" s="12" t="s">
        <v>6</v>
      </c>
      <c r="U646" s="12" t="s">
        <v>9</v>
      </c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 t="s">
        <v>6</v>
      </c>
      <c r="AH646" s="12" t="s">
        <v>48</v>
      </c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</row>
    <row r="647" spans="1:48" x14ac:dyDescent="0.2">
      <c r="A647" s="12"/>
      <c r="B647" s="12" t="s">
        <v>232</v>
      </c>
      <c r="C647" s="12" t="s">
        <v>232</v>
      </c>
      <c r="D647" s="12" t="s">
        <v>232</v>
      </c>
      <c r="E647" s="12" t="s">
        <v>232</v>
      </c>
      <c r="F647" s="12" t="s">
        <v>233</v>
      </c>
      <c r="G647" s="12" t="s">
        <v>232</v>
      </c>
      <c r="H647" s="12" t="s">
        <v>232</v>
      </c>
      <c r="I647" s="12" t="s">
        <v>232</v>
      </c>
      <c r="J647" s="12" t="s">
        <v>234</v>
      </c>
      <c r="K647" s="12" t="s">
        <v>234</v>
      </c>
      <c r="L647" s="12" t="s">
        <v>234</v>
      </c>
      <c r="M647" s="12"/>
      <c r="N647" s="12"/>
      <c r="O647" s="12"/>
      <c r="P647" s="12"/>
      <c r="Q647" s="12" t="s">
        <v>233</v>
      </c>
      <c r="R647" s="12" t="s">
        <v>701</v>
      </c>
      <c r="S647" s="12" t="s">
        <v>702</v>
      </c>
      <c r="T647" s="12" t="s">
        <v>234</v>
      </c>
      <c r="U647" s="12" t="s">
        <v>234</v>
      </c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 t="s">
        <v>233</v>
      </c>
      <c r="AH647" s="12" t="s">
        <v>234</v>
      </c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</row>
    <row r="648" spans="1:48" x14ac:dyDescent="0.2">
      <c r="A648" s="12"/>
      <c r="B648" s="12" t="s">
        <v>24</v>
      </c>
      <c r="C648" s="12" t="s">
        <v>24</v>
      </c>
      <c r="D648" s="12" t="s">
        <v>24</v>
      </c>
      <c r="E648" s="12" t="s">
        <v>24</v>
      </c>
      <c r="F648" s="12" t="s">
        <v>24</v>
      </c>
      <c r="G648" s="12" t="s">
        <v>24</v>
      </c>
      <c r="H648" s="12" t="s">
        <v>24</v>
      </c>
      <c r="I648" s="12" t="s">
        <v>24</v>
      </c>
      <c r="J648" s="12" t="s">
        <v>24</v>
      </c>
      <c r="K648" s="12" t="s">
        <v>24</v>
      </c>
      <c r="L648" s="12" t="s">
        <v>24</v>
      </c>
      <c r="M648" s="12"/>
      <c r="N648" s="12"/>
      <c r="O648" s="12"/>
      <c r="P648" s="12"/>
      <c r="Q648" s="12" t="s">
        <v>25</v>
      </c>
      <c r="R648" s="12" t="s">
        <v>25</v>
      </c>
      <c r="S648" s="12" t="s">
        <v>25</v>
      </c>
      <c r="T648" s="12" t="s">
        <v>25</v>
      </c>
      <c r="U648" s="12" t="s">
        <v>25</v>
      </c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 t="s">
        <v>26</v>
      </c>
      <c r="AH648" s="12" t="s">
        <v>26</v>
      </c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</row>
    <row r="649" spans="1:48" x14ac:dyDescent="0.2">
      <c r="A649" s="12"/>
      <c r="B649" s="12" t="s">
        <v>41</v>
      </c>
      <c r="C649" s="12" t="s">
        <v>41</v>
      </c>
      <c r="D649" s="12" t="s">
        <v>41</v>
      </c>
      <c r="E649" s="12" t="s">
        <v>41</v>
      </c>
      <c r="F649" s="12" t="s">
        <v>43</v>
      </c>
      <c r="G649" s="12" t="s">
        <v>45</v>
      </c>
      <c r="H649" s="12" t="s">
        <v>45</v>
      </c>
      <c r="I649" s="12" t="s">
        <v>45</v>
      </c>
      <c r="J649" s="12"/>
      <c r="K649" s="12"/>
      <c r="L649" s="12" t="s">
        <v>41</v>
      </c>
      <c r="M649" s="12"/>
      <c r="N649" s="12"/>
      <c r="O649" s="12"/>
      <c r="P649" s="12"/>
      <c r="Q649" s="12" t="s">
        <v>47</v>
      </c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 t="s">
        <v>48</v>
      </c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</row>
    <row r="650" spans="1:48" x14ac:dyDescent="0.2">
      <c r="A650" s="10" t="s">
        <v>216</v>
      </c>
      <c r="B650" s="10" t="s">
        <v>53</v>
      </c>
      <c r="C650" s="10" t="s">
        <v>62</v>
      </c>
      <c r="D650" s="10" t="s">
        <v>703</v>
      </c>
      <c r="E650" s="10" t="s">
        <v>280</v>
      </c>
      <c r="F650" s="10" t="s">
        <v>281</v>
      </c>
      <c r="G650" s="10" t="s">
        <v>704</v>
      </c>
      <c r="H650" s="10" t="s">
        <v>65</v>
      </c>
      <c r="I650" s="10" t="s">
        <v>66</v>
      </c>
      <c r="J650" s="10" t="s">
        <v>67</v>
      </c>
      <c r="K650" s="10" t="s">
        <v>68</v>
      </c>
      <c r="L650" s="10" t="s">
        <v>122</v>
      </c>
      <c r="M650" s="10" t="s">
        <v>705</v>
      </c>
      <c r="N650" s="10" t="s">
        <v>294</v>
      </c>
      <c r="O650" s="10" t="s">
        <v>295</v>
      </c>
      <c r="P650" s="10"/>
      <c r="Q650" s="10" t="s">
        <v>706</v>
      </c>
      <c r="R650" s="10" t="s">
        <v>81</v>
      </c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 t="s">
        <v>610</v>
      </c>
      <c r="AH650" s="10" t="s">
        <v>368</v>
      </c>
      <c r="AI650" s="10" t="s">
        <v>112</v>
      </c>
      <c r="AJ650" s="10"/>
      <c r="AK650" s="10"/>
      <c r="AL650" s="10"/>
      <c r="AM650" s="10"/>
      <c r="AN650" s="10"/>
      <c r="AO650" s="10"/>
      <c r="AP650" s="10"/>
      <c r="AQ650" s="10"/>
      <c r="AR650" s="10"/>
      <c r="AS650" s="10"/>
      <c r="AT650" s="10"/>
      <c r="AU650" s="10"/>
      <c r="AV650" s="10"/>
    </row>
    <row r="651" spans="1:48" x14ac:dyDescent="0.2">
      <c r="A651" s="8"/>
      <c r="B651" s="8" t="s">
        <v>53</v>
      </c>
      <c r="C651" s="8" t="s">
        <v>62</v>
      </c>
      <c r="D651" s="8" t="s">
        <v>703</v>
      </c>
      <c r="E651" s="8" t="s">
        <v>280</v>
      </c>
      <c r="F651" s="8" t="s">
        <v>281</v>
      </c>
      <c r="G651" s="8" t="s">
        <v>704</v>
      </c>
      <c r="H651" s="8" t="s">
        <v>65</v>
      </c>
      <c r="I651" s="8" t="s">
        <v>66</v>
      </c>
      <c r="J651" s="8" t="s">
        <v>67</v>
      </c>
      <c r="K651" s="8" t="s">
        <v>68</v>
      </c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 t="s">
        <v>610</v>
      </c>
      <c r="AH651" s="8" t="s">
        <v>707</v>
      </c>
      <c r="AI651" s="8"/>
      <c r="AJ651" s="8"/>
      <c r="AK651" s="8"/>
      <c r="AL651" s="8"/>
      <c r="AM651" s="8"/>
      <c r="AN651" s="8"/>
      <c r="AO651" s="8"/>
      <c r="AP651" s="8"/>
      <c r="AQ651" s="8"/>
      <c r="AR651" s="8"/>
      <c r="AS651" s="8"/>
      <c r="AT651" s="8"/>
      <c r="AU651" s="8"/>
      <c r="AV651" s="8"/>
    </row>
    <row r="652" spans="1:48" x14ac:dyDescent="0.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 t="s">
        <v>122</v>
      </c>
      <c r="M652" s="8" t="s">
        <v>705</v>
      </c>
      <c r="N652" s="8" t="s">
        <v>294</v>
      </c>
      <c r="O652" s="8" t="s">
        <v>295</v>
      </c>
      <c r="P652" s="8"/>
      <c r="Q652" s="8" t="s">
        <v>706</v>
      </c>
      <c r="R652" s="8" t="s">
        <v>81</v>
      </c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 t="s">
        <v>112</v>
      </c>
      <c r="AJ652" s="8"/>
      <c r="AK652" s="8"/>
      <c r="AL652" s="8"/>
      <c r="AM652" s="8"/>
      <c r="AN652" s="8"/>
      <c r="AO652" s="8"/>
      <c r="AP652" s="8"/>
      <c r="AQ652" s="8"/>
      <c r="AR652" s="8"/>
      <c r="AS652" s="8"/>
      <c r="AT652" s="8"/>
      <c r="AU652" s="8"/>
      <c r="AV652" s="8"/>
    </row>
    <row r="653" spans="1:48" x14ac:dyDescent="0.2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  <c r="AM653" s="8"/>
      <c r="AN653" s="8"/>
      <c r="AO653" s="8"/>
      <c r="AP653" s="8"/>
      <c r="AQ653" s="8"/>
      <c r="AR653" s="8"/>
      <c r="AS653" s="8"/>
      <c r="AT653" s="8"/>
      <c r="AU653" s="8"/>
      <c r="AV653" s="8"/>
    </row>
    <row r="654" spans="1:48" x14ac:dyDescent="0.2">
      <c r="A654" s="12"/>
      <c r="B654" s="20">
        <v>0.53400000000000003</v>
      </c>
      <c r="C654" s="20">
        <v>0.51800000000000002</v>
      </c>
      <c r="D654" s="20">
        <v>0.67200000000000004</v>
      </c>
      <c r="E654" s="20">
        <v>0.379</v>
      </c>
      <c r="F654" s="20">
        <v>0.379</v>
      </c>
      <c r="G654" s="20">
        <v>0.90700000000000003</v>
      </c>
      <c r="H654" s="20">
        <v>1.53</v>
      </c>
      <c r="I654" s="20">
        <v>0.56799999999999995</v>
      </c>
      <c r="J654" s="20">
        <v>1.1399999999999999</v>
      </c>
      <c r="K654" s="20">
        <v>1.42</v>
      </c>
      <c r="L654" s="20">
        <v>0.3</v>
      </c>
      <c r="M654" s="20">
        <v>1.5</v>
      </c>
      <c r="N654" s="20">
        <v>0.1</v>
      </c>
      <c r="O654" s="20">
        <v>0.8</v>
      </c>
      <c r="P654" s="21"/>
      <c r="Q654" s="20">
        <v>1.4319999999999999</v>
      </c>
      <c r="R654" s="20">
        <v>0.06</v>
      </c>
      <c r="S654" s="20"/>
      <c r="T654" s="21"/>
      <c r="U654" s="21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20">
        <v>1.272</v>
      </c>
      <c r="AH654" s="20">
        <v>0.42399999999999999</v>
      </c>
      <c r="AI654" s="21">
        <v>0.4</v>
      </c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</row>
    <row r="655" spans="1:48" x14ac:dyDescent="0.2">
      <c r="A655" s="12"/>
      <c r="B655" s="12" t="s">
        <v>6</v>
      </c>
      <c r="C655" s="12" t="s">
        <v>6</v>
      </c>
      <c r="D655" s="12" t="s">
        <v>6</v>
      </c>
      <c r="E655" s="12" t="s">
        <v>6</v>
      </c>
      <c r="F655" s="12" t="s">
        <v>6</v>
      </c>
      <c r="G655" s="12" t="s">
        <v>6</v>
      </c>
      <c r="H655" s="12" t="s">
        <v>6</v>
      </c>
      <c r="I655" s="12" t="s">
        <v>6</v>
      </c>
      <c r="J655" s="12" t="s">
        <v>6</v>
      </c>
      <c r="K655" s="12" t="s">
        <v>6</v>
      </c>
      <c r="L655" s="12" t="s">
        <v>43</v>
      </c>
      <c r="M655" s="12" t="s">
        <v>43</v>
      </c>
      <c r="N655" s="12" t="s">
        <v>9</v>
      </c>
      <c r="O655" s="12" t="s">
        <v>10</v>
      </c>
      <c r="P655" s="12"/>
      <c r="Q655" s="12" t="s">
        <v>700</v>
      </c>
      <c r="R655" s="12" t="s">
        <v>6</v>
      </c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 t="s">
        <v>6</v>
      </c>
      <c r="AH655" s="12" t="s">
        <v>6</v>
      </c>
      <c r="AI655" s="12" t="s">
        <v>48</v>
      </c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</row>
    <row r="656" spans="1:48" x14ac:dyDescent="0.2">
      <c r="A656" s="12"/>
      <c r="B656" s="12" t="s">
        <v>232</v>
      </c>
      <c r="C656" s="12" t="s">
        <v>232</v>
      </c>
      <c r="D656" s="12" t="s">
        <v>232</v>
      </c>
      <c r="E656" s="12" t="s">
        <v>232</v>
      </c>
      <c r="F656" s="12" t="s">
        <v>232</v>
      </c>
      <c r="G656" s="12" t="s">
        <v>232</v>
      </c>
      <c r="H656" s="12" t="s">
        <v>233</v>
      </c>
      <c r="I656" s="12" t="s">
        <v>232</v>
      </c>
      <c r="J656" s="12" t="s">
        <v>232</v>
      </c>
      <c r="K656" s="12" t="s">
        <v>232</v>
      </c>
      <c r="L656" s="12" t="s">
        <v>234</v>
      </c>
      <c r="M656" s="12" t="s">
        <v>234</v>
      </c>
      <c r="N656" s="12" t="s">
        <v>234</v>
      </c>
      <c r="O656" s="12" t="s">
        <v>234</v>
      </c>
      <c r="P656" s="12"/>
      <c r="Q656" s="12" t="s">
        <v>216</v>
      </c>
      <c r="R656" s="12" t="s">
        <v>234</v>
      </c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 t="s">
        <v>233</v>
      </c>
      <c r="AH656" s="12" t="s">
        <v>233</v>
      </c>
      <c r="AI656" s="12" t="s">
        <v>234</v>
      </c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</row>
    <row r="657" spans="1:48" x14ac:dyDescent="0.2">
      <c r="A657" s="12"/>
      <c r="B657" s="12" t="s">
        <v>24</v>
      </c>
      <c r="C657" s="12" t="s">
        <v>24</v>
      </c>
      <c r="D657" s="12" t="s">
        <v>24</v>
      </c>
      <c r="E657" s="12" t="s">
        <v>24</v>
      </c>
      <c r="F657" s="12" t="s">
        <v>24</v>
      </c>
      <c r="G657" s="12" t="s">
        <v>24</v>
      </c>
      <c r="H657" s="12" t="s">
        <v>24</v>
      </c>
      <c r="I657" s="12" t="s">
        <v>24</v>
      </c>
      <c r="J657" s="12" t="s">
        <v>24</v>
      </c>
      <c r="K657" s="12" t="s">
        <v>24</v>
      </c>
      <c r="L657" s="12" t="s">
        <v>24</v>
      </c>
      <c r="M657" s="12" t="s">
        <v>24</v>
      </c>
      <c r="N657" s="12" t="s">
        <v>24</v>
      </c>
      <c r="O657" s="12" t="s">
        <v>24</v>
      </c>
      <c r="P657" s="12"/>
      <c r="Q657" s="12" t="s">
        <v>25</v>
      </c>
      <c r="R657" s="12" t="s">
        <v>25</v>
      </c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 t="s">
        <v>26</v>
      </c>
      <c r="AH657" s="12" t="s">
        <v>26</v>
      </c>
      <c r="AI657" s="12" t="s">
        <v>26</v>
      </c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</row>
    <row r="658" spans="1:48" x14ac:dyDescent="0.2">
      <c r="A658" s="12"/>
      <c r="B658" s="12" t="s">
        <v>41</v>
      </c>
      <c r="C658" s="12" t="s">
        <v>41</v>
      </c>
      <c r="D658" s="12" t="s">
        <v>41</v>
      </c>
      <c r="E658" s="12" t="s">
        <v>41</v>
      </c>
      <c r="F658" s="12" t="s">
        <v>41</v>
      </c>
      <c r="G658" s="12" t="s">
        <v>41</v>
      </c>
      <c r="H658" s="12" t="s">
        <v>43</v>
      </c>
      <c r="I658" s="12" t="s">
        <v>45</v>
      </c>
      <c r="J658" s="12" t="s">
        <v>45</v>
      </c>
      <c r="K658" s="12" t="s">
        <v>45</v>
      </c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 t="s">
        <v>48</v>
      </c>
      <c r="AH658" s="12" t="s">
        <v>48</v>
      </c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</row>
    <row r="659" spans="1:48" x14ac:dyDescent="0.2">
      <c r="A659" s="10" t="s">
        <v>217</v>
      </c>
      <c r="B659" s="10" t="s">
        <v>53</v>
      </c>
      <c r="C659" s="10" t="s">
        <v>62</v>
      </c>
      <c r="D659" s="10" t="s">
        <v>63</v>
      </c>
      <c r="E659" s="10" t="s">
        <v>64</v>
      </c>
      <c r="F659" s="10" t="s">
        <v>103</v>
      </c>
      <c r="G659" s="10" t="s">
        <v>65</v>
      </c>
      <c r="H659" s="10" t="s">
        <v>66</v>
      </c>
      <c r="I659" s="10" t="s">
        <v>67</v>
      </c>
      <c r="J659" s="10" t="s">
        <v>68</v>
      </c>
      <c r="K659" s="10" t="s">
        <v>112</v>
      </c>
      <c r="L659" s="10"/>
      <c r="M659" s="10"/>
      <c r="N659" s="10"/>
      <c r="O659" s="10"/>
      <c r="P659" s="10"/>
      <c r="Q659" s="10" t="s">
        <v>708</v>
      </c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 t="s">
        <v>709</v>
      </c>
      <c r="AH659" s="10" t="s">
        <v>710</v>
      </c>
      <c r="AI659" s="10" t="s">
        <v>711</v>
      </c>
      <c r="AJ659" s="10" t="s">
        <v>712</v>
      </c>
      <c r="AK659" s="10"/>
      <c r="AL659" s="10"/>
      <c r="AM659" s="10"/>
      <c r="AN659" s="10"/>
      <c r="AO659" s="10"/>
      <c r="AP659" s="10"/>
      <c r="AQ659" s="10"/>
      <c r="AR659" s="10"/>
      <c r="AS659" s="10"/>
      <c r="AT659" s="10"/>
      <c r="AU659" s="10"/>
      <c r="AV659" s="10"/>
    </row>
    <row r="660" spans="1:48" x14ac:dyDescent="0.2">
      <c r="A660" s="8"/>
      <c r="B660" s="8" t="s">
        <v>53</v>
      </c>
      <c r="C660" s="8" t="s">
        <v>62</v>
      </c>
      <c r="D660" s="8" t="s">
        <v>63</v>
      </c>
      <c r="E660" s="8" t="s">
        <v>64</v>
      </c>
      <c r="F660" s="8" t="s">
        <v>103</v>
      </c>
      <c r="G660" s="8" t="s">
        <v>65</v>
      </c>
      <c r="H660" s="8" t="s">
        <v>66</v>
      </c>
      <c r="I660" s="8" t="s">
        <v>67</v>
      </c>
      <c r="J660" s="8" t="s">
        <v>68</v>
      </c>
      <c r="K660" s="8" t="s">
        <v>112</v>
      </c>
      <c r="L660" s="8"/>
      <c r="M660" s="8"/>
      <c r="N660" s="8"/>
      <c r="O660" s="8"/>
      <c r="P660" s="8"/>
      <c r="Q660" s="8" t="s">
        <v>708</v>
      </c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 t="s">
        <v>709</v>
      </c>
      <c r="AH660" s="8" t="s">
        <v>710</v>
      </c>
      <c r="AI660" s="8" t="s">
        <v>711</v>
      </c>
      <c r="AJ660" s="8" t="s">
        <v>712</v>
      </c>
      <c r="AK660" s="8"/>
      <c r="AL660" s="8"/>
      <c r="AM660" s="8"/>
      <c r="AN660" s="8"/>
      <c r="AO660" s="8"/>
      <c r="AP660" s="8"/>
      <c r="AQ660" s="8"/>
      <c r="AR660" s="8"/>
      <c r="AS660" s="8"/>
      <c r="AT660" s="8"/>
      <c r="AU660" s="8"/>
      <c r="AV660" s="8"/>
    </row>
    <row r="661" spans="1:48" x14ac:dyDescent="0.2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  <c r="AM661" s="8"/>
      <c r="AN661" s="8"/>
      <c r="AO661" s="8"/>
      <c r="AP661" s="8"/>
      <c r="AQ661" s="8"/>
      <c r="AR661" s="8"/>
      <c r="AS661" s="8"/>
      <c r="AT661" s="8"/>
      <c r="AU661" s="8"/>
      <c r="AV661" s="8"/>
    </row>
    <row r="662" spans="1:48" x14ac:dyDescent="0.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  <c r="AM662" s="8"/>
      <c r="AN662" s="8"/>
      <c r="AO662" s="8"/>
      <c r="AP662" s="8"/>
      <c r="AQ662" s="8"/>
      <c r="AR662" s="8"/>
      <c r="AS662" s="8"/>
      <c r="AT662" s="8"/>
      <c r="AU662" s="8"/>
      <c r="AV662" s="8"/>
    </row>
    <row r="663" spans="1:48" x14ac:dyDescent="0.2">
      <c r="A663" s="12"/>
      <c r="B663" s="20">
        <v>0.42049999999999998</v>
      </c>
      <c r="C663" s="20">
        <v>0.4214</v>
      </c>
      <c r="D663" s="20">
        <v>0.2606</v>
      </c>
      <c r="E663" s="20">
        <v>0.14099999999999999</v>
      </c>
      <c r="F663" s="20">
        <v>0.71040000000000003</v>
      </c>
      <c r="G663" s="20">
        <v>1.2169000000000001</v>
      </c>
      <c r="H663" s="20">
        <v>0.63929999999999998</v>
      </c>
      <c r="I663" s="20">
        <v>1.2786</v>
      </c>
      <c r="J663" s="20">
        <v>1.5983000000000001</v>
      </c>
      <c r="K663" s="21">
        <v>0.75</v>
      </c>
      <c r="L663" s="12"/>
      <c r="M663" s="12"/>
      <c r="N663" s="12"/>
      <c r="O663" s="12"/>
      <c r="P663" s="12"/>
      <c r="Q663" s="20">
        <v>1.1128</v>
      </c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20">
        <v>0.72</v>
      </c>
      <c r="AH663" s="20">
        <v>0.88</v>
      </c>
      <c r="AI663" s="20">
        <v>1.0960000000000001</v>
      </c>
      <c r="AJ663" s="20">
        <v>1.1200000000000001</v>
      </c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</row>
    <row r="664" spans="1:48" x14ac:dyDescent="0.2">
      <c r="A664" s="12"/>
      <c r="B664" s="12" t="s">
        <v>6</v>
      </c>
      <c r="C664" s="12" t="s">
        <v>6</v>
      </c>
      <c r="D664" s="12" t="s">
        <v>6</v>
      </c>
      <c r="E664" s="12" t="s">
        <v>6</v>
      </c>
      <c r="F664" s="12" t="s">
        <v>6</v>
      </c>
      <c r="G664" s="12" t="s">
        <v>6</v>
      </c>
      <c r="H664" s="12" t="s">
        <v>6</v>
      </c>
      <c r="I664" s="12" t="s">
        <v>6</v>
      </c>
      <c r="J664" s="12" t="s">
        <v>6</v>
      </c>
      <c r="K664" s="12" t="s">
        <v>6</v>
      </c>
      <c r="L664" s="12"/>
      <c r="M664" s="12"/>
      <c r="N664" s="12"/>
      <c r="O664" s="12"/>
      <c r="P664" s="12"/>
      <c r="Q664" s="12" t="s">
        <v>6</v>
      </c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 t="s">
        <v>6</v>
      </c>
      <c r="AH664" s="12" t="s">
        <v>6</v>
      </c>
      <c r="AI664" s="12" t="s">
        <v>6</v>
      </c>
      <c r="AJ664" s="12" t="s">
        <v>6</v>
      </c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</row>
    <row r="665" spans="1:48" x14ac:dyDescent="0.2">
      <c r="A665" s="12"/>
      <c r="B665" s="12" t="s">
        <v>231</v>
      </c>
      <c r="C665" s="12" t="s">
        <v>231</v>
      </c>
      <c r="D665" s="12" t="s">
        <v>231</v>
      </c>
      <c r="E665" s="12" t="s">
        <v>231</v>
      </c>
      <c r="F665" s="12" t="s">
        <v>231</v>
      </c>
      <c r="G665" s="12" t="s">
        <v>231</v>
      </c>
      <c r="H665" s="12" t="s">
        <v>232</v>
      </c>
      <c r="I665" s="12" t="s">
        <v>232</v>
      </c>
      <c r="J665" s="12" t="s">
        <v>232</v>
      </c>
      <c r="K665" s="12" t="s">
        <v>234</v>
      </c>
      <c r="L665" s="12"/>
      <c r="M665" s="12"/>
      <c r="N665" s="12"/>
      <c r="O665" s="12"/>
      <c r="P665" s="12"/>
      <c r="Q665" s="12" t="s">
        <v>233</v>
      </c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 t="s">
        <v>233</v>
      </c>
      <c r="AH665" s="12" t="s">
        <v>233</v>
      </c>
      <c r="AI665" s="12" t="s">
        <v>233</v>
      </c>
      <c r="AJ665" s="12" t="s">
        <v>233</v>
      </c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</row>
    <row r="666" spans="1:48" x14ac:dyDescent="0.2">
      <c r="A666" s="12"/>
      <c r="B666" s="12" t="s">
        <v>24</v>
      </c>
      <c r="C666" s="12" t="s">
        <v>24</v>
      </c>
      <c r="D666" s="12" t="s">
        <v>24</v>
      </c>
      <c r="E666" s="12" t="s">
        <v>24</v>
      </c>
      <c r="F666" s="12" t="s">
        <v>24</v>
      </c>
      <c r="G666" s="12" t="s">
        <v>24</v>
      </c>
      <c r="H666" s="12" t="s">
        <v>24</v>
      </c>
      <c r="I666" s="12" t="s">
        <v>24</v>
      </c>
      <c r="J666" s="12" t="s">
        <v>24</v>
      </c>
      <c r="K666" s="12" t="s">
        <v>24</v>
      </c>
      <c r="L666" s="12"/>
      <c r="M666" s="12"/>
      <c r="N666" s="12"/>
      <c r="O666" s="12"/>
      <c r="P666" s="12"/>
      <c r="Q666" s="12" t="s">
        <v>25</v>
      </c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 t="s">
        <v>26</v>
      </c>
      <c r="AH666" s="12" t="s">
        <v>26</v>
      </c>
      <c r="AI666" s="12" t="s">
        <v>26</v>
      </c>
      <c r="AJ666" s="12" t="s">
        <v>26</v>
      </c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</row>
    <row r="667" spans="1:48" x14ac:dyDescent="0.2">
      <c r="A667" s="12"/>
      <c r="B667" s="12" t="s">
        <v>41</v>
      </c>
      <c r="C667" s="12" t="s">
        <v>41</v>
      </c>
      <c r="D667" s="12" t="s">
        <v>41</v>
      </c>
      <c r="E667" s="12" t="s">
        <v>41</v>
      </c>
      <c r="F667" s="12" t="s">
        <v>41</v>
      </c>
      <c r="G667" s="12" t="s">
        <v>43</v>
      </c>
      <c r="H667" s="12" t="s">
        <v>45</v>
      </c>
      <c r="I667" s="12" t="s">
        <v>45</v>
      </c>
      <c r="J667" s="12" t="s">
        <v>45</v>
      </c>
      <c r="K667" s="12"/>
      <c r="L667" s="12"/>
      <c r="M667" s="12"/>
      <c r="N667" s="12"/>
      <c r="O667" s="12"/>
      <c r="P667" s="12"/>
      <c r="Q667" s="12" t="s">
        <v>47</v>
      </c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 t="s">
        <v>48</v>
      </c>
      <c r="AH667" s="12" t="s">
        <v>48</v>
      </c>
      <c r="AI667" s="12" t="s">
        <v>48</v>
      </c>
      <c r="AJ667" s="12" t="s">
        <v>48</v>
      </c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</row>
    <row r="668" spans="1:48" x14ac:dyDescent="0.2">
      <c r="A668" s="10" t="s">
        <v>218</v>
      </c>
      <c r="B668" s="10" t="s">
        <v>53</v>
      </c>
      <c r="C668" s="10" t="s">
        <v>62</v>
      </c>
      <c r="D668" s="10" t="s">
        <v>63</v>
      </c>
      <c r="E668" s="10" t="s">
        <v>64</v>
      </c>
      <c r="F668" s="10" t="s">
        <v>103</v>
      </c>
      <c r="G668" s="10" t="s">
        <v>282</v>
      </c>
      <c r="H668" s="10" t="s">
        <v>65</v>
      </c>
      <c r="I668" s="10" t="s">
        <v>66</v>
      </c>
      <c r="J668" s="10" t="s">
        <v>67</v>
      </c>
      <c r="K668" s="10" t="s">
        <v>68</v>
      </c>
      <c r="L668" s="10"/>
      <c r="M668" s="10"/>
      <c r="N668" s="10"/>
      <c r="O668" s="10"/>
      <c r="P668" s="10"/>
      <c r="Q668" s="10" t="s">
        <v>131</v>
      </c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 t="s">
        <v>713</v>
      </c>
      <c r="AH668" s="10"/>
      <c r="AI668" s="10"/>
      <c r="AJ668" s="10"/>
      <c r="AK668" s="10"/>
      <c r="AL668" s="10"/>
      <c r="AM668" s="10"/>
      <c r="AN668" s="10"/>
      <c r="AO668" s="10"/>
      <c r="AP668" s="10"/>
      <c r="AQ668" s="10"/>
      <c r="AR668" s="10"/>
      <c r="AS668" s="10"/>
      <c r="AT668" s="10"/>
      <c r="AU668" s="10"/>
      <c r="AV668" s="10"/>
    </row>
    <row r="669" spans="1:48" x14ac:dyDescent="0.2">
      <c r="A669" s="8"/>
      <c r="B669" s="8" t="s">
        <v>53</v>
      </c>
      <c r="C669" s="8" t="s">
        <v>62</v>
      </c>
      <c r="D669" s="8" t="s">
        <v>63</v>
      </c>
      <c r="E669" s="8" t="s">
        <v>64</v>
      </c>
      <c r="F669" s="8" t="s">
        <v>103</v>
      </c>
      <c r="G669" s="8" t="s">
        <v>282</v>
      </c>
      <c r="H669" s="8" t="s">
        <v>65</v>
      </c>
      <c r="I669" s="8" t="s">
        <v>66</v>
      </c>
      <c r="J669" s="8" t="s">
        <v>67</v>
      </c>
      <c r="K669" s="8" t="s">
        <v>68</v>
      </c>
      <c r="L669" s="8"/>
      <c r="M669" s="8"/>
      <c r="N669" s="8"/>
      <c r="O669" s="8"/>
      <c r="P669" s="8"/>
      <c r="Q669" s="8" t="s">
        <v>131</v>
      </c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  <c r="AM669" s="8"/>
      <c r="AN669" s="8"/>
      <c r="AO669" s="8"/>
      <c r="AP669" s="8"/>
      <c r="AQ669" s="8"/>
      <c r="AR669" s="8"/>
      <c r="AS669" s="8"/>
      <c r="AT669" s="8"/>
      <c r="AU669" s="8"/>
      <c r="AV669" s="8"/>
    </row>
    <row r="670" spans="1:48" x14ac:dyDescent="0.2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 t="s">
        <v>713</v>
      </c>
      <c r="AH670" s="8"/>
      <c r="AI670" s="8"/>
      <c r="AJ670" s="8"/>
      <c r="AK670" s="8"/>
      <c r="AL670" s="8"/>
      <c r="AM670" s="8"/>
      <c r="AN670" s="8"/>
      <c r="AO670" s="8"/>
      <c r="AP670" s="8"/>
      <c r="AQ670" s="8"/>
      <c r="AR670" s="8"/>
      <c r="AS670" s="8"/>
      <c r="AT670" s="8"/>
      <c r="AU670" s="8"/>
      <c r="AV670" s="8"/>
    </row>
    <row r="671" spans="1:48" x14ac:dyDescent="0.2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  <c r="AM671" s="8"/>
      <c r="AN671" s="8"/>
      <c r="AO671" s="8"/>
      <c r="AP671" s="8"/>
      <c r="AQ671" s="8"/>
      <c r="AR671" s="8"/>
      <c r="AS671" s="8"/>
      <c r="AT671" s="8"/>
      <c r="AU671" s="8"/>
      <c r="AV671" s="8"/>
    </row>
    <row r="672" spans="1:48" x14ac:dyDescent="0.2">
      <c r="A672" s="3"/>
      <c r="B672" s="20">
        <v>0.27539999999999998</v>
      </c>
      <c r="C672" s="20">
        <v>0.56940000000000002</v>
      </c>
      <c r="D672" s="20">
        <v>0.6855</v>
      </c>
      <c r="E672" s="20">
        <v>0.37659999999999999</v>
      </c>
      <c r="F672" s="20">
        <v>0.71540000000000004</v>
      </c>
      <c r="G672" s="20">
        <v>0.95830000000000004</v>
      </c>
      <c r="H672" s="20">
        <v>1.2109000000000001</v>
      </c>
      <c r="I672" s="20">
        <v>0.81830000000000003</v>
      </c>
      <c r="J672" s="20">
        <v>1.6366000000000001</v>
      </c>
      <c r="K672" s="20">
        <v>2.0457999999999998</v>
      </c>
      <c r="L672" s="3"/>
      <c r="M672" s="3"/>
      <c r="N672" s="3"/>
      <c r="O672" s="3"/>
      <c r="P672" s="3"/>
      <c r="Q672" s="20">
        <v>2.528</v>
      </c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20">
        <v>0.58450000000000002</v>
      </c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</row>
    <row r="673" spans="1:48" x14ac:dyDescent="0.2">
      <c r="A673" s="3"/>
      <c r="B673" s="12" t="s">
        <v>6</v>
      </c>
      <c r="C673" s="12" t="s">
        <v>6</v>
      </c>
      <c r="D673" s="12" t="s">
        <v>6</v>
      </c>
      <c r="E673" s="12" t="s">
        <v>6</v>
      </c>
      <c r="F673" s="12" t="s">
        <v>6</v>
      </c>
      <c r="G673" s="12" t="s">
        <v>6</v>
      </c>
      <c r="H673" s="12" t="s">
        <v>6</v>
      </c>
      <c r="I673" s="12" t="s">
        <v>6</v>
      </c>
      <c r="J673" s="12" t="s">
        <v>6</v>
      </c>
      <c r="K673" s="12" t="s">
        <v>6</v>
      </c>
      <c r="L673" s="3"/>
      <c r="M673" s="3"/>
      <c r="N673" s="3"/>
      <c r="O673" s="3"/>
      <c r="P673" s="3"/>
      <c r="Q673" s="12" t="s">
        <v>6</v>
      </c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12" t="s">
        <v>604</v>
      </c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</row>
    <row r="674" spans="1:48" x14ac:dyDescent="0.2">
      <c r="A674" s="12"/>
      <c r="B674" s="12" t="s">
        <v>254</v>
      </c>
      <c r="C674" s="12" t="s">
        <v>254</v>
      </c>
      <c r="D674" s="12" t="s">
        <v>254</v>
      </c>
      <c r="E674" s="12" t="s">
        <v>254</v>
      </c>
      <c r="F674" s="12" t="s">
        <v>254</v>
      </c>
      <c r="G674" s="12" t="s">
        <v>254</v>
      </c>
      <c r="H674" s="12" t="s">
        <v>254</v>
      </c>
      <c r="I674" s="12" t="s">
        <v>232</v>
      </c>
      <c r="J674" s="12" t="s">
        <v>232</v>
      </c>
      <c r="K674" s="12" t="s">
        <v>232</v>
      </c>
      <c r="L674" s="12"/>
      <c r="M674" s="12"/>
      <c r="N674" s="12"/>
      <c r="O674" s="12"/>
      <c r="P674" s="12"/>
      <c r="Q674" s="12" t="s">
        <v>233</v>
      </c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 t="s">
        <v>255</v>
      </c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</row>
    <row r="675" spans="1:48" x14ac:dyDescent="0.2">
      <c r="A675" s="3"/>
      <c r="B675" s="12" t="s">
        <v>24</v>
      </c>
      <c r="C675" s="12" t="s">
        <v>24</v>
      </c>
      <c r="D675" s="12" t="s">
        <v>24</v>
      </c>
      <c r="E675" s="12" t="s">
        <v>24</v>
      </c>
      <c r="F675" s="12" t="s">
        <v>24</v>
      </c>
      <c r="G675" s="12" t="s">
        <v>24</v>
      </c>
      <c r="H675" s="12" t="s">
        <v>24</v>
      </c>
      <c r="I675" s="12" t="s">
        <v>24</v>
      </c>
      <c r="J675" s="12" t="s">
        <v>24</v>
      </c>
      <c r="K675" s="12" t="s">
        <v>24</v>
      </c>
      <c r="L675" s="3"/>
      <c r="M675" s="3"/>
      <c r="N675" s="3"/>
      <c r="O675" s="3"/>
      <c r="P675" s="3"/>
      <c r="Q675" s="12" t="s">
        <v>25</v>
      </c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12" t="s">
        <v>26</v>
      </c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</row>
    <row r="676" spans="1:48" x14ac:dyDescent="0.2">
      <c r="A676" s="3"/>
      <c r="B676" s="12" t="s">
        <v>41</v>
      </c>
      <c r="C676" s="12" t="s">
        <v>41</v>
      </c>
      <c r="D676" s="12" t="s">
        <v>41</v>
      </c>
      <c r="E676" s="12" t="s">
        <v>41</v>
      </c>
      <c r="F676" s="12" t="s">
        <v>41</v>
      </c>
      <c r="G676" s="12" t="s">
        <v>41</v>
      </c>
      <c r="H676" s="12" t="s">
        <v>43</v>
      </c>
      <c r="I676" s="12" t="s">
        <v>45</v>
      </c>
      <c r="J676" s="12" t="s">
        <v>45</v>
      </c>
      <c r="K676" s="12" t="s">
        <v>45</v>
      </c>
      <c r="L676" s="3"/>
      <c r="M676" s="3"/>
      <c r="N676" s="3"/>
      <c r="O676" s="3"/>
      <c r="P676" s="3"/>
      <c r="Q676" s="12" t="s">
        <v>47</v>
      </c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20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</row>
    <row r="677" spans="1:48" x14ac:dyDescent="0.2">
      <c r="A677" s="10" t="s">
        <v>91</v>
      </c>
      <c r="B677" s="10" t="s">
        <v>53</v>
      </c>
      <c r="C677" s="10" t="s">
        <v>62</v>
      </c>
      <c r="D677" s="10" t="s">
        <v>63</v>
      </c>
      <c r="E677" s="10" t="s">
        <v>64</v>
      </c>
      <c r="F677" s="10" t="s">
        <v>103</v>
      </c>
      <c r="G677" s="10" t="s">
        <v>104</v>
      </c>
      <c r="H677" s="10" t="s">
        <v>105</v>
      </c>
      <c r="I677" s="10" t="s">
        <v>66</v>
      </c>
      <c r="J677" s="10" t="s">
        <v>67</v>
      </c>
      <c r="K677" s="10" t="s">
        <v>68</v>
      </c>
      <c r="L677" s="10"/>
      <c r="M677" s="10"/>
      <c r="N677" s="10"/>
      <c r="O677" s="10"/>
      <c r="P677" s="10"/>
      <c r="Q677" s="10" t="s">
        <v>106</v>
      </c>
      <c r="R677" s="10" t="s">
        <v>107</v>
      </c>
      <c r="S677" s="10" t="s">
        <v>714</v>
      </c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 t="s">
        <v>108</v>
      </c>
      <c r="AH677" s="10"/>
      <c r="AI677" s="10"/>
      <c r="AJ677" s="10"/>
      <c r="AK677" s="10"/>
      <c r="AL677" s="10"/>
      <c r="AM677" s="10"/>
      <c r="AN677" s="10"/>
      <c r="AO677" s="10"/>
      <c r="AP677" s="10"/>
      <c r="AQ677" s="10"/>
      <c r="AR677" s="10"/>
      <c r="AS677" s="10"/>
      <c r="AT677" s="10"/>
      <c r="AU677" s="10"/>
      <c r="AV677" s="10"/>
    </row>
    <row r="678" spans="1:48" x14ac:dyDescent="0.2">
      <c r="A678" s="8"/>
      <c r="B678" s="8" t="s">
        <v>53</v>
      </c>
      <c r="C678" s="8" t="s">
        <v>62</v>
      </c>
      <c r="D678" s="8" t="s">
        <v>63</v>
      </c>
      <c r="E678" s="8" t="s">
        <v>64</v>
      </c>
      <c r="F678" s="8" t="s">
        <v>103</v>
      </c>
      <c r="G678" s="8" t="s">
        <v>104</v>
      </c>
      <c r="H678" s="8" t="s">
        <v>105</v>
      </c>
      <c r="I678" s="8" t="s">
        <v>66</v>
      </c>
      <c r="J678" s="8" t="s">
        <v>67</v>
      </c>
      <c r="K678" s="8" t="s">
        <v>68</v>
      </c>
      <c r="L678" s="8"/>
      <c r="M678" s="8"/>
      <c r="N678" s="8"/>
      <c r="O678" s="8"/>
      <c r="P678" s="8"/>
      <c r="Q678" s="8" t="s">
        <v>106</v>
      </c>
      <c r="R678" s="8" t="s">
        <v>107</v>
      </c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 t="s">
        <v>108</v>
      </c>
      <c r="AH678" s="8"/>
      <c r="AI678" s="8"/>
      <c r="AJ678" s="8"/>
      <c r="AK678" s="8"/>
      <c r="AL678" s="8"/>
      <c r="AM678" s="8"/>
      <c r="AN678" s="8"/>
      <c r="AO678" s="8"/>
      <c r="AP678" s="8"/>
      <c r="AQ678" s="8"/>
      <c r="AR678" s="8"/>
      <c r="AS678" s="8"/>
      <c r="AT678" s="8"/>
      <c r="AU678" s="8"/>
      <c r="AV678" s="8"/>
    </row>
    <row r="679" spans="1:48" x14ac:dyDescent="0.2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  <c r="AM679" s="8"/>
      <c r="AN679" s="8"/>
      <c r="AO679" s="8"/>
      <c r="AP679" s="8"/>
      <c r="AQ679" s="8"/>
      <c r="AR679" s="8"/>
      <c r="AS679" s="8"/>
      <c r="AT679" s="8"/>
      <c r="AU679" s="8"/>
      <c r="AV679" s="8"/>
    </row>
    <row r="680" spans="1:48" x14ac:dyDescent="0.2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  <c r="AM680" s="8"/>
      <c r="AN680" s="8"/>
      <c r="AO680" s="8"/>
      <c r="AP680" s="8"/>
      <c r="AQ680" s="8"/>
      <c r="AR680" s="8"/>
      <c r="AS680" s="8"/>
      <c r="AT680" s="8"/>
      <c r="AU680" s="8"/>
      <c r="AV680" s="8"/>
    </row>
    <row r="681" spans="1:48" x14ac:dyDescent="0.2">
      <c r="A681" s="12"/>
      <c r="B681" s="20">
        <v>0.46610000000000001</v>
      </c>
      <c r="C681" s="20">
        <v>0.47639999999999999</v>
      </c>
      <c r="D681" s="20">
        <v>0.28549999999999998</v>
      </c>
      <c r="E681" s="20">
        <v>0.55989999999999995</v>
      </c>
      <c r="F681" s="20">
        <v>0.35859999999999997</v>
      </c>
      <c r="G681" s="20">
        <v>0.47299999999999998</v>
      </c>
      <c r="H681" s="20">
        <v>0.56159999999999999</v>
      </c>
      <c r="I681" s="20">
        <v>0.63929999999999998</v>
      </c>
      <c r="J681" s="20">
        <v>1.2786</v>
      </c>
      <c r="K681" s="20">
        <v>1.5983000000000001</v>
      </c>
      <c r="L681" s="12"/>
      <c r="M681" s="12"/>
      <c r="N681" s="12"/>
      <c r="O681" s="12"/>
      <c r="P681" s="12"/>
      <c r="Q681" s="20">
        <v>1.68</v>
      </c>
      <c r="R681" s="20">
        <v>1.9119999999999999</v>
      </c>
      <c r="S681" s="20">
        <v>0.2</v>
      </c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20">
        <v>0.54269999999999996</v>
      </c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</row>
    <row r="682" spans="1:48" x14ac:dyDescent="0.2">
      <c r="A682" s="12"/>
      <c r="B682" s="12" t="s">
        <v>6</v>
      </c>
      <c r="C682" s="12" t="s">
        <v>6</v>
      </c>
      <c r="D682" s="12" t="s">
        <v>6</v>
      </c>
      <c r="E682" s="12" t="s">
        <v>6</v>
      </c>
      <c r="F682" s="12" t="s">
        <v>6</v>
      </c>
      <c r="G682" s="12" t="s">
        <v>6</v>
      </c>
      <c r="H682" s="12" t="s">
        <v>6</v>
      </c>
      <c r="I682" s="12" t="s">
        <v>6</v>
      </c>
      <c r="J682" s="12" t="s">
        <v>6</v>
      </c>
      <c r="K682" s="12" t="s">
        <v>6</v>
      </c>
      <c r="L682" s="12"/>
      <c r="M682" s="12"/>
      <c r="N682" s="12"/>
      <c r="O682" s="12"/>
      <c r="P682" s="12"/>
      <c r="Q682" s="12" t="s">
        <v>6</v>
      </c>
      <c r="R682" s="12" t="s">
        <v>6</v>
      </c>
      <c r="S682" s="12" t="s">
        <v>715</v>
      </c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 t="s">
        <v>6</v>
      </c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</row>
    <row r="683" spans="1:48" x14ac:dyDescent="0.2">
      <c r="A683" s="12"/>
      <c r="B683" s="12" t="s">
        <v>231</v>
      </c>
      <c r="C683" s="12" t="s">
        <v>231</v>
      </c>
      <c r="D683" s="12" t="s">
        <v>231</v>
      </c>
      <c r="E683" s="12" t="s">
        <v>231</v>
      </c>
      <c r="F683" s="12" t="s">
        <v>231</v>
      </c>
      <c r="G683" s="12" t="s">
        <v>231</v>
      </c>
      <c r="H683" s="12" t="s">
        <v>231</v>
      </c>
      <c r="I683" s="12" t="s">
        <v>232</v>
      </c>
      <c r="J683" s="12" t="s">
        <v>232</v>
      </c>
      <c r="K683" s="12" t="s">
        <v>232</v>
      </c>
      <c r="L683" s="12"/>
      <c r="M683" s="12"/>
      <c r="N683" s="12"/>
      <c r="O683" s="12"/>
      <c r="P683" s="12"/>
      <c r="Q683" s="12" t="s">
        <v>233</v>
      </c>
      <c r="R683" s="12" t="s">
        <v>233</v>
      </c>
      <c r="S683" s="12" t="s">
        <v>91</v>
      </c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 t="s">
        <v>233</v>
      </c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</row>
    <row r="684" spans="1:48" x14ac:dyDescent="0.2">
      <c r="A684" s="12"/>
      <c r="B684" s="12" t="s">
        <v>24</v>
      </c>
      <c r="C684" s="12" t="s">
        <v>24</v>
      </c>
      <c r="D684" s="12" t="s">
        <v>24</v>
      </c>
      <c r="E684" s="12" t="s">
        <v>24</v>
      </c>
      <c r="F684" s="12" t="s">
        <v>24</v>
      </c>
      <c r="G684" s="12" t="s">
        <v>24</v>
      </c>
      <c r="H684" s="12" t="s">
        <v>24</v>
      </c>
      <c r="I684" s="12" t="s">
        <v>24</v>
      </c>
      <c r="J684" s="12" t="s">
        <v>24</v>
      </c>
      <c r="K684" s="12" t="s">
        <v>24</v>
      </c>
      <c r="L684" s="12"/>
      <c r="M684" s="12"/>
      <c r="N684" s="12"/>
      <c r="O684" s="12"/>
      <c r="P684" s="12"/>
      <c r="Q684" s="12" t="s">
        <v>25</v>
      </c>
      <c r="R684" s="12" t="s">
        <v>25</v>
      </c>
      <c r="S684" s="12" t="s">
        <v>25</v>
      </c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 t="s">
        <v>26</v>
      </c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</row>
    <row r="685" spans="1:48" x14ac:dyDescent="0.2">
      <c r="A685" s="12"/>
      <c r="B685" s="12" t="s">
        <v>41</v>
      </c>
      <c r="C685" s="12" t="s">
        <v>41</v>
      </c>
      <c r="D685" s="12" t="s">
        <v>41</v>
      </c>
      <c r="E685" s="12" t="s">
        <v>41</v>
      </c>
      <c r="F685" s="12" t="s">
        <v>41</v>
      </c>
      <c r="G685" s="12" t="s">
        <v>43</v>
      </c>
      <c r="H685" s="12" t="s">
        <v>43</v>
      </c>
      <c r="I685" s="12" t="s">
        <v>45</v>
      </c>
      <c r="J685" s="12" t="s">
        <v>45</v>
      </c>
      <c r="K685" s="12" t="s">
        <v>45</v>
      </c>
      <c r="L685" s="12"/>
      <c r="M685" s="12"/>
      <c r="N685" s="12"/>
      <c r="O685" s="12"/>
      <c r="P685" s="12"/>
      <c r="Q685" s="12" t="s">
        <v>47</v>
      </c>
      <c r="R685" s="12" t="s">
        <v>47</v>
      </c>
      <c r="S685" s="20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 t="s">
        <v>48</v>
      </c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</row>
    <row r="686" spans="1:48" x14ac:dyDescent="0.2">
      <c r="A686" s="10" t="s">
        <v>219</v>
      </c>
      <c r="B686" s="10" t="s">
        <v>53</v>
      </c>
      <c r="C686" s="10" t="s">
        <v>62</v>
      </c>
      <c r="D686" s="10" t="s">
        <v>63</v>
      </c>
      <c r="E686" s="10" t="s">
        <v>64</v>
      </c>
      <c r="F686" s="10" t="s">
        <v>324</v>
      </c>
      <c r="G686" s="10" t="s">
        <v>325</v>
      </c>
      <c r="H686" s="10" t="s">
        <v>66</v>
      </c>
      <c r="I686" s="10" t="s">
        <v>67</v>
      </c>
      <c r="J686" s="10" t="s">
        <v>68</v>
      </c>
      <c r="K686" s="10"/>
      <c r="L686" s="10"/>
      <c r="M686" s="10"/>
      <c r="N686" s="10"/>
      <c r="O686" s="10"/>
      <c r="P686" s="10"/>
      <c r="Q686" s="10" t="s">
        <v>716</v>
      </c>
      <c r="R686" s="10" t="s">
        <v>717</v>
      </c>
      <c r="S686" s="10" t="s">
        <v>718</v>
      </c>
      <c r="T686" s="10" t="s">
        <v>719</v>
      </c>
      <c r="U686" s="10" t="s">
        <v>720</v>
      </c>
      <c r="V686" s="10" t="s">
        <v>721</v>
      </c>
      <c r="W686" s="10" t="s">
        <v>722</v>
      </c>
      <c r="X686" s="10" t="s">
        <v>723</v>
      </c>
      <c r="Y686" s="10"/>
      <c r="Z686" s="10"/>
      <c r="AA686" s="10"/>
      <c r="AB686" s="10"/>
      <c r="AC686" s="10"/>
      <c r="AD686" s="10"/>
      <c r="AE686" s="10"/>
      <c r="AF686" s="10"/>
      <c r="AG686" s="10" t="s">
        <v>80</v>
      </c>
      <c r="AH686" s="10" t="s">
        <v>423</v>
      </c>
      <c r="AI686" s="10"/>
      <c r="AJ686" s="10"/>
      <c r="AK686" s="10"/>
      <c r="AL686" s="10"/>
      <c r="AM686" s="10"/>
      <c r="AN686" s="10"/>
      <c r="AO686" s="10"/>
      <c r="AP686" s="10"/>
      <c r="AQ686" s="10"/>
      <c r="AR686" s="10"/>
      <c r="AS686" s="10"/>
      <c r="AT686" s="10"/>
      <c r="AU686" s="10"/>
      <c r="AV686" s="10"/>
    </row>
    <row r="687" spans="1:48" x14ac:dyDescent="0.2">
      <c r="A687" s="8"/>
      <c r="B687" s="8" t="s">
        <v>53</v>
      </c>
      <c r="C687" s="8" t="s">
        <v>62</v>
      </c>
      <c r="D687" s="8" t="s">
        <v>63</v>
      </c>
      <c r="E687" s="8" t="s">
        <v>64</v>
      </c>
      <c r="F687" s="8" t="s">
        <v>324</v>
      </c>
      <c r="G687" s="8" t="s">
        <v>325</v>
      </c>
      <c r="H687" s="8" t="s">
        <v>66</v>
      </c>
      <c r="I687" s="8" t="s">
        <v>67</v>
      </c>
      <c r="J687" s="8" t="s">
        <v>68</v>
      </c>
      <c r="K687" s="8"/>
      <c r="L687" s="8"/>
      <c r="M687" s="8"/>
      <c r="N687" s="8"/>
      <c r="O687" s="8"/>
      <c r="P687" s="8"/>
      <c r="Q687" s="8" t="s">
        <v>716</v>
      </c>
      <c r="R687" s="8"/>
      <c r="S687" s="8"/>
      <c r="T687" s="8"/>
      <c r="U687" s="8"/>
      <c r="V687" s="8"/>
      <c r="W687" s="8"/>
      <c r="X687" s="8" t="s">
        <v>723</v>
      </c>
      <c r="Y687" s="8"/>
      <c r="Z687" s="8"/>
      <c r="AA687" s="8"/>
      <c r="AB687" s="8"/>
      <c r="AC687" s="8"/>
      <c r="AD687" s="8"/>
      <c r="AE687" s="8"/>
      <c r="AF687" s="8"/>
      <c r="AG687" s="8" t="s">
        <v>80</v>
      </c>
      <c r="AH687" s="8" t="s">
        <v>423</v>
      </c>
      <c r="AI687" s="8"/>
      <c r="AJ687" s="8"/>
      <c r="AK687" s="8"/>
      <c r="AL687" s="8"/>
      <c r="AM687" s="8"/>
      <c r="AN687" s="8"/>
      <c r="AO687" s="8"/>
      <c r="AP687" s="8"/>
      <c r="AQ687" s="8"/>
      <c r="AR687" s="8"/>
      <c r="AS687" s="8"/>
      <c r="AT687" s="8"/>
      <c r="AU687" s="8"/>
      <c r="AV687" s="8"/>
    </row>
    <row r="688" spans="1:48" x14ac:dyDescent="0.2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  <c r="AM688" s="8"/>
      <c r="AN688" s="8"/>
      <c r="AO688" s="8"/>
      <c r="AP688" s="8"/>
      <c r="AQ688" s="8"/>
      <c r="AR688" s="8"/>
      <c r="AS688" s="8"/>
      <c r="AT688" s="8"/>
      <c r="AU688" s="8"/>
      <c r="AV688" s="8"/>
    </row>
    <row r="689" spans="1:48" x14ac:dyDescent="0.2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  <c r="AM689" s="8"/>
      <c r="AN689" s="8"/>
      <c r="AO689" s="8"/>
      <c r="AP689" s="8"/>
      <c r="AQ689" s="8"/>
      <c r="AR689" s="8"/>
      <c r="AS689" s="8"/>
      <c r="AT689" s="8"/>
      <c r="AU689" s="8"/>
      <c r="AV689" s="8"/>
    </row>
    <row r="690" spans="1:48" x14ac:dyDescent="0.2">
      <c r="A690" s="12"/>
      <c r="B690" s="20">
        <v>0.76539999999999997</v>
      </c>
      <c r="C690" s="20">
        <v>0.73960000000000004</v>
      </c>
      <c r="D690" s="20">
        <v>0.9546</v>
      </c>
      <c r="E690" s="20">
        <v>1.1584000000000001</v>
      </c>
      <c r="F690" s="20">
        <v>0.62549999999999994</v>
      </c>
      <c r="G690" s="20">
        <v>1.1309</v>
      </c>
      <c r="H690" s="20">
        <v>0.74590000000000001</v>
      </c>
      <c r="I690" s="20">
        <v>1.4918</v>
      </c>
      <c r="J690" s="20">
        <v>1.8648</v>
      </c>
      <c r="K690" s="12"/>
      <c r="L690" s="12"/>
      <c r="M690" s="12"/>
      <c r="N690" s="12"/>
      <c r="O690" s="12"/>
      <c r="P690" s="12"/>
      <c r="Q690" s="20">
        <v>1.696</v>
      </c>
      <c r="R690" s="20">
        <v>1.0404</v>
      </c>
      <c r="S690" s="12">
        <v>501</v>
      </c>
      <c r="T690" s="20">
        <v>1.224</v>
      </c>
      <c r="U690" s="12">
        <v>589</v>
      </c>
      <c r="V690" s="20">
        <v>1.44</v>
      </c>
      <c r="W690" s="12">
        <v>693</v>
      </c>
      <c r="X690" s="20">
        <v>0.33600000000000002</v>
      </c>
      <c r="Y690" s="12"/>
      <c r="Z690" s="12"/>
      <c r="AA690" s="12"/>
      <c r="AB690" s="12"/>
      <c r="AC690" s="12"/>
      <c r="AD690" s="12"/>
      <c r="AE690" s="12"/>
      <c r="AF690" s="12"/>
      <c r="AG690" s="20">
        <v>3.4079999999999999</v>
      </c>
      <c r="AH690" s="20">
        <v>0.4</v>
      </c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</row>
    <row r="691" spans="1:48" x14ac:dyDescent="0.2">
      <c r="A691" s="12"/>
      <c r="B691" s="12" t="s">
        <v>6</v>
      </c>
      <c r="C691" s="12" t="s">
        <v>6</v>
      </c>
      <c r="D691" s="12" t="s">
        <v>6</v>
      </c>
      <c r="E691" s="12" t="s">
        <v>6</v>
      </c>
      <c r="F691" s="12" t="s">
        <v>6</v>
      </c>
      <c r="G691" s="12" t="s">
        <v>6</v>
      </c>
      <c r="H691" s="12" t="s">
        <v>6</v>
      </c>
      <c r="I691" s="12" t="s">
        <v>6</v>
      </c>
      <c r="J691" s="12" t="s">
        <v>6</v>
      </c>
      <c r="K691" s="12"/>
      <c r="L691" s="12"/>
      <c r="M691" s="12"/>
      <c r="N691" s="12"/>
      <c r="O691" s="12"/>
      <c r="P691" s="12"/>
      <c r="Q691" s="12" t="s">
        <v>6</v>
      </c>
      <c r="R691" s="12" t="s">
        <v>7</v>
      </c>
      <c r="S691" s="12" t="s">
        <v>315</v>
      </c>
      <c r="T691" s="12" t="s">
        <v>7</v>
      </c>
      <c r="U691" s="12" t="s">
        <v>315</v>
      </c>
      <c r="V691" s="12" t="s">
        <v>7</v>
      </c>
      <c r="W691" s="12" t="s">
        <v>315</v>
      </c>
      <c r="X691" s="12" t="s">
        <v>6</v>
      </c>
      <c r="Y691" s="12"/>
      <c r="Z691" s="12"/>
      <c r="AA691" s="12"/>
      <c r="AB691" s="12"/>
      <c r="AC691" s="12"/>
      <c r="AD691" s="12"/>
      <c r="AE691" s="12"/>
      <c r="AF691" s="12"/>
      <c r="AG691" s="12" t="s">
        <v>6</v>
      </c>
      <c r="AH691" s="12" t="s">
        <v>6</v>
      </c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</row>
    <row r="692" spans="1:48" x14ac:dyDescent="0.2">
      <c r="A692" s="12"/>
      <c r="B692" s="12" t="s">
        <v>232</v>
      </c>
      <c r="C692" s="12" t="s">
        <v>232</v>
      </c>
      <c r="D692" s="12" t="s">
        <v>232</v>
      </c>
      <c r="E692" s="12" t="s">
        <v>232</v>
      </c>
      <c r="F692" s="12" t="s">
        <v>232</v>
      </c>
      <c r="G692" s="12" t="s">
        <v>232</v>
      </c>
      <c r="H692" s="12" t="s">
        <v>232</v>
      </c>
      <c r="I692" s="12" t="s">
        <v>232</v>
      </c>
      <c r="J692" s="12" t="s">
        <v>232</v>
      </c>
      <c r="K692" s="12"/>
      <c r="L692" s="12"/>
      <c r="M692" s="12"/>
      <c r="N692" s="12"/>
      <c r="O692" s="12"/>
      <c r="P692" s="12"/>
      <c r="Q692" s="12" t="s">
        <v>233</v>
      </c>
      <c r="R692" s="12" t="s">
        <v>233</v>
      </c>
      <c r="S692" s="12" t="s">
        <v>316</v>
      </c>
      <c r="T692" s="12" t="s">
        <v>233</v>
      </c>
      <c r="U692" s="12" t="s">
        <v>316</v>
      </c>
      <c r="V692" s="12" t="s">
        <v>233</v>
      </c>
      <c r="W692" s="12" t="s">
        <v>316</v>
      </c>
      <c r="X692" s="12" t="s">
        <v>233</v>
      </c>
      <c r="Y692" s="12"/>
      <c r="Z692" s="12"/>
      <c r="AA692" s="12"/>
      <c r="AB692" s="12"/>
      <c r="AC692" s="12"/>
      <c r="AD692" s="12"/>
      <c r="AE692" s="12"/>
      <c r="AF692" s="12"/>
      <c r="AG692" s="12" t="s">
        <v>233</v>
      </c>
      <c r="AH692" s="12" t="s">
        <v>233</v>
      </c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</row>
    <row r="693" spans="1:48" x14ac:dyDescent="0.2">
      <c r="A693" s="12"/>
      <c r="B693" s="12" t="s">
        <v>24</v>
      </c>
      <c r="C693" s="12" t="s">
        <v>24</v>
      </c>
      <c r="D693" s="12" t="s">
        <v>24</v>
      </c>
      <c r="E693" s="12" t="s">
        <v>24</v>
      </c>
      <c r="F693" s="12" t="s">
        <v>24</v>
      </c>
      <c r="G693" s="12" t="s">
        <v>24</v>
      </c>
      <c r="H693" s="12" t="s">
        <v>24</v>
      </c>
      <c r="I693" s="12" t="s">
        <v>24</v>
      </c>
      <c r="J693" s="12" t="s">
        <v>24</v>
      </c>
      <c r="K693" s="12"/>
      <c r="L693" s="12"/>
      <c r="M693" s="12"/>
      <c r="N693" s="12"/>
      <c r="O693" s="12"/>
      <c r="P693" s="12"/>
      <c r="Q693" s="12" t="s">
        <v>25</v>
      </c>
      <c r="R693" s="12" t="s">
        <v>25</v>
      </c>
      <c r="S693" s="12" t="s">
        <v>25</v>
      </c>
      <c r="T693" s="12" t="s">
        <v>25</v>
      </c>
      <c r="U693" s="12" t="s">
        <v>25</v>
      </c>
      <c r="V693" s="12" t="s">
        <v>25</v>
      </c>
      <c r="W693" s="12" t="s">
        <v>25</v>
      </c>
      <c r="X693" s="12" t="s">
        <v>25</v>
      </c>
      <c r="Y693" s="12"/>
      <c r="Z693" s="12"/>
      <c r="AA693" s="12"/>
      <c r="AB693" s="12"/>
      <c r="AC693" s="12"/>
      <c r="AD693" s="12"/>
      <c r="AE693" s="12"/>
      <c r="AF693" s="12"/>
      <c r="AG693" s="12" t="s">
        <v>26</v>
      </c>
      <c r="AH693" s="12" t="s">
        <v>26</v>
      </c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</row>
    <row r="694" spans="1:48" x14ac:dyDescent="0.2">
      <c r="A694" s="12"/>
      <c r="B694" s="12" t="s">
        <v>41</v>
      </c>
      <c r="C694" s="12" t="s">
        <v>41</v>
      </c>
      <c r="D694" s="12" t="s">
        <v>41</v>
      </c>
      <c r="E694" s="12" t="s">
        <v>41</v>
      </c>
      <c r="F694" s="12" t="s">
        <v>43</v>
      </c>
      <c r="G694" s="12" t="s">
        <v>43</v>
      </c>
      <c r="H694" s="12" t="s">
        <v>45</v>
      </c>
      <c r="I694" s="12" t="s">
        <v>45</v>
      </c>
      <c r="J694" s="12" t="s">
        <v>45</v>
      </c>
      <c r="K694" s="12"/>
      <c r="L694" s="12"/>
      <c r="M694" s="12"/>
      <c r="N694" s="12"/>
      <c r="O694" s="12"/>
      <c r="P694" s="12"/>
      <c r="Q694" s="12" t="s">
        <v>47</v>
      </c>
      <c r="R694" s="20"/>
      <c r="S694" s="12"/>
      <c r="T694" s="20"/>
      <c r="U694" s="12"/>
      <c r="V694" s="20"/>
      <c r="W694" s="12"/>
      <c r="X694" s="12" t="s">
        <v>47</v>
      </c>
      <c r="Y694" s="12"/>
      <c r="Z694" s="12"/>
      <c r="AA694" s="12"/>
      <c r="AB694" s="12"/>
      <c r="AC694" s="12"/>
      <c r="AD694" s="12"/>
      <c r="AE694" s="12"/>
      <c r="AF694" s="12"/>
      <c r="AG694" s="12" t="s">
        <v>48</v>
      </c>
      <c r="AH694" s="12" t="s">
        <v>48</v>
      </c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</row>
    <row r="695" spans="1:48" x14ac:dyDescent="0.2">
      <c r="A695" s="10" t="s">
        <v>220</v>
      </c>
      <c r="B695" s="10" t="s">
        <v>53</v>
      </c>
      <c r="C695" s="10" t="s">
        <v>62</v>
      </c>
      <c r="D695" s="10" t="s">
        <v>63</v>
      </c>
      <c r="E695" s="10" t="s">
        <v>64</v>
      </c>
      <c r="F695" s="10" t="s">
        <v>324</v>
      </c>
      <c r="G695" s="10" t="s">
        <v>66</v>
      </c>
      <c r="H695" s="10" t="s">
        <v>67</v>
      </c>
      <c r="I695" s="10" t="s">
        <v>68</v>
      </c>
      <c r="J695" s="10"/>
      <c r="K695" s="10"/>
      <c r="L695" s="10"/>
      <c r="M695" s="10"/>
      <c r="N695" s="10"/>
      <c r="O695" s="10"/>
      <c r="P695" s="10"/>
      <c r="Q695" s="10" t="s">
        <v>724</v>
      </c>
      <c r="R695" s="10" t="s">
        <v>725</v>
      </c>
      <c r="S695" s="10" t="s">
        <v>726</v>
      </c>
      <c r="T695" s="10" t="s">
        <v>727</v>
      </c>
      <c r="U695" s="10" t="s">
        <v>728</v>
      </c>
      <c r="V695" s="10" t="s">
        <v>729</v>
      </c>
      <c r="W695" s="10" t="s">
        <v>730</v>
      </c>
      <c r="X695" s="10" t="s">
        <v>607</v>
      </c>
      <c r="Y695" s="10" t="s">
        <v>42</v>
      </c>
      <c r="Z695" s="10" t="s">
        <v>608</v>
      </c>
      <c r="AA695" s="10" t="s">
        <v>731</v>
      </c>
      <c r="AB695" s="10"/>
      <c r="AC695" s="10"/>
      <c r="AD695" s="10"/>
      <c r="AE695" s="10"/>
      <c r="AF695" s="10"/>
      <c r="AG695" s="10" t="s">
        <v>732</v>
      </c>
      <c r="AH695" s="10" t="s">
        <v>733</v>
      </c>
      <c r="AI695" s="10" t="s">
        <v>734</v>
      </c>
      <c r="AJ695" s="10" t="s">
        <v>735</v>
      </c>
      <c r="AK695" s="10" t="s">
        <v>736</v>
      </c>
      <c r="AL695" s="10" t="s">
        <v>737</v>
      </c>
      <c r="AM695" s="10" t="s">
        <v>738</v>
      </c>
      <c r="AN695" s="10" t="s">
        <v>739</v>
      </c>
      <c r="AO695" s="10" t="s">
        <v>740</v>
      </c>
      <c r="AP695" s="10"/>
      <c r="AQ695" s="10"/>
      <c r="AR695" s="10"/>
      <c r="AS695" s="10"/>
      <c r="AT695" s="10"/>
      <c r="AU695" s="10"/>
      <c r="AV695" s="10"/>
    </row>
    <row r="696" spans="1:48" x14ac:dyDescent="0.2">
      <c r="A696" s="8"/>
      <c r="B696" s="8" t="s">
        <v>53</v>
      </c>
      <c r="C696" s="8" t="s">
        <v>62</v>
      </c>
      <c r="D696" s="8" t="s">
        <v>63</v>
      </c>
      <c r="E696" s="8" t="s">
        <v>64</v>
      </c>
      <c r="F696" s="8" t="s">
        <v>324</v>
      </c>
      <c r="G696" s="8" t="s">
        <v>66</v>
      </c>
      <c r="H696" s="8" t="s">
        <v>67</v>
      </c>
      <c r="I696" s="8" t="s">
        <v>68</v>
      </c>
      <c r="J696" s="8"/>
      <c r="K696" s="8"/>
      <c r="L696" s="8"/>
      <c r="M696" s="8"/>
      <c r="N696" s="8"/>
      <c r="O696" s="8"/>
      <c r="P696" s="8"/>
      <c r="Q696" s="8" t="s">
        <v>724</v>
      </c>
      <c r="R696" s="8" t="s">
        <v>725</v>
      </c>
      <c r="S696" s="8" t="s">
        <v>726</v>
      </c>
      <c r="T696" s="8" t="s">
        <v>727</v>
      </c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 t="s">
        <v>732</v>
      </c>
      <c r="AH696" s="8" t="s">
        <v>733</v>
      </c>
      <c r="AI696" s="8"/>
      <c r="AJ696" s="8"/>
      <c r="AK696" s="8"/>
      <c r="AL696" s="8"/>
      <c r="AM696" s="8" t="s">
        <v>738</v>
      </c>
      <c r="AN696" s="8" t="s">
        <v>739</v>
      </c>
      <c r="AO696" s="8"/>
      <c r="AP696" s="8"/>
      <c r="AQ696" s="8"/>
      <c r="AR696" s="8"/>
      <c r="AS696" s="8"/>
      <c r="AT696" s="8"/>
      <c r="AU696" s="8"/>
      <c r="AV696" s="8"/>
    </row>
    <row r="697" spans="1:48" x14ac:dyDescent="0.2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 t="s">
        <v>607</v>
      </c>
      <c r="Y697" s="8" t="s">
        <v>42</v>
      </c>
      <c r="Z697" s="8" t="s">
        <v>608</v>
      </c>
      <c r="AA697" s="8" t="s">
        <v>731</v>
      </c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8"/>
      <c r="AN697" s="8"/>
      <c r="AO697" s="8" t="s">
        <v>740</v>
      </c>
      <c r="AP697" s="8"/>
      <c r="AQ697" s="8"/>
      <c r="AR697" s="8"/>
      <c r="AS697" s="8"/>
      <c r="AT697" s="8"/>
      <c r="AU697" s="8"/>
      <c r="AV697" s="8"/>
    </row>
    <row r="698" spans="1:48" x14ac:dyDescent="0.2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 t="s">
        <v>728</v>
      </c>
      <c r="V698" s="8" t="s">
        <v>729</v>
      </c>
      <c r="W698" s="8" t="s">
        <v>730</v>
      </c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 t="s">
        <v>734</v>
      </c>
      <c r="AJ698" s="8" t="s">
        <v>735</v>
      </c>
      <c r="AK698" s="8" t="s">
        <v>736</v>
      </c>
      <c r="AL698" s="8" t="s">
        <v>737</v>
      </c>
      <c r="AM698" s="8"/>
      <c r="AN698" s="8"/>
      <c r="AO698" s="8"/>
      <c r="AP698" s="8"/>
      <c r="AQ698" s="8"/>
      <c r="AR698" s="8"/>
      <c r="AS698" s="8"/>
      <c r="AT698" s="8"/>
      <c r="AU698" s="8"/>
      <c r="AV698" s="8"/>
    </row>
    <row r="699" spans="1:48" x14ac:dyDescent="0.2">
      <c r="A699" s="12"/>
      <c r="B699" s="20">
        <v>0.40300000000000002</v>
      </c>
      <c r="C699" s="20">
        <v>0.38900000000000001</v>
      </c>
      <c r="D699" s="20">
        <v>0.48899999999999999</v>
      </c>
      <c r="E699" s="20">
        <v>0.64900000000000002</v>
      </c>
      <c r="F699" s="20">
        <v>1.2310000000000001</v>
      </c>
      <c r="G699" s="20">
        <v>0.56799999999999995</v>
      </c>
      <c r="H699" s="20">
        <v>1.1399999999999999</v>
      </c>
      <c r="I699" s="20">
        <v>1.42</v>
      </c>
      <c r="J699" s="5"/>
      <c r="K699" s="20"/>
      <c r="L699" s="12"/>
      <c r="M699" s="12"/>
      <c r="N699" s="12"/>
      <c r="O699" s="12"/>
      <c r="P699" s="12"/>
      <c r="Q699" s="20">
        <v>0.248</v>
      </c>
      <c r="R699" s="20">
        <v>1.1599999999999999</v>
      </c>
      <c r="S699" s="20">
        <v>1.48</v>
      </c>
      <c r="T699" s="20">
        <v>3.3759999999999999</v>
      </c>
      <c r="U699" s="20">
        <v>0.5</v>
      </c>
      <c r="V699" s="20">
        <v>0.8</v>
      </c>
      <c r="W699" s="20">
        <v>1.5</v>
      </c>
      <c r="X699" s="20">
        <v>0.04</v>
      </c>
      <c r="Y699" s="20">
        <v>0.06</v>
      </c>
      <c r="Z699" s="20">
        <v>0.08</v>
      </c>
      <c r="AA699" s="20">
        <v>0.1</v>
      </c>
      <c r="AB699" s="12"/>
      <c r="AC699" s="12"/>
      <c r="AD699" s="12"/>
      <c r="AE699" s="12"/>
      <c r="AF699" s="12"/>
      <c r="AG699" s="20">
        <v>1.08</v>
      </c>
      <c r="AH699" s="20">
        <v>0.39200000000000002</v>
      </c>
      <c r="AI699" s="20">
        <v>0.92200000000000004</v>
      </c>
      <c r="AJ699" s="12">
        <v>577</v>
      </c>
      <c r="AK699" s="20">
        <v>0.43</v>
      </c>
      <c r="AL699" s="12">
        <v>269</v>
      </c>
      <c r="AM699" s="5">
        <v>2</v>
      </c>
      <c r="AN699" s="20">
        <v>4</v>
      </c>
      <c r="AO699" s="21">
        <v>0.2</v>
      </c>
      <c r="AP699" s="12"/>
      <c r="AQ699" s="12"/>
      <c r="AR699" s="12"/>
      <c r="AS699" s="12"/>
      <c r="AT699" s="12"/>
      <c r="AU699" s="12"/>
      <c r="AV699" s="12"/>
    </row>
    <row r="700" spans="1:48" x14ac:dyDescent="0.2">
      <c r="A700" s="12"/>
      <c r="B700" s="12" t="s">
        <v>6</v>
      </c>
      <c r="C700" s="12" t="s">
        <v>6</v>
      </c>
      <c r="D700" s="12" t="s">
        <v>6</v>
      </c>
      <c r="E700" s="12" t="s">
        <v>6</v>
      </c>
      <c r="F700" s="12" t="s">
        <v>6</v>
      </c>
      <c r="G700" s="12" t="s">
        <v>6</v>
      </c>
      <c r="H700" s="12" t="s">
        <v>6</v>
      </c>
      <c r="I700" s="12" t="s">
        <v>6</v>
      </c>
      <c r="J700" s="12"/>
      <c r="K700" s="12"/>
      <c r="L700" s="12"/>
      <c r="M700" s="12"/>
      <c r="N700" s="12"/>
      <c r="O700" s="12"/>
      <c r="P700" s="12"/>
      <c r="Q700" s="12" t="s">
        <v>6</v>
      </c>
      <c r="R700" s="12" t="s">
        <v>6</v>
      </c>
      <c r="S700" s="12" t="s">
        <v>6</v>
      </c>
      <c r="T700" s="12" t="s">
        <v>6</v>
      </c>
      <c r="U700" s="12" t="s">
        <v>6</v>
      </c>
      <c r="V700" s="12" t="s">
        <v>6</v>
      </c>
      <c r="W700" s="12" t="s">
        <v>6</v>
      </c>
      <c r="X700" s="12" t="s">
        <v>9</v>
      </c>
      <c r="Y700" s="12" t="s">
        <v>9</v>
      </c>
      <c r="Z700" s="12" t="s">
        <v>9</v>
      </c>
      <c r="AA700" s="12" t="s">
        <v>9</v>
      </c>
      <c r="AB700" s="12"/>
      <c r="AC700" s="12"/>
      <c r="AD700" s="12"/>
      <c r="AE700" s="12"/>
      <c r="AF700" s="12"/>
      <c r="AG700" s="12" t="s">
        <v>6</v>
      </c>
      <c r="AH700" s="12" t="s">
        <v>6</v>
      </c>
      <c r="AI700" s="12" t="s">
        <v>6</v>
      </c>
      <c r="AJ700" s="12" t="s">
        <v>315</v>
      </c>
      <c r="AK700" s="12" t="s">
        <v>6</v>
      </c>
      <c r="AL700" s="12" t="s">
        <v>315</v>
      </c>
      <c r="AM700" s="12" t="s">
        <v>6</v>
      </c>
      <c r="AN700" s="12" t="s">
        <v>6</v>
      </c>
      <c r="AO700" s="12" t="s">
        <v>13</v>
      </c>
      <c r="AP700" s="12"/>
      <c r="AQ700" s="12"/>
      <c r="AR700" s="12"/>
      <c r="AS700" s="12"/>
      <c r="AT700" s="12"/>
      <c r="AU700" s="12"/>
      <c r="AV700" s="12"/>
    </row>
    <row r="701" spans="1:48" x14ac:dyDescent="0.2">
      <c r="A701" s="12"/>
      <c r="B701" s="12" t="s">
        <v>233</v>
      </c>
      <c r="C701" s="12" t="s">
        <v>233</v>
      </c>
      <c r="D701" s="12" t="s">
        <v>233</v>
      </c>
      <c r="E701" s="12" t="s">
        <v>233</v>
      </c>
      <c r="F701" s="12" t="s">
        <v>233</v>
      </c>
      <c r="G701" s="12" t="s">
        <v>232</v>
      </c>
      <c r="H701" s="12" t="s">
        <v>232</v>
      </c>
      <c r="I701" s="12" t="s">
        <v>232</v>
      </c>
      <c r="J701" s="18"/>
      <c r="K701" s="12"/>
      <c r="L701" s="12"/>
      <c r="M701" s="12"/>
      <c r="N701" s="12"/>
      <c r="O701" s="12"/>
      <c r="P701" s="12"/>
      <c r="Q701" s="12" t="s">
        <v>233</v>
      </c>
      <c r="R701" s="12" t="s">
        <v>233</v>
      </c>
      <c r="S701" s="12" t="s">
        <v>233</v>
      </c>
      <c r="T701" s="12" t="s">
        <v>233</v>
      </c>
      <c r="U701" s="12" t="s">
        <v>234</v>
      </c>
      <c r="V701" s="12" t="s">
        <v>234</v>
      </c>
      <c r="W701" s="12" t="s">
        <v>234</v>
      </c>
      <c r="X701" s="12" t="s">
        <v>234</v>
      </c>
      <c r="Y701" s="12" t="s">
        <v>234</v>
      </c>
      <c r="Z701" s="12" t="s">
        <v>234</v>
      </c>
      <c r="AA701" s="12" t="s">
        <v>234</v>
      </c>
      <c r="AB701" s="12"/>
      <c r="AC701" s="12"/>
      <c r="AD701" s="12"/>
      <c r="AE701" s="12"/>
      <c r="AF701" s="12"/>
      <c r="AG701" s="12" t="s">
        <v>233</v>
      </c>
      <c r="AH701" s="12" t="s">
        <v>233</v>
      </c>
      <c r="AI701" s="12" t="s">
        <v>233</v>
      </c>
      <c r="AJ701" s="12" t="s">
        <v>316</v>
      </c>
      <c r="AK701" s="12" t="s">
        <v>233</v>
      </c>
      <c r="AL701" s="12" t="s">
        <v>316</v>
      </c>
      <c r="AM701" s="18" t="s">
        <v>234</v>
      </c>
      <c r="AN701" s="12" t="s">
        <v>234</v>
      </c>
      <c r="AO701" s="12" t="s">
        <v>234</v>
      </c>
      <c r="AP701" s="12"/>
      <c r="AQ701" s="12"/>
      <c r="AR701" s="12"/>
      <c r="AS701" s="12"/>
      <c r="AT701" s="12"/>
      <c r="AU701" s="12"/>
      <c r="AV701" s="12"/>
    </row>
    <row r="702" spans="1:48" x14ac:dyDescent="0.2">
      <c r="A702" s="12"/>
      <c r="B702" s="12" t="s">
        <v>24</v>
      </c>
      <c r="C702" s="12" t="s">
        <v>24</v>
      </c>
      <c r="D702" s="12" t="s">
        <v>24</v>
      </c>
      <c r="E702" s="12" t="s">
        <v>24</v>
      </c>
      <c r="F702" s="12" t="s">
        <v>24</v>
      </c>
      <c r="G702" s="12" t="s">
        <v>24</v>
      </c>
      <c r="H702" s="12" t="s">
        <v>24</v>
      </c>
      <c r="I702" s="12" t="s">
        <v>24</v>
      </c>
      <c r="J702" s="18"/>
      <c r="K702" s="12"/>
      <c r="L702" s="12"/>
      <c r="M702" s="12"/>
      <c r="N702" s="12"/>
      <c r="O702" s="12"/>
      <c r="P702" s="12"/>
      <c r="Q702" s="12" t="s">
        <v>25</v>
      </c>
      <c r="R702" s="12" t="s">
        <v>25</v>
      </c>
      <c r="S702" s="12" t="s">
        <v>25</v>
      </c>
      <c r="T702" s="12" t="s">
        <v>25</v>
      </c>
      <c r="U702" s="12" t="s">
        <v>25</v>
      </c>
      <c r="V702" s="12" t="s">
        <v>25</v>
      </c>
      <c r="W702" s="12" t="s">
        <v>25</v>
      </c>
      <c r="X702" s="12" t="s">
        <v>25</v>
      </c>
      <c r="Y702" s="12" t="s">
        <v>25</v>
      </c>
      <c r="Z702" s="12" t="s">
        <v>25</v>
      </c>
      <c r="AA702" s="12" t="s">
        <v>25</v>
      </c>
      <c r="AB702" s="12"/>
      <c r="AC702" s="12"/>
      <c r="AD702" s="12"/>
      <c r="AE702" s="12"/>
      <c r="AF702" s="12"/>
      <c r="AG702" s="12" t="s">
        <v>26</v>
      </c>
      <c r="AH702" s="12" t="s">
        <v>26</v>
      </c>
      <c r="AI702" s="12" t="s">
        <v>26</v>
      </c>
      <c r="AJ702" s="12" t="s">
        <v>26</v>
      </c>
      <c r="AK702" s="12" t="s">
        <v>26</v>
      </c>
      <c r="AL702" s="12" t="s">
        <v>26</v>
      </c>
      <c r="AM702" s="18" t="s">
        <v>26</v>
      </c>
      <c r="AN702" s="12" t="s">
        <v>26</v>
      </c>
      <c r="AO702" s="12" t="s">
        <v>26</v>
      </c>
      <c r="AP702" s="12"/>
      <c r="AQ702" s="12"/>
      <c r="AR702" s="12"/>
      <c r="AS702" s="12"/>
      <c r="AT702" s="12"/>
      <c r="AU702" s="12"/>
      <c r="AV702" s="12"/>
    </row>
    <row r="703" spans="1:48" x14ac:dyDescent="0.2">
      <c r="A703" s="12"/>
      <c r="B703" s="12" t="s">
        <v>41</v>
      </c>
      <c r="C703" s="12" t="s">
        <v>41</v>
      </c>
      <c r="D703" s="12" t="s">
        <v>41</v>
      </c>
      <c r="E703" s="12" t="s">
        <v>41</v>
      </c>
      <c r="F703" s="12" t="s">
        <v>43</v>
      </c>
      <c r="G703" s="12" t="s">
        <v>45</v>
      </c>
      <c r="H703" s="12" t="s">
        <v>45</v>
      </c>
      <c r="I703" s="12" t="s">
        <v>45</v>
      </c>
      <c r="K703" s="12"/>
      <c r="L703" s="12"/>
      <c r="M703" s="12"/>
      <c r="N703" s="12"/>
      <c r="O703" s="12"/>
      <c r="P703" s="12"/>
      <c r="Q703" s="12" t="s">
        <v>47</v>
      </c>
      <c r="R703" s="12" t="s">
        <v>45</v>
      </c>
      <c r="S703" s="12" t="s">
        <v>45</v>
      </c>
      <c r="T703" s="12" t="s">
        <v>45</v>
      </c>
      <c r="U703" s="12"/>
      <c r="V703" s="20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 t="s">
        <v>48</v>
      </c>
      <c r="AH703" s="12" t="s">
        <v>48</v>
      </c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</row>
    <row r="704" spans="1:48" x14ac:dyDescent="0.2">
      <c r="A704" s="10" t="s">
        <v>221</v>
      </c>
      <c r="B704" s="10" t="s">
        <v>53</v>
      </c>
      <c r="C704" s="10" t="s">
        <v>62</v>
      </c>
      <c r="D704" s="10" t="s">
        <v>63</v>
      </c>
      <c r="E704" s="10" t="s">
        <v>65</v>
      </c>
      <c r="F704" s="10" t="s">
        <v>66</v>
      </c>
      <c r="G704" s="10" t="s">
        <v>67</v>
      </c>
      <c r="H704" s="10" t="s">
        <v>68</v>
      </c>
      <c r="I704" s="10"/>
      <c r="J704" s="10"/>
      <c r="K704" s="10"/>
      <c r="L704" s="10"/>
      <c r="M704" s="10"/>
      <c r="N704" s="10"/>
      <c r="O704" s="10"/>
      <c r="P704" s="10"/>
      <c r="Q704" s="10" t="s">
        <v>741</v>
      </c>
      <c r="R704" s="10" t="s">
        <v>742</v>
      </c>
      <c r="S704" s="10" t="s">
        <v>743</v>
      </c>
      <c r="T704" s="10" t="s">
        <v>744</v>
      </c>
      <c r="U704" s="10" t="s">
        <v>81</v>
      </c>
      <c r="V704" s="27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 t="s">
        <v>80</v>
      </c>
      <c r="AH704" s="10" t="s">
        <v>745</v>
      </c>
      <c r="AI704" s="10"/>
      <c r="AJ704" s="10"/>
      <c r="AK704" s="10"/>
      <c r="AL704" s="10"/>
      <c r="AM704" s="10"/>
      <c r="AN704" s="10"/>
      <c r="AO704" s="10"/>
      <c r="AP704" s="10"/>
      <c r="AQ704" s="10"/>
      <c r="AR704" s="10"/>
      <c r="AS704" s="10"/>
      <c r="AT704" s="10"/>
      <c r="AU704" s="10"/>
      <c r="AV704" s="10"/>
    </row>
    <row r="705" spans="1:48" x14ac:dyDescent="0.2">
      <c r="A705" s="8"/>
      <c r="B705" s="8" t="s">
        <v>53</v>
      </c>
      <c r="C705" s="8" t="s">
        <v>62</v>
      </c>
      <c r="D705" s="8" t="s">
        <v>63</v>
      </c>
      <c r="E705" s="8" t="s">
        <v>65</v>
      </c>
      <c r="F705" s="8" t="s">
        <v>66</v>
      </c>
      <c r="G705" s="8" t="s">
        <v>67</v>
      </c>
      <c r="H705" s="8" t="s">
        <v>68</v>
      </c>
      <c r="I705" s="8"/>
      <c r="J705" s="8"/>
      <c r="K705" s="8"/>
      <c r="L705" s="8"/>
      <c r="M705" s="8"/>
      <c r="N705" s="8"/>
      <c r="O705" s="8"/>
      <c r="P705" s="8"/>
      <c r="Q705" s="8" t="s">
        <v>741</v>
      </c>
      <c r="R705" s="8" t="s">
        <v>742</v>
      </c>
      <c r="S705" s="8" t="s">
        <v>743</v>
      </c>
      <c r="T705" s="8" t="s">
        <v>744</v>
      </c>
      <c r="U705" s="8"/>
      <c r="V705" s="2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 t="s">
        <v>80</v>
      </c>
      <c r="AH705" s="8" t="s">
        <v>745</v>
      </c>
      <c r="AI705" s="8"/>
      <c r="AJ705" s="8"/>
      <c r="AK705" s="8"/>
      <c r="AL705" s="8"/>
      <c r="AM705" s="8"/>
      <c r="AN705" s="8"/>
      <c r="AO705" s="8"/>
      <c r="AP705" s="8"/>
      <c r="AQ705" s="8"/>
      <c r="AR705" s="8"/>
      <c r="AS705" s="8"/>
      <c r="AT705" s="8"/>
      <c r="AU705" s="8"/>
      <c r="AV705" s="8"/>
    </row>
    <row r="706" spans="1:48" x14ac:dyDescent="0.2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 t="s">
        <v>81</v>
      </c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  <c r="AM706" s="8"/>
      <c r="AN706" s="8"/>
      <c r="AO706" s="8"/>
      <c r="AP706" s="8"/>
      <c r="AQ706" s="8"/>
      <c r="AR706" s="8"/>
      <c r="AS706" s="8"/>
      <c r="AT706" s="8"/>
      <c r="AU706" s="8"/>
      <c r="AV706" s="8"/>
    </row>
    <row r="707" spans="1:48" x14ac:dyDescent="0.2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  <c r="AM707" s="8"/>
      <c r="AN707" s="8"/>
      <c r="AO707" s="8"/>
      <c r="AP707" s="8"/>
      <c r="AQ707" s="8"/>
      <c r="AR707" s="8"/>
      <c r="AS707" s="8"/>
      <c r="AT707" s="8"/>
      <c r="AU707" s="8"/>
      <c r="AV707" s="8"/>
    </row>
    <row r="708" spans="1:48" x14ac:dyDescent="0.2">
      <c r="A708" s="3"/>
      <c r="B708" s="20">
        <v>0.39660000000000001</v>
      </c>
      <c r="C708" s="20">
        <v>0.38519999999999999</v>
      </c>
      <c r="D708" s="20">
        <v>0.56889999999999996</v>
      </c>
      <c r="E708" s="20">
        <v>1.4289000000000001</v>
      </c>
      <c r="F708" s="20">
        <v>0.56830000000000003</v>
      </c>
      <c r="G708" s="20">
        <v>1.1363000000000001</v>
      </c>
      <c r="H708" s="20">
        <v>1.4193</v>
      </c>
      <c r="I708" s="3"/>
      <c r="J708" s="3"/>
      <c r="K708" s="3"/>
      <c r="L708" s="3"/>
      <c r="M708" s="3"/>
      <c r="N708" s="3"/>
      <c r="O708" s="3"/>
      <c r="P708" s="3"/>
      <c r="Q708" s="20">
        <v>0.60670000000000002</v>
      </c>
      <c r="R708" s="20">
        <v>0.75839999999999996</v>
      </c>
      <c r="S708" s="20">
        <v>0.94799999999999995</v>
      </c>
      <c r="T708" s="20">
        <v>1.1850000000000001</v>
      </c>
      <c r="U708" s="20">
        <v>1.5E-3</v>
      </c>
      <c r="V708" s="1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21">
        <v>2.6</v>
      </c>
      <c r="AH708" s="20">
        <v>3.3382000000000001</v>
      </c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</row>
    <row r="709" spans="1:48" x14ac:dyDescent="0.2">
      <c r="A709" s="12"/>
      <c r="B709" s="12" t="s">
        <v>6</v>
      </c>
      <c r="C709" s="12" t="s">
        <v>6</v>
      </c>
      <c r="D709" s="12" t="s">
        <v>6</v>
      </c>
      <c r="E709" s="12" t="s">
        <v>6</v>
      </c>
      <c r="F709" s="12" t="s">
        <v>6</v>
      </c>
      <c r="G709" s="12" t="s">
        <v>6</v>
      </c>
      <c r="H709" s="12" t="s">
        <v>6</v>
      </c>
      <c r="I709" s="12"/>
      <c r="J709" s="12"/>
      <c r="K709" s="12"/>
      <c r="L709" s="12"/>
      <c r="M709" s="12"/>
      <c r="N709" s="12"/>
      <c r="O709" s="12"/>
      <c r="P709" s="12"/>
      <c r="Q709" s="12" t="s">
        <v>6</v>
      </c>
      <c r="R709" s="12" t="s">
        <v>6</v>
      </c>
      <c r="S709" s="12" t="s">
        <v>6</v>
      </c>
      <c r="T709" s="12" t="s">
        <v>6</v>
      </c>
      <c r="U709" s="12" t="s">
        <v>47</v>
      </c>
      <c r="V709" s="20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 t="s">
        <v>6</v>
      </c>
      <c r="AH709" s="12" t="s">
        <v>6</v>
      </c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</row>
    <row r="710" spans="1:48" x14ac:dyDescent="0.2">
      <c r="A710" s="3"/>
      <c r="B710" s="12" t="s">
        <v>233</v>
      </c>
      <c r="C710" s="12" t="s">
        <v>233</v>
      </c>
      <c r="D710" s="12" t="s">
        <v>233</v>
      </c>
      <c r="E710" s="12" t="s">
        <v>233</v>
      </c>
      <c r="F710" s="12" t="s">
        <v>232</v>
      </c>
      <c r="G710" s="12" t="s">
        <v>232</v>
      </c>
      <c r="H710" s="12" t="s">
        <v>232</v>
      </c>
      <c r="I710" s="3"/>
      <c r="J710" s="3"/>
      <c r="K710" s="3"/>
      <c r="L710" s="3"/>
      <c r="M710" s="3"/>
      <c r="N710" s="3"/>
      <c r="O710" s="3"/>
      <c r="P710" s="3"/>
      <c r="Q710" s="12" t="s">
        <v>233</v>
      </c>
      <c r="R710" s="12" t="s">
        <v>233</v>
      </c>
      <c r="S710" s="12" t="s">
        <v>233</v>
      </c>
      <c r="T710" s="12" t="s">
        <v>233</v>
      </c>
      <c r="U710" s="12" t="s">
        <v>234</v>
      </c>
      <c r="V710" s="1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12" t="s">
        <v>233</v>
      </c>
      <c r="AH710" s="12" t="s">
        <v>233</v>
      </c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</row>
    <row r="711" spans="1:48" x14ac:dyDescent="0.2">
      <c r="A711" s="3"/>
      <c r="B711" s="12" t="s">
        <v>24</v>
      </c>
      <c r="C711" s="12" t="s">
        <v>24</v>
      </c>
      <c r="D711" s="12" t="s">
        <v>24</v>
      </c>
      <c r="E711" s="12" t="s">
        <v>24</v>
      </c>
      <c r="F711" s="12" t="s">
        <v>24</v>
      </c>
      <c r="G711" s="12" t="s">
        <v>24</v>
      </c>
      <c r="H711" s="12" t="s">
        <v>24</v>
      </c>
      <c r="I711" s="3"/>
      <c r="J711" s="3"/>
      <c r="K711" s="3"/>
      <c r="L711" s="3"/>
      <c r="M711" s="3"/>
      <c r="N711" s="3"/>
      <c r="O711" s="3"/>
      <c r="P711" s="3"/>
      <c r="Q711" s="12" t="s">
        <v>25</v>
      </c>
      <c r="R711" s="12" t="s">
        <v>25</v>
      </c>
      <c r="S711" s="12" t="s">
        <v>25</v>
      </c>
      <c r="T711" s="12" t="s">
        <v>25</v>
      </c>
      <c r="U711" s="12" t="s">
        <v>25</v>
      </c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12" t="s">
        <v>26</v>
      </c>
      <c r="AH711" s="12" t="s">
        <v>26</v>
      </c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</row>
    <row r="712" spans="1:48" x14ac:dyDescent="0.2">
      <c r="A712" s="3"/>
      <c r="B712" s="3" t="s">
        <v>41</v>
      </c>
      <c r="C712" s="3" t="s">
        <v>41</v>
      </c>
      <c r="D712" s="3" t="s">
        <v>41</v>
      </c>
      <c r="E712" s="3" t="s">
        <v>43</v>
      </c>
      <c r="F712" s="3" t="s">
        <v>45</v>
      </c>
      <c r="G712" s="3" t="s">
        <v>45</v>
      </c>
      <c r="H712" s="3" t="s">
        <v>45</v>
      </c>
      <c r="I712" s="3"/>
      <c r="J712" s="3"/>
      <c r="K712" s="3"/>
      <c r="L712" s="3"/>
      <c r="M712" s="3"/>
      <c r="N712" s="3"/>
      <c r="O712" s="3"/>
      <c r="P712" s="3"/>
      <c r="Q712" s="3" t="s">
        <v>47</v>
      </c>
      <c r="R712" s="3" t="s">
        <v>47</v>
      </c>
      <c r="S712" s="3" t="s">
        <v>47</v>
      </c>
      <c r="T712" s="3" t="s">
        <v>47</v>
      </c>
      <c r="U712" s="3"/>
      <c r="V712" s="1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 t="s">
        <v>48</v>
      </c>
      <c r="AH712" s="3" t="s">
        <v>48</v>
      </c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</row>
    <row r="713" spans="1:48" x14ac:dyDescent="0.2">
      <c r="A713" s="10" t="s">
        <v>223</v>
      </c>
      <c r="B713" s="10" t="s">
        <v>746</v>
      </c>
      <c r="C713" s="10" t="s">
        <v>62</v>
      </c>
      <c r="D713" s="10" t="s">
        <v>118</v>
      </c>
      <c r="E713" s="10" t="s">
        <v>119</v>
      </c>
      <c r="F713" s="10" t="s">
        <v>64</v>
      </c>
      <c r="G713" s="10" t="s">
        <v>747</v>
      </c>
      <c r="H713" s="10" t="s">
        <v>66</v>
      </c>
      <c r="I713" s="10" t="s">
        <v>67</v>
      </c>
      <c r="J713" s="10" t="s">
        <v>68</v>
      </c>
      <c r="K713" s="10"/>
      <c r="L713" s="10"/>
      <c r="M713" s="10"/>
      <c r="N713" s="10"/>
      <c r="O713" s="10"/>
      <c r="P713" s="10"/>
      <c r="Q713" s="10" t="s">
        <v>748</v>
      </c>
      <c r="R713" s="10" t="s">
        <v>130</v>
      </c>
      <c r="S713" s="10" t="s">
        <v>749</v>
      </c>
      <c r="T713" s="10" t="s">
        <v>750</v>
      </c>
      <c r="U713" s="10" t="s">
        <v>751</v>
      </c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 t="s">
        <v>80</v>
      </c>
      <c r="AH713" s="10" t="s">
        <v>752</v>
      </c>
      <c r="AI713" s="10" t="s">
        <v>753</v>
      </c>
      <c r="AJ713" s="10" t="s">
        <v>117</v>
      </c>
      <c r="AK713" s="10" t="s">
        <v>116</v>
      </c>
      <c r="AL713" s="10" t="s">
        <v>754</v>
      </c>
      <c r="AM713" s="10" t="s">
        <v>755</v>
      </c>
      <c r="AN713" s="10"/>
      <c r="AO713" s="10"/>
      <c r="AP713" s="10"/>
      <c r="AQ713" s="10"/>
      <c r="AR713" s="10"/>
      <c r="AS713" s="10"/>
      <c r="AT713" s="10"/>
      <c r="AU713" s="10"/>
      <c r="AV713" s="10"/>
    </row>
    <row r="714" spans="1:48" x14ac:dyDescent="0.2">
      <c r="A714" s="8"/>
      <c r="B714" s="8" t="s">
        <v>746</v>
      </c>
      <c r="C714" s="8" t="s">
        <v>62</v>
      </c>
      <c r="D714" s="8" t="s">
        <v>118</v>
      </c>
      <c r="E714" s="8" t="s">
        <v>119</v>
      </c>
      <c r="F714" s="8" t="s">
        <v>64</v>
      </c>
      <c r="G714" s="8" t="s">
        <v>747</v>
      </c>
      <c r="H714" s="8" t="s">
        <v>66</v>
      </c>
      <c r="I714" s="8" t="s">
        <v>67</v>
      </c>
      <c r="J714" s="8" t="s">
        <v>68</v>
      </c>
      <c r="K714" s="8"/>
      <c r="L714" s="8"/>
      <c r="M714" s="8"/>
      <c r="N714" s="8"/>
      <c r="O714" s="8"/>
      <c r="P714" s="8"/>
      <c r="Q714" s="8" t="s">
        <v>748</v>
      </c>
      <c r="R714" s="8"/>
      <c r="S714" s="8"/>
      <c r="T714" s="8" t="s">
        <v>750</v>
      </c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 t="s">
        <v>80</v>
      </c>
      <c r="AH714" s="8" t="s">
        <v>752</v>
      </c>
      <c r="AI714" s="8"/>
      <c r="AJ714" s="8"/>
      <c r="AK714" s="8"/>
      <c r="AL714" s="8" t="s">
        <v>754</v>
      </c>
      <c r="AM714" s="8"/>
      <c r="AN714" s="8"/>
      <c r="AO714" s="8"/>
      <c r="AP714" s="8"/>
      <c r="AQ714" s="8"/>
      <c r="AR714" s="8"/>
      <c r="AS714" s="8"/>
      <c r="AT714" s="8"/>
      <c r="AU714" s="8"/>
      <c r="AV714" s="8"/>
    </row>
    <row r="715" spans="1:48" x14ac:dyDescent="0.2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  <c r="AM715" s="8" t="s">
        <v>326</v>
      </c>
      <c r="AN715" s="8"/>
      <c r="AO715" s="8"/>
      <c r="AP715" s="8"/>
      <c r="AQ715" s="8"/>
      <c r="AR715" s="8"/>
      <c r="AS715" s="8"/>
      <c r="AT715" s="8"/>
      <c r="AU715" s="8"/>
      <c r="AV715" s="8"/>
    </row>
    <row r="716" spans="1:48" x14ac:dyDescent="0.2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 t="s">
        <v>130</v>
      </c>
      <c r="S716" s="8" t="s">
        <v>749</v>
      </c>
      <c r="T716" s="8"/>
      <c r="U716" s="8" t="s">
        <v>751</v>
      </c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 t="s">
        <v>753</v>
      </c>
      <c r="AJ716" s="8" t="s">
        <v>117</v>
      </c>
      <c r="AK716" s="8" t="s">
        <v>116</v>
      </c>
      <c r="AL716" s="8"/>
      <c r="AM716" s="8"/>
      <c r="AN716" s="8"/>
      <c r="AO716" s="8"/>
      <c r="AP716" s="8"/>
      <c r="AQ716" s="8"/>
      <c r="AR716" s="8"/>
      <c r="AS716" s="8"/>
      <c r="AT716" s="8"/>
      <c r="AU716" s="8"/>
      <c r="AV716" s="8"/>
    </row>
    <row r="717" spans="1:48" x14ac:dyDescent="0.2">
      <c r="A717" s="3"/>
      <c r="B717" s="20">
        <v>0.47439999999999999</v>
      </c>
      <c r="C717" s="20">
        <v>0.47439999999999999</v>
      </c>
      <c r="D717" s="20">
        <v>0.31380000000000002</v>
      </c>
      <c r="E717" s="20">
        <v>0.32950000000000002</v>
      </c>
      <c r="F717" s="20">
        <v>0.77929999999999999</v>
      </c>
      <c r="G717" s="20">
        <v>1.1266</v>
      </c>
      <c r="H717" s="20">
        <v>0.63929999999999998</v>
      </c>
      <c r="I717" s="20">
        <v>1.2784</v>
      </c>
      <c r="J717" s="20">
        <v>1.5968</v>
      </c>
      <c r="K717" s="20"/>
      <c r="L717" s="20"/>
      <c r="M717" s="3"/>
      <c r="N717" s="3"/>
      <c r="O717" s="3"/>
      <c r="P717" s="3"/>
      <c r="Q717" s="20">
        <v>0.29920000000000002</v>
      </c>
      <c r="R717" s="20">
        <v>1.7100000000000001E-2</v>
      </c>
      <c r="S717" s="12">
        <v>165.08</v>
      </c>
      <c r="T717" s="21">
        <v>0.75</v>
      </c>
      <c r="U717" s="20">
        <v>7.4999999999999997E-2</v>
      </c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20">
        <v>1.1456</v>
      </c>
      <c r="AH717" s="20">
        <v>0.72160000000000002</v>
      </c>
      <c r="AI717" s="20">
        <v>2.0199999999999999E-2</v>
      </c>
      <c r="AJ717" s="12">
        <v>194.21</v>
      </c>
      <c r="AK717" s="20">
        <v>8.0000000000000002E-3</v>
      </c>
      <c r="AL717" s="21">
        <v>0.75</v>
      </c>
      <c r="AM717" s="20">
        <v>3.0000000000000001E-3</v>
      </c>
      <c r="AN717" s="20"/>
      <c r="AO717" s="3"/>
      <c r="AP717" s="3"/>
      <c r="AQ717" s="3"/>
      <c r="AR717" s="3"/>
      <c r="AS717" s="3"/>
      <c r="AT717" s="3"/>
      <c r="AU717" s="3"/>
      <c r="AV717" s="3"/>
    </row>
    <row r="718" spans="1:48" x14ac:dyDescent="0.2">
      <c r="A718" s="3"/>
      <c r="B718" s="12" t="s">
        <v>6</v>
      </c>
      <c r="C718" s="12" t="s">
        <v>6</v>
      </c>
      <c r="D718" s="12" t="s">
        <v>6</v>
      </c>
      <c r="E718" s="12" t="s">
        <v>6</v>
      </c>
      <c r="F718" s="12" t="s">
        <v>6</v>
      </c>
      <c r="G718" s="12" t="s">
        <v>6</v>
      </c>
      <c r="H718" s="12" t="s">
        <v>6</v>
      </c>
      <c r="I718" s="12" t="s">
        <v>6</v>
      </c>
      <c r="J718" s="12" t="s">
        <v>6</v>
      </c>
      <c r="K718" s="12"/>
      <c r="L718" s="12"/>
      <c r="M718" s="3"/>
      <c r="N718" s="3"/>
      <c r="O718" s="3"/>
      <c r="P718" s="3"/>
      <c r="Q718" s="12" t="s">
        <v>6</v>
      </c>
      <c r="R718" s="12" t="s">
        <v>5</v>
      </c>
      <c r="S718" s="12" t="s">
        <v>315</v>
      </c>
      <c r="T718" s="12" t="s">
        <v>6</v>
      </c>
      <c r="U718" s="12" t="s">
        <v>5</v>
      </c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12" t="s">
        <v>6</v>
      </c>
      <c r="AH718" s="12" t="s">
        <v>6</v>
      </c>
      <c r="AI718" s="12" t="s">
        <v>5</v>
      </c>
      <c r="AJ718" s="12" t="s">
        <v>315</v>
      </c>
      <c r="AK718" s="12" t="s">
        <v>5</v>
      </c>
      <c r="AL718" s="12" t="s">
        <v>6</v>
      </c>
      <c r="AM718" s="12" t="s">
        <v>8</v>
      </c>
      <c r="AN718" s="12"/>
      <c r="AO718" s="3"/>
      <c r="AP718" s="3"/>
      <c r="AQ718" s="3"/>
      <c r="AR718" s="3"/>
      <c r="AS718" s="3"/>
      <c r="AT718" s="3"/>
      <c r="AU718" s="3"/>
      <c r="AV718" s="3"/>
    </row>
    <row r="719" spans="1:48" x14ac:dyDescent="0.2">
      <c r="A719" s="12"/>
      <c r="B719" s="12" t="s">
        <v>232</v>
      </c>
      <c r="C719" s="12" t="s">
        <v>232</v>
      </c>
      <c r="D719" s="12" t="s">
        <v>232</v>
      </c>
      <c r="E719" s="12" t="s">
        <v>232</v>
      </c>
      <c r="F719" s="12" t="s">
        <v>232</v>
      </c>
      <c r="G719" s="12" t="s">
        <v>232</v>
      </c>
      <c r="H719" s="12" t="s">
        <v>232</v>
      </c>
      <c r="I719" s="12" t="s">
        <v>232</v>
      </c>
      <c r="J719" s="12" t="s">
        <v>232</v>
      </c>
      <c r="K719" s="12"/>
      <c r="L719" s="12"/>
      <c r="M719" s="12"/>
      <c r="N719" s="12"/>
      <c r="O719" s="12"/>
      <c r="P719" s="12"/>
      <c r="Q719" s="12" t="s">
        <v>233</v>
      </c>
      <c r="R719" s="12" t="s">
        <v>429</v>
      </c>
      <c r="S719" s="12" t="s">
        <v>316</v>
      </c>
      <c r="T719" s="12" t="s">
        <v>234</v>
      </c>
      <c r="U719" s="12" t="s">
        <v>234</v>
      </c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 t="s">
        <v>233</v>
      </c>
      <c r="AH719" s="12" t="s">
        <v>233</v>
      </c>
      <c r="AI719" s="12" t="s">
        <v>233</v>
      </c>
      <c r="AJ719" s="12" t="s">
        <v>316</v>
      </c>
      <c r="AK719" s="12" t="s">
        <v>234</v>
      </c>
      <c r="AL719" s="12" t="s">
        <v>234</v>
      </c>
      <c r="AM719" s="12" t="s">
        <v>234</v>
      </c>
      <c r="AN719" s="12"/>
      <c r="AO719" s="12"/>
      <c r="AP719" s="12"/>
      <c r="AQ719" s="12"/>
      <c r="AR719" s="12"/>
      <c r="AS719" s="12"/>
      <c r="AT719" s="12"/>
      <c r="AU719" s="12"/>
      <c r="AV719" s="12"/>
    </row>
    <row r="720" spans="1:48" x14ac:dyDescent="0.2">
      <c r="A720" s="3"/>
      <c r="B720" s="12" t="s">
        <v>24</v>
      </c>
      <c r="C720" s="12" t="s">
        <v>24</v>
      </c>
      <c r="D720" s="12" t="s">
        <v>24</v>
      </c>
      <c r="E720" s="12" t="s">
        <v>24</v>
      </c>
      <c r="F720" s="12" t="s">
        <v>24</v>
      </c>
      <c r="G720" s="12" t="s">
        <v>24</v>
      </c>
      <c r="H720" s="12" t="s">
        <v>24</v>
      </c>
      <c r="I720" s="12" t="s">
        <v>24</v>
      </c>
      <c r="J720" s="12" t="s">
        <v>24</v>
      </c>
      <c r="K720" s="12"/>
      <c r="L720" s="12"/>
      <c r="M720" s="3"/>
      <c r="N720" s="3"/>
      <c r="O720" s="3"/>
      <c r="P720" s="3"/>
      <c r="Q720" s="12" t="s">
        <v>25</v>
      </c>
      <c r="R720" s="12" t="s">
        <v>25</v>
      </c>
      <c r="S720" s="12" t="s">
        <v>25</v>
      </c>
      <c r="T720" s="12" t="s">
        <v>25</v>
      </c>
      <c r="U720" s="12" t="s">
        <v>25</v>
      </c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12" t="s">
        <v>26</v>
      </c>
      <c r="AH720" s="12" t="s">
        <v>26</v>
      </c>
      <c r="AI720" s="12" t="s">
        <v>26</v>
      </c>
      <c r="AJ720" s="12" t="s">
        <v>26</v>
      </c>
      <c r="AK720" s="12" t="s">
        <v>25</v>
      </c>
      <c r="AL720" s="12" t="s">
        <v>26</v>
      </c>
      <c r="AM720" s="12" t="s">
        <v>26</v>
      </c>
      <c r="AN720" s="12"/>
      <c r="AO720" s="3"/>
      <c r="AP720" s="3"/>
      <c r="AQ720" s="3"/>
      <c r="AR720" s="3"/>
      <c r="AS720" s="3"/>
      <c r="AT720" s="3"/>
      <c r="AU720" s="3"/>
      <c r="AV720" s="3"/>
    </row>
    <row r="721" spans="1:48" x14ac:dyDescent="0.2">
      <c r="A721" s="3"/>
      <c r="B721" s="12" t="s">
        <v>41</v>
      </c>
      <c r="C721" s="12" t="s">
        <v>41</v>
      </c>
      <c r="D721" s="12" t="s">
        <v>41</v>
      </c>
      <c r="E721" s="12" t="s">
        <v>41</v>
      </c>
      <c r="F721" s="12" t="s">
        <v>41</v>
      </c>
      <c r="G721" s="12" t="s">
        <v>43</v>
      </c>
      <c r="H721" s="12" t="s">
        <v>45</v>
      </c>
      <c r="I721" s="12" t="s">
        <v>45</v>
      </c>
      <c r="J721" s="12" t="s">
        <v>45</v>
      </c>
      <c r="K721" s="12"/>
      <c r="L721" s="12"/>
      <c r="M721" s="3"/>
      <c r="N721" s="3"/>
      <c r="O721" s="3"/>
      <c r="P721" s="3"/>
      <c r="Q721" s="12" t="s">
        <v>47</v>
      </c>
      <c r="R721" s="12" t="s">
        <v>47</v>
      </c>
      <c r="S721" s="12" t="s">
        <v>47</v>
      </c>
      <c r="T721" s="12" t="s">
        <v>47</v>
      </c>
      <c r="U721" s="12" t="s">
        <v>47</v>
      </c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12" t="s">
        <v>48</v>
      </c>
      <c r="AH721" s="12" t="s">
        <v>48</v>
      </c>
      <c r="AI721" s="12" t="s">
        <v>48</v>
      </c>
      <c r="AJ721" s="12" t="s">
        <v>48</v>
      </c>
      <c r="AK721" s="12" t="s">
        <v>47</v>
      </c>
      <c r="AL721" s="12" t="s">
        <v>48</v>
      </c>
      <c r="AM721" s="12"/>
      <c r="AN721" s="12"/>
      <c r="AO721" s="3"/>
      <c r="AP721" s="3"/>
      <c r="AQ721" s="3"/>
      <c r="AR721" s="3"/>
      <c r="AS721" s="3"/>
      <c r="AT721" s="3"/>
      <c r="AU721" s="3"/>
      <c r="AV721" s="3"/>
    </row>
    <row r="722" spans="1:48" x14ac:dyDescent="0.2">
      <c r="A722" s="10" t="s">
        <v>222</v>
      </c>
      <c r="B722" s="10" t="s">
        <v>53</v>
      </c>
      <c r="C722" s="10" t="s">
        <v>62</v>
      </c>
      <c r="D722" s="10" t="s">
        <v>63</v>
      </c>
      <c r="E722" s="10" t="s">
        <v>756</v>
      </c>
      <c r="F722" s="10" t="s">
        <v>757</v>
      </c>
      <c r="G722" s="10" t="s">
        <v>758</v>
      </c>
      <c r="H722" s="10" t="s">
        <v>759</v>
      </c>
      <c r="I722" s="10" t="s">
        <v>760</v>
      </c>
      <c r="J722" s="10" t="s">
        <v>66</v>
      </c>
      <c r="K722" s="10" t="s">
        <v>67</v>
      </c>
      <c r="L722" s="10" t="s">
        <v>68</v>
      </c>
      <c r="M722" s="10" t="s">
        <v>81</v>
      </c>
      <c r="N722" s="10"/>
      <c r="O722" s="10"/>
      <c r="P722" s="10"/>
      <c r="Q722" s="10" t="s">
        <v>374</v>
      </c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 t="s">
        <v>80</v>
      </c>
      <c r="AH722" s="10" t="s">
        <v>761</v>
      </c>
      <c r="AI722" s="10"/>
      <c r="AJ722" s="10"/>
      <c r="AK722" s="10"/>
      <c r="AL722" s="10"/>
      <c r="AM722" s="10"/>
      <c r="AN722" s="10"/>
      <c r="AO722" s="10"/>
      <c r="AP722" s="10"/>
      <c r="AQ722" s="10"/>
      <c r="AR722" s="10"/>
      <c r="AS722" s="10"/>
      <c r="AT722" s="10"/>
      <c r="AU722" s="10"/>
      <c r="AV722" s="10"/>
    </row>
    <row r="723" spans="1:48" x14ac:dyDescent="0.2">
      <c r="A723" s="8"/>
      <c r="B723" s="8" t="s">
        <v>53</v>
      </c>
      <c r="C723" s="8" t="s">
        <v>62</v>
      </c>
      <c r="D723" s="8" t="s">
        <v>63</v>
      </c>
      <c r="E723" s="8" t="s">
        <v>756</v>
      </c>
      <c r="F723" s="8" t="s">
        <v>757</v>
      </c>
      <c r="G723" s="8" t="s">
        <v>758</v>
      </c>
      <c r="H723" s="8" t="s">
        <v>759</v>
      </c>
      <c r="I723" s="8" t="s">
        <v>760</v>
      </c>
      <c r="J723" s="8" t="s">
        <v>66</v>
      </c>
      <c r="K723" s="8" t="s">
        <v>67</v>
      </c>
      <c r="L723" s="8" t="s">
        <v>68</v>
      </c>
      <c r="M723" s="8" t="s">
        <v>81</v>
      </c>
      <c r="N723" s="8"/>
      <c r="O723" s="8"/>
      <c r="P723" s="8"/>
      <c r="Q723" s="8" t="s">
        <v>374</v>
      </c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 t="s">
        <v>80</v>
      </c>
      <c r="AH723" s="8"/>
      <c r="AI723" s="8"/>
      <c r="AJ723" s="8"/>
      <c r="AK723" s="8"/>
      <c r="AL723" s="8"/>
      <c r="AM723" s="8"/>
      <c r="AN723" s="8"/>
      <c r="AO723" s="8"/>
      <c r="AP723" s="8"/>
      <c r="AQ723" s="8"/>
      <c r="AR723" s="8"/>
      <c r="AS723" s="8"/>
      <c r="AT723" s="8"/>
      <c r="AU723" s="8"/>
      <c r="AV723" s="8"/>
    </row>
    <row r="724" spans="1:48" x14ac:dyDescent="0.2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 t="s">
        <v>761</v>
      </c>
      <c r="AI724" s="8"/>
      <c r="AJ724" s="8"/>
      <c r="AK724" s="8"/>
      <c r="AL724" s="8"/>
      <c r="AM724" s="8"/>
      <c r="AN724" s="8"/>
      <c r="AO724" s="8"/>
      <c r="AP724" s="8"/>
      <c r="AQ724" s="8"/>
      <c r="AR724" s="8"/>
      <c r="AS724" s="8"/>
      <c r="AT724" s="8"/>
      <c r="AU724" s="8"/>
      <c r="AV724" s="8"/>
    </row>
    <row r="725" spans="1:48" x14ac:dyDescent="0.2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  <c r="AM725" s="8"/>
      <c r="AN725" s="8"/>
      <c r="AO725" s="8"/>
      <c r="AP725" s="8"/>
      <c r="AQ725" s="8"/>
      <c r="AR725" s="8"/>
      <c r="AS725" s="8"/>
      <c r="AT725" s="8"/>
      <c r="AU725" s="8"/>
      <c r="AV725" s="8"/>
    </row>
    <row r="726" spans="1:48" x14ac:dyDescent="0.2">
      <c r="A726" s="12"/>
      <c r="B726" s="20">
        <v>0.58340000000000003</v>
      </c>
      <c r="C726" s="20">
        <v>0.52129999999999999</v>
      </c>
      <c r="D726" s="20">
        <v>0.7601</v>
      </c>
      <c r="E726" s="20">
        <v>0.98229999999999995</v>
      </c>
      <c r="F726" s="20">
        <v>1.1556</v>
      </c>
      <c r="G726" s="20">
        <v>1.329</v>
      </c>
      <c r="H726" s="20">
        <v>1.5023</v>
      </c>
      <c r="I726" s="20">
        <v>1.6757</v>
      </c>
      <c r="J726" s="20">
        <v>0.56830000000000003</v>
      </c>
      <c r="K726" s="20">
        <v>1.1366000000000001</v>
      </c>
      <c r="L726" s="20">
        <v>1.4193</v>
      </c>
      <c r="M726" s="21">
        <v>0.8</v>
      </c>
      <c r="N726" s="12"/>
      <c r="O726" s="12"/>
      <c r="P726" s="12"/>
      <c r="Q726" s="20">
        <v>1.696</v>
      </c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20">
        <v>1.8240000000000001</v>
      </c>
      <c r="AH726" s="20">
        <v>0.33400000000000002</v>
      </c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</row>
    <row r="727" spans="1:48" x14ac:dyDescent="0.2">
      <c r="A727" s="12"/>
      <c r="B727" s="12" t="s">
        <v>6</v>
      </c>
      <c r="C727" s="12" t="s">
        <v>6</v>
      </c>
      <c r="D727" s="12" t="s">
        <v>6</v>
      </c>
      <c r="E727" s="12" t="s">
        <v>6</v>
      </c>
      <c r="F727" s="12" t="s">
        <v>6</v>
      </c>
      <c r="G727" s="12" t="s">
        <v>6</v>
      </c>
      <c r="H727" s="12" t="s">
        <v>6</v>
      </c>
      <c r="I727" s="12" t="s">
        <v>6</v>
      </c>
      <c r="J727" s="12" t="s">
        <v>6</v>
      </c>
      <c r="K727" s="12" t="s">
        <v>6</v>
      </c>
      <c r="L727" s="12" t="s">
        <v>6</v>
      </c>
      <c r="M727" s="12" t="s">
        <v>6</v>
      </c>
      <c r="N727" s="12"/>
      <c r="O727" s="12"/>
      <c r="P727" s="12"/>
      <c r="Q727" s="12" t="s">
        <v>6</v>
      </c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 t="s">
        <v>6</v>
      </c>
      <c r="AH727" s="12" t="s">
        <v>43</v>
      </c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</row>
    <row r="728" spans="1:48" x14ac:dyDescent="0.2">
      <c r="A728" s="12"/>
      <c r="B728" s="12" t="s">
        <v>255</v>
      </c>
      <c r="C728" s="12" t="s">
        <v>233</v>
      </c>
      <c r="D728" s="12" t="s">
        <v>233</v>
      </c>
      <c r="E728" s="12" t="s">
        <v>255</v>
      </c>
      <c r="F728" s="12" t="s">
        <v>255</v>
      </c>
      <c r="G728" s="12" t="s">
        <v>255</v>
      </c>
      <c r="H728" s="12" t="s">
        <v>255</v>
      </c>
      <c r="I728" s="12" t="s">
        <v>255</v>
      </c>
      <c r="J728" s="12" t="s">
        <v>232</v>
      </c>
      <c r="K728" s="12" t="s">
        <v>232</v>
      </c>
      <c r="L728" s="12" t="s">
        <v>232</v>
      </c>
      <c r="M728" s="12" t="s">
        <v>234</v>
      </c>
      <c r="N728" s="12"/>
      <c r="O728" s="12"/>
      <c r="P728" s="12"/>
      <c r="Q728" s="12" t="s">
        <v>233</v>
      </c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 t="s">
        <v>233</v>
      </c>
      <c r="AH728" s="12" t="s">
        <v>255</v>
      </c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</row>
    <row r="729" spans="1:48" x14ac:dyDescent="0.2">
      <c r="A729" s="12"/>
      <c r="B729" s="12" t="s">
        <v>24</v>
      </c>
      <c r="C729" s="12" t="s">
        <v>24</v>
      </c>
      <c r="D729" s="12" t="s">
        <v>24</v>
      </c>
      <c r="E729" s="12" t="s">
        <v>24</v>
      </c>
      <c r="F729" s="12" t="s">
        <v>24</v>
      </c>
      <c r="G729" s="12" t="s">
        <v>24</v>
      </c>
      <c r="H729" s="12" t="s">
        <v>24</v>
      </c>
      <c r="I729" s="12" t="s">
        <v>24</v>
      </c>
      <c r="J729" s="12" t="s">
        <v>24</v>
      </c>
      <c r="K729" s="12" t="s">
        <v>24</v>
      </c>
      <c r="L729" s="12" t="s">
        <v>24</v>
      </c>
      <c r="M729" s="12" t="s">
        <v>24</v>
      </c>
      <c r="N729" s="12"/>
      <c r="O729" s="12"/>
      <c r="P729" s="12"/>
      <c r="Q729" s="12" t="s">
        <v>25</v>
      </c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 t="s">
        <v>26</v>
      </c>
      <c r="AH729" s="12" t="s">
        <v>26</v>
      </c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</row>
    <row r="730" spans="1:48" x14ac:dyDescent="0.2">
      <c r="A730" s="12"/>
      <c r="B730" s="12" t="s">
        <v>41</v>
      </c>
      <c r="C730" s="12" t="s">
        <v>41</v>
      </c>
      <c r="D730" s="12" t="s">
        <v>41</v>
      </c>
      <c r="E730" s="12" t="s">
        <v>43</v>
      </c>
      <c r="F730" s="12" t="s">
        <v>43</v>
      </c>
      <c r="G730" s="12" t="s">
        <v>43</v>
      </c>
      <c r="H730" s="12" t="s">
        <v>43</v>
      </c>
      <c r="I730" s="12" t="s">
        <v>43</v>
      </c>
      <c r="J730" s="12" t="s">
        <v>45</v>
      </c>
      <c r="K730" s="12" t="s">
        <v>45</v>
      </c>
      <c r="L730" s="12" t="s">
        <v>45</v>
      </c>
      <c r="M730" s="12" t="s">
        <v>43</v>
      </c>
      <c r="N730" s="12"/>
      <c r="O730" s="12"/>
      <c r="P730" s="12"/>
      <c r="Q730" s="12" t="s">
        <v>47</v>
      </c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 t="s">
        <v>48</v>
      </c>
      <c r="AH730" s="20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</row>
    <row r="731" spans="1:48" x14ac:dyDescent="0.2">
      <c r="A731" s="23" t="s">
        <v>224</v>
      </c>
      <c r="B731" s="23" t="s">
        <v>53</v>
      </c>
      <c r="C731" s="23" t="s">
        <v>62</v>
      </c>
      <c r="D731" s="23" t="s">
        <v>63</v>
      </c>
      <c r="E731" s="23" t="s">
        <v>64</v>
      </c>
      <c r="F731" s="23" t="s">
        <v>252</v>
      </c>
      <c r="G731" s="23" t="s">
        <v>253</v>
      </c>
      <c r="H731" s="23" t="s">
        <v>762</v>
      </c>
      <c r="I731" s="23" t="s">
        <v>66</v>
      </c>
      <c r="J731" s="23" t="s">
        <v>67</v>
      </c>
      <c r="K731" s="23" t="s">
        <v>68</v>
      </c>
      <c r="L731" s="23" t="s">
        <v>293</v>
      </c>
      <c r="M731" s="23"/>
      <c r="N731" s="23"/>
      <c r="O731" s="23"/>
      <c r="P731" s="23"/>
      <c r="Q731" s="23" t="s">
        <v>374</v>
      </c>
      <c r="R731" s="23" t="s">
        <v>326</v>
      </c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  <c r="AD731" s="23"/>
      <c r="AE731" s="23"/>
      <c r="AF731" s="23"/>
      <c r="AG731" s="23" t="s">
        <v>80</v>
      </c>
      <c r="AH731" s="49" t="s">
        <v>763</v>
      </c>
      <c r="AI731" s="23" t="s">
        <v>112</v>
      </c>
      <c r="AJ731" s="23" t="s">
        <v>122</v>
      </c>
      <c r="AK731" s="23" t="s">
        <v>571</v>
      </c>
      <c r="AL731" s="23" t="s">
        <v>764</v>
      </c>
      <c r="AM731" s="23"/>
      <c r="AN731" s="23"/>
      <c r="AO731" s="23"/>
      <c r="AP731" s="23"/>
      <c r="AQ731" s="23"/>
      <c r="AR731" s="23"/>
      <c r="AS731" s="23"/>
      <c r="AT731" s="23"/>
      <c r="AU731" s="23"/>
      <c r="AV731" s="23"/>
    </row>
    <row r="732" spans="1:48" x14ac:dyDescent="0.2">
      <c r="A732" s="24"/>
      <c r="B732" s="24" t="s">
        <v>53</v>
      </c>
      <c r="C732" s="24" t="s">
        <v>62</v>
      </c>
      <c r="D732" s="24" t="s">
        <v>63</v>
      </c>
      <c r="E732" s="24" t="s">
        <v>64</v>
      </c>
      <c r="F732" s="24" t="s">
        <v>252</v>
      </c>
      <c r="G732" s="24" t="s">
        <v>253</v>
      </c>
      <c r="H732" s="24" t="s">
        <v>762</v>
      </c>
      <c r="I732" s="24" t="s">
        <v>66</v>
      </c>
      <c r="J732" s="24" t="s">
        <v>67</v>
      </c>
      <c r="K732" s="24" t="s">
        <v>68</v>
      </c>
      <c r="L732" s="24" t="s">
        <v>293</v>
      </c>
      <c r="M732" s="24"/>
      <c r="N732" s="24"/>
      <c r="O732" s="24"/>
      <c r="P732" s="24"/>
      <c r="Q732" s="24" t="s">
        <v>374</v>
      </c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  <c r="AD732" s="24"/>
      <c r="AE732" s="24"/>
      <c r="AF732" s="24"/>
      <c r="AG732" s="24" t="s">
        <v>80</v>
      </c>
      <c r="AH732" s="50" t="s">
        <v>763</v>
      </c>
      <c r="AI732" s="24" t="s">
        <v>112</v>
      </c>
      <c r="AJ732" s="24"/>
      <c r="AK732" s="24"/>
      <c r="AL732" s="24"/>
      <c r="AM732" s="24"/>
      <c r="AN732" s="24"/>
      <c r="AO732" s="24"/>
      <c r="AP732" s="24"/>
      <c r="AQ732" s="24"/>
      <c r="AR732" s="24"/>
      <c r="AS732" s="24"/>
      <c r="AT732" s="24"/>
      <c r="AU732" s="24"/>
      <c r="AV732" s="24"/>
    </row>
    <row r="733" spans="1:48" x14ac:dyDescent="0.2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24"/>
      <c r="M733" s="9"/>
      <c r="N733" s="9"/>
      <c r="O733" s="9"/>
      <c r="P733" s="9"/>
      <c r="Q733" s="9"/>
      <c r="R733" s="8" t="s">
        <v>326</v>
      </c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51"/>
      <c r="AI733" s="9"/>
      <c r="AJ733" s="24" t="s">
        <v>597</v>
      </c>
      <c r="AK733" s="24" t="s">
        <v>571</v>
      </c>
      <c r="AL733" s="24" t="s">
        <v>764</v>
      </c>
      <c r="AM733" s="9"/>
      <c r="AN733" s="9"/>
      <c r="AO733" s="9"/>
      <c r="AP733" s="9"/>
      <c r="AQ733" s="9"/>
      <c r="AR733" s="9"/>
      <c r="AS733" s="9"/>
      <c r="AT733" s="9"/>
      <c r="AU733" s="9"/>
      <c r="AV733" s="9"/>
    </row>
    <row r="734" spans="1:48" x14ac:dyDescent="0.2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51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AS734" s="9"/>
      <c r="AT734" s="9"/>
      <c r="AU734" s="9"/>
      <c r="AV734" s="9"/>
    </row>
    <row r="735" spans="1:48" x14ac:dyDescent="0.2">
      <c r="A735" s="13"/>
      <c r="B735" s="20">
        <v>0.40679999999999999</v>
      </c>
      <c r="C735" s="20">
        <v>0.39040000000000002</v>
      </c>
      <c r="D735" s="20">
        <v>0.51600000000000001</v>
      </c>
      <c r="E735" s="20">
        <v>0.3251</v>
      </c>
      <c r="F735" s="20">
        <v>0.43859999999999999</v>
      </c>
      <c r="G735" s="20">
        <v>1.24</v>
      </c>
      <c r="H735" s="20">
        <v>0.1158</v>
      </c>
      <c r="I735" s="20">
        <v>0.56830000000000003</v>
      </c>
      <c r="J735" s="20">
        <v>1.1363000000000001</v>
      </c>
      <c r="K735" s="20">
        <v>1.4193</v>
      </c>
      <c r="L735" s="20">
        <f>H735*156%</f>
        <v>0.180648</v>
      </c>
      <c r="M735" s="13"/>
      <c r="N735" s="13"/>
      <c r="O735" s="13"/>
      <c r="P735" s="13"/>
      <c r="Q735" s="20">
        <v>0.2261</v>
      </c>
      <c r="R735" s="20">
        <v>0.1</v>
      </c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20">
        <v>7.3099999999999998E-2</v>
      </c>
      <c r="AH735" s="20">
        <v>4.87E-2</v>
      </c>
      <c r="AI735" s="20">
        <v>0.14000000000000001</v>
      </c>
      <c r="AJ735" s="21">
        <v>0.06</v>
      </c>
      <c r="AK735" s="21">
        <v>0.01</v>
      </c>
      <c r="AL735" s="20">
        <v>3.5000000000000003E-2</v>
      </c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</row>
    <row r="736" spans="1:48" x14ac:dyDescent="0.2">
      <c r="A736" s="12"/>
      <c r="B736" s="12" t="s">
        <v>6</v>
      </c>
      <c r="C736" s="12" t="s">
        <v>6</v>
      </c>
      <c r="D736" s="12" t="s">
        <v>6</v>
      </c>
      <c r="E736" s="12" t="s">
        <v>6</v>
      </c>
      <c r="F736" s="12" t="s">
        <v>6</v>
      </c>
      <c r="G736" s="12" t="s">
        <v>6</v>
      </c>
      <c r="H736" s="12" t="s">
        <v>5</v>
      </c>
      <c r="I736" s="12" t="s">
        <v>6</v>
      </c>
      <c r="J736" s="12" t="s">
        <v>6</v>
      </c>
      <c r="K736" s="12" t="s">
        <v>6</v>
      </c>
      <c r="L736" s="12" t="s">
        <v>5</v>
      </c>
      <c r="M736" s="12"/>
      <c r="N736" s="12"/>
      <c r="O736" s="12"/>
      <c r="P736" s="12"/>
      <c r="Q736" s="12" t="s">
        <v>5</v>
      </c>
      <c r="R736" s="12" t="s">
        <v>12</v>
      </c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 t="s">
        <v>5</v>
      </c>
      <c r="AH736" s="20" t="s">
        <v>5</v>
      </c>
      <c r="AI736" s="12" t="s">
        <v>5</v>
      </c>
      <c r="AJ736" s="12" t="s">
        <v>12</v>
      </c>
      <c r="AK736" s="12" t="s">
        <v>418</v>
      </c>
      <c r="AL736" s="12" t="s">
        <v>418</v>
      </c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</row>
    <row r="737" spans="1:48" x14ac:dyDescent="0.2">
      <c r="A737" s="12"/>
      <c r="B737" s="12" t="s">
        <v>232</v>
      </c>
      <c r="C737" s="12" t="s">
        <v>232</v>
      </c>
      <c r="D737" s="12" t="s">
        <v>232</v>
      </c>
      <c r="E737" s="12" t="s">
        <v>232</v>
      </c>
      <c r="F737" s="12" t="s">
        <v>232</v>
      </c>
      <c r="G737" s="12" t="s">
        <v>233</v>
      </c>
      <c r="H737" s="12" t="s">
        <v>233</v>
      </c>
      <c r="I737" s="12" t="s">
        <v>232</v>
      </c>
      <c r="J737" s="12" t="s">
        <v>232</v>
      </c>
      <c r="K737" s="12" t="s">
        <v>232</v>
      </c>
      <c r="L737" s="12" t="s">
        <v>233</v>
      </c>
      <c r="M737" s="12"/>
      <c r="N737" s="12"/>
      <c r="O737" s="12"/>
      <c r="P737" s="12"/>
      <c r="Q737" s="12" t="s">
        <v>233</v>
      </c>
      <c r="R737" s="12" t="s">
        <v>234</v>
      </c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 t="s">
        <v>233</v>
      </c>
      <c r="AH737" s="12" t="s">
        <v>233</v>
      </c>
      <c r="AI737" s="12" t="s">
        <v>234</v>
      </c>
      <c r="AJ737" s="12" t="s">
        <v>234</v>
      </c>
      <c r="AK737" s="12" t="s">
        <v>234</v>
      </c>
      <c r="AL737" s="12" t="s">
        <v>234</v>
      </c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</row>
    <row r="738" spans="1:48" x14ac:dyDescent="0.2">
      <c r="A738" s="12"/>
      <c r="B738" s="12" t="s">
        <v>24</v>
      </c>
      <c r="C738" s="12" t="s">
        <v>24</v>
      </c>
      <c r="D738" s="12" t="s">
        <v>24</v>
      </c>
      <c r="E738" s="12" t="s">
        <v>24</v>
      </c>
      <c r="F738" s="12" t="s">
        <v>24</v>
      </c>
      <c r="G738" s="12" t="s">
        <v>24</v>
      </c>
      <c r="H738" s="12" t="s">
        <v>24</v>
      </c>
      <c r="I738" s="12" t="s">
        <v>24</v>
      </c>
      <c r="J738" s="12" t="s">
        <v>24</v>
      </c>
      <c r="K738" s="12" t="s">
        <v>24</v>
      </c>
      <c r="L738" s="12" t="s">
        <v>24</v>
      </c>
      <c r="M738" s="12"/>
      <c r="N738" s="12"/>
      <c r="O738" s="12"/>
      <c r="P738" s="12"/>
      <c r="Q738" s="12" t="s">
        <v>25</v>
      </c>
      <c r="R738" s="12" t="s">
        <v>25</v>
      </c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 t="s">
        <v>26</v>
      </c>
      <c r="AH738" s="12" t="s">
        <v>26</v>
      </c>
      <c r="AI738" s="12" t="s">
        <v>26</v>
      </c>
      <c r="AJ738" s="12" t="s">
        <v>26</v>
      </c>
      <c r="AK738" s="12" t="s">
        <v>26</v>
      </c>
      <c r="AL738" s="12" t="s">
        <v>26</v>
      </c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</row>
    <row r="739" spans="1:48" x14ac:dyDescent="0.2">
      <c r="A739" s="3"/>
      <c r="B739" s="12" t="s">
        <v>41</v>
      </c>
      <c r="C739" s="12" t="s">
        <v>41</v>
      </c>
      <c r="D739" s="12" t="s">
        <v>41</v>
      </c>
      <c r="E739" s="12" t="s">
        <v>41</v>
      </c>
      <c r="F739" s="12" t="s">
        <v>43</v>
      </c>
      <c r="G739" s="12" t="s">
        <v>43</v>
      </c>
      <c r="H739" s="12" t="s">
        <v>43</v>
      </c>
      <c r="I739" s="12" t="s">
        <v>45</v>
      </c>
      <c r="J739" s="12" t="s">
        <v>45</v>
      </c>
      <c r="K739" s="12" t="s">
        <v>45</v>
      </c>
      <c r="L739" s="12" t="s">
        <v>43</v>
      </c>
      <c r="M739" s="3"/>
      <c r="N739" s="3"/>
      <c r="O739" s="3"/>
      <c r="P739" s="3"/>
      <c r="Q739" s="12" t="s">
        <v>47</v>
      </c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12" t="s">
        <v>48</v>
      </c>
      <c r="AH739" s="20" t="s">
        <v>48</v>
      </c>
      <c r="AI739" s="3" t="s">
        <v>48</v>
      </c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</row>
    <row r="740" spans="1:48" x14ac:dyDescent="0.2">
      <c r="A740" s="10" t="s">
        <v>225</v>
      </c>
      <c r="B740" s="10" t="s">
        <v>53</v>
      </c>
      <c r="C740" s="10" t="s">
        <v>62</v>
      </c>
      <c r="D740" s="10" t="s">
        <v>63</v>
      </c>
      <c r="E740" s="10" t="s">
        <v>64</v>
      </c>
      <c r="F740" s="10" t="s">
        <v>103</v>
      </c>
      <c r="G740" s="10" t="s">
        <v>252</v>
      </c>
      <c r="H740" s="10" t="s">
        <v>253</v>
      </c>
      <c r="I740" s="10" t="s">
        <v>765</v>
      </c>
      <c r="J740" s="10" t="s">
        <v>66</v>
      </c>
      <c r="K740" s="10" t="s">
        <v>67</v>
      </c>
      <c r="L740" s="10" t="s">
        <v>68</v>
      </c>
      <c r="M740" s="10"/>
      <c r="N740" s="10"/>
      <c r="O740" s="10"/>
      <c r="P740" s="10"/>
      <c r="Q740" s="10" t="s">
        <v>128</v>
      </c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 t="s">
        <v>80</v>
      </c>
      <c r="AH740" s="10" t="s">
        <v>766</v>
      </c>
      <c r="AI740" s="10" t="s">
        <v>571</v>
      </c>
      <c r="AJ740" s="10" t="s">
        <v>767</v>
      </c>
      <c r="AK740" s="10"/>
      <c r="AL740" s="10"/>
      <c r="AM740" s="10"/>
      <c r="AN740" s="10"/>
      <c r="AO740" s="10"/>
      <c r="AP740" s="10"/>
      <c r="AQ740" s="10"/>
      <c r="AR740" s="10"/>
      <c r="AS740" s="10"/>
      <c r="AT740" s="10"/>
      <c r="AU740" s="10"/>
      <c r="AV740" s="10"/>
    </row>
    <row r="741" spans="1:48" x14ac:dyDescent="0.2">
      <c r="A741" s="8"/>
      <c r="B741" s="8" t="s">
        <v>53</v>
      </c>
      <c r="C741" s="8" t="s">
        <v>62</v>
      </c>
      <c r="D741" s="8" t="s">
        <v>63</v>
      </c>
      <c r="E741" s="8" t="s">
        <v>64</v>
      </c>
      <c r="F741" s="8" t="s">
        <v>103</v>
      </c>
      <c r="G741" s="8" t="s">
        <v>252</v>
      </c>
      <c r="H741" s="8" t="s">
        <v>253</v>
      </c>
      <c r="I741" s="8" t="s">
        <v>765</v>
      </c>
      <c r="J741" s="8" t="s">
        <v>66</v>
      </c>
      <c r="K741" s="8" t="s">
        <v>67</v>
      </c>
      <c r="L741" s="8" t="s">
        <v>68</v>
      </c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 t="s">
        <v>80</v>
      </c>
      <c r="AH741" s="8" t="s">
        <v>766</v>
      </c>
      <c r="AI741" s="8"/>
      <c r="AJ741" s="8"/>
      <c r="AK741" s="8"/>
      <c r="AL741" s="8"/>
      <c r="AM741" s="8"/>
      <c r="AN741" s="8"/>
      <c r="AO741" s="8"/>
      <c r="AP741" s="8"/>
      <c r="AQ741" s="8"/>
      <c r="AR741" s="8"/>
      <c r="AS741" s="8"/>
      <c r="AT741" s="8"/>
      <c r="AU741" s="8"/>
      <c r="AV741" s="8"/>
    </row>
    <row r="742" spans="1:48" x14ac:dyDescent="0.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 t="s">
        <v>128</v>
      </c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 t="s">
        <v>571</v>
      </c>
      <c r="AJ742" s="8" t="s">
        <v>767</v>
      </c>
      <c r="AK742" s="8"/>
      <c r="AL742" s="8"/>
      <c r="AM742" s="8"/>
      <c r="AN742" s="8"/>
      <c r="AO742" s="8"/>
      <c r="AP742" s="8"/>
      <c r="AQ742" s="8"/>
      <c r="AR742" s="8"/>
      <c r="AS742" s="8"/>
      <c r="AT742" s="8"/>
      <c r="AU742" s="8"/>
      <c r="AV742" s="8"/>
    </row>
    <row r="743" spans="1:48" x14ac:dyDescent="0.2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  <c r="AM743" s="8"/>
      <c r="AN743" s="8"/>
      <c r="AO743" s="8"/>
      <c r="AP743" s="8"/>
      <c r="AQ743" s="8"/>
      <c r="AR743" s="8"/>
      <c r="AS743" s="8"/>
      <c r="AT743" s="8"/>
      <c r="AU743" s="8"/>
      <c r="AV743" s="8"/>
    </row>
    <row r="744" spans="1:48" x14ac:dyDescent="0.2">
      <c r="A744" s="12"/>
      <c r="B744" s="20">
        <v>0.35639999999999999</v>
      </c>
      <c r="C744" s="20">
        <v>0.68379999999999996</v>
      </c>
      <c r="D744" s="20">
        <v>0.88890000000000002</v>
      </c>
      <c r="E744" s="20">
        <v>0.4642</v>
      </c>
      <c r="F744" s="20">
        <v>1.0586</v>
      </c>
      <c r="G744" s="20">
        <v>0.43859999999999999</v>
      </c>
      <c r="H744" s="20">
        <v>1.24</v>
      </c>
      <c r="I744" s="20">
        <v>0.16400000000000001</v>
      </c>
      <c r="J744" s="20">
        <v>0.56830000000000003</v>
      </c>
      <c r="K744" s="20">
        <v>1.1366000000000001</v>
      </c>
      <c r="L744" s="20">
        <v>1.4208000000000001</v>
      </c>
      <c r="M744" s="12"/>
      <c r="N744" s="12"/>
      <c r="O744" s="12"/>
      <c r="P744" s="12"/>
      <c r="Q744" s="20">
        <v>1.3791</v>
      </c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20">
        <v>1.272</v>
      </c>
      <c r="AH744" s="20">
        <v>1.22</v>
      </c>
      <c r="AI744" s="20">
        <v>0.1</v>
      </c>
      <c r="AJ744" s="20">
        <v>0.01</v>
      </c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</row>
    <row r="745" spans="1:48" x14ac:dyDescent="0.2">
      <c r="A745" s="12"/>
      <c r="B745" s="12" t="s">
        <v>6</v>
      </c>
      <c r="C745" s="12" t="s">
        <v>6</v>
      </c>
      <c r="D745" s="12" t="s">
        <v>6</v>
      </c>
      <c r="E745" s="12" t="s">
        <v>6</v>
      </c>
      <c r="F745" s="12" t="s">
        <v>6</v>
      </c>
      <c r="G745" s="12" t="s">
        <v>6</v>
      </c>
      <c r="H745" s="12" t="s">
        <v>6</v>
      </c>
      <c r="I745" s="12" t="s">
        <v>6</v>
      </c>
      <c r="J745" s="12" t="s">
        <v>6</v>
      </c>
      <c r="K745" s="12" t="s">
        <v>6</v>
      </c>
      <c r="L745" s="12" t="s">
        <v>6</v>
      </c>
      <c r="M745" s="12"/>
      <c r="N745" s="12"/>
      <c r="O745" s="12"/>
      <c r="P745" s="12"/>
      <c r="Q745" s="12" t="s">
        <v>300</v>
      </c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 t="s">
        <v>6</v>
      </c>
      <c r="AH745" s="12" t="s">
        <v>6</v>
      </c>
      <c r="AI745" s="12" t="s">
        <v>6</v>
      </c>
      <c r="AJ745" s="12" t="s">
        <v>6</v>
      </c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</row>
    <row r="746" spans="1:48" x14ac:dyDescent="0.2">
      <c r="A746" s="12"/>
      <c r="B746" s="12" t="s">
        <v>254</v>
      </c>
      <c r="C746" s="12" t="s">
        <v>254</v>
      </c>
      <c r="D746" s="12" t="s">
        <v>254</v>
      </c>
      <c r="E746" s="12" t="s">
        <v>254</v>
      </c>
      <c r="F746" s="12" t="s">
        <v>254</v>
      </c>
      <c r="G746" s="12" t="s">
        <v>233</v>
      </c>
      <c r="H746" s="12" t="s">
        <v>233</v>
      </c>
      <c r="I746" s="12" t="s">
        <v>233</v>
      </c>
      <c r="J746" s="12" t="s">
        <v>232</v>
      </c>
      <c r="K746" s="12" t="s">
        <v>232</v>
      </c>
      <c r="L746" s="12" t="s">
        <v>232</v>
      </c>
      <c r="M746" s="12"/>
      <c r="N746" s="12"/>
      <c r="O746" s="12"/>
      <c r="P746" s="12"/>
      <c r="Q746" s="12" t="s">
        <v>225</v>
      </c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 t="s">
        <v>233</v>
      </c>
      <c r="AH746" s="12" t="s">
        <v>233</v>
      </c>
      <c r="AI746" s="12" t="s">
        <v>234</v>
      </c>
      <c r="AJ746" s="12" t="s">
        <v>234</v>
      </c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</row>
    <row r="747" spans="1:48" x14ac:dyDescent="0.2">
      <c r="A747" s="12"/>
      <c r="B747" s="12" t="s">
        <v>24</v>
      </c>
      <c r="C747" s="12" t="s">
        <v>24</v>
      </c>
      <c r="D747" s="12" t="s">
        <v>24</v>
      </c>
      <c r="E747" s="12" t="s">
        <v>24</v>
      </c>
      <c r="F747" s="12" t="s">
        <v>24</v>
      </c>
      <c r="G747" s="12" t="s">
        <v>24</v>
      </c>
      <c r="H747" s="12" t="s">
        <v>24</v>
      </c>
      <c r="I747" s="12" t="s">
        <v>24</v>
      </c>
      <c r="J747" s="12" t="s">
        <v>24</v>
      </c>
      <c r="K747" s="12" t="s">
        <v>24</v>
      </c>
      <c r="L747" s="12" t="s">
        <v>24</v>
      </c>
      <c r="M747" s="12"/>
      <c r="N747" s="12"/>
      <c r="O747" s="12"/>
      <c r="P747" s="12"/>
      <c r="Q747" s="12" t="s">
        <v>25</v>
      </c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 t="s">
        <v>26</v>
      </c>
      <c r="AH747" s="12" t="s">
        <v>26</v>
      </c>
      <c r="AI747" s="12" t="s">
        <v>26</v>
      </c>
      <c r="AJ747" s="12" t="s">
        <v>26</v>
      </c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</row>
    <row r="748" spans="1:48" x14ac:dyDescent="0.2">
      <c r="A748" s="12"/>
      <c r="B748" s="12" t="s">
        <v>41</v>
      </c>
      <c r="C748" s="12" t="s">
        <v>41</v>
      </c>
      <c r="D748" s="12" t="s">
        <v>41</v>
      </c>
      <c r="E748" s="12" t="s">
        <v>41</v>
      </c>
      <c r="F748" s="12" t="s">
        <v>41</v>
      </c>
      <c r="G748" s="12" t="s">
        <v>43</v>
      </c>
      <c r="H748" s="12" t="s">
        <v>43</v>
      </c>
      <c r="I748" s="12" t="s">
        <v>43</v>
      </c>
      <c r="J748" s="12" t="s">
        <v>45</v>
      </c>
      <c r="K748" s="12" t="s">
        <v>45</v>
      </c>
      <c r="L748" s="12" t="s">
        <v>45</v>
      </c>
      <c r="M748" s="12"/>
      <c r="N748" s="12"/>
      <c r="O748" s="12"/>
      <c r="P748" s="12"/>
      <c r="Q748" s="20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 t="s">
        <v>48</v>
      </c>
      <c r="AH748" s="12" t="s">
        <v>48</v>
      </c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</row>
    <row r="749" spans="1:48" x14ac:dyDescent="0.2">
      <c r="A749" s="10" t="s">
        <v>226</v>
      </c>
      <c r="B749" s="10" t="s">
        <v>746</v>
      </c>
      <c r="C749" s="10" t="s">
        <v>62</v>
      </c>
      <c r="D749" s="10" t="s">
        <v>118</v>
      </c>
      <c r="E749" s="10" t="s">
        <v>119</v>
      </c>
      <c r="F749" s="10" t="s">
        <v>280</v>
      </c>
      <c r="G749" s="10" t="s">
        <v>281</v>
      </c>
      <c r="H749" s="10" t="s">
        <v>103</v>
      </c>
      <c r="I749" s="10" t="s">
        <v>747</v>
      </c>
      <c r="J749" s="10" t="s">
        <v>66</v>
      </c>
      <c r="K749" s="10" t="s">
        <v>67</v>
      </c>
      <c r="L749" s="10" t="s">
        <v>68</v>
      </c>
      <c r="M749" s="10"/>
      <c r="N749" s="10"/>
      <c r="O749" s="10"/>
      <c r="P749" s="10"/>
      <c r="Q749" s="10" t="s">
        <v>553</v>
      </c>
      <c r="R749" s="10" t="s">
        <v>768</v>
      </c>
      <c r="S749" s="10" t="s">
        <v>769</v>
      </c>
      <c r="T749" s="10" t="s">
        <v>770</v>
      </c>
      <c r="U749" s="10" t="s">
        <v>771</v>
      </c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 t="s">
        <v>80</v>
      </c>
      <c r="AH749" s="10" t="s">
        <v>772</v>
      </c>
      <c r="AI749" s="10"/>
      <c r="AJ749" s="10"/>
      <c r="AK749" s="10"/>
      <c r="AL749" s="10"/>
      <c r="AM749" s="10"/>
      <c r="AN749" s="10"/>
      <c r="AO749" s="10"/>
      <c r="AP749" s="10"/>
      <c r="AQ749" s="10"/>
      <c r="AR749" s="10"/>
      <c r="AS749" s="10"/>
      <c r="AT749" s="10"/>
      <c r="AU749" s="10"/>
      <c r="AV749" s="10"/>
    </row>
    <row r="750" spans="1:48" x14ac:dyDescent="0.2">
      <c r="A750" s="8"/>
      <c r="B750" s="8" t="s">
        <v>746</v>
      </c>
      <c r="C750" s="8" t="s">
        <v>62</v>
      </c>
      <c r="D750" s="8" t="s">
        <v>118</v>
      </c>
      <c r="E750" s="8" t="s">
        <v>119</v>
      </c>
      <c r="F750" s="8" t="s">
        <v>280</v>
      </c>
      <c r="G750" s="8" t="s">
        <v>281</v>
      </c>
      <c r="H750" s="8" t="s">
        <v>103</v>
      </c>
      <c r="I750" s="8" t="s">
        <v>747</v>
      </c>
      <c r="J750" s="8" t="s">
        <v>66</v>
      </c>
      <c r="K750" s="8" t="s">
        <v>67</v>
      </c>
      <c r="L750" s="8" t="s">
        <v>68</v>
      </c>
      <c r="M750" s="8"/>
      <c r="N750" s="8"/>
      <c r="O750" s="8"/>
      <c r="P750" s="8"/>
      <c r="Q750" s="8" t="s">
        <v>553</v>
      </c>
      <c r="R750" s="8" t="s">
        <v>768</v>
      </c>
      <c r="S750" s="8" t="s">
        <v>769</v>
      </c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 t="s">
        <v>80</v>
      </c>
      <c r="AH750" s="8" t="s">
        <v>772</v>
      </c>
      <c r="AI750" s="8"/>
      <c r="AJ750" s="8"/>
      <c r="AK750" s="8"/>
      <c r="AL750" s="8"/>
      <c r="AM750" s="8"/>
      <c r="AN750" s="8"/>
      <c r="AO750" s="8"/>
      <c r="AP750" s="8"/>
      <c r="AQ750" s="8"/>
      <c r="AR750" s="8"/>
      <c r="AS750" s="8"/>
      <c r="AT750" s="8"/>
      <c r="AU750" s="8"/>
      <c r="AV750" s="8"/>
    </row>
    <row r="751" spans="1:48" x14ac:dyDescent="0.2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  <c r="AM751" s="8"/>
      <c r="AN751" s="8"/>
      <c r="AO751" s="8"/>
      <c r="AP751" s="8"/>
      <c r="AQ751" s="8"/>
      <c r="AR751" s="8"/>
      <c r="AS751" s="8"/>
      <c r="AT751" s="8"/>
      <c r="AU751" s="8"/>
      <c r="AV751" s="8"/>
    </row>
    <row r="752" spans="1:48" x14ac:dyDescent="0.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  <c r="AM752" s="8"/>
      <c r="AN752" s="8"/>
      <c r="AO752" s="8"/>
      <c r="AP752" s="8"/>
      <c r="AQ752" s="8"/>
      <c r="AR752" s="8"/>
      <c r="AS752" s="8"/>
      <c r="AT752" s="8"/>
      <c r="AU752" s="8"/>
      <c r="AV752" s="8"/>
    </row>
    <row r="753" spans="1:48" x14ac:dyDescent="0.2">
      <c r="A753" s="12"/>
      <c r="B753" s="20">
        <v>0.40510000000000002</v>
      </c>
      <c r="C753" s="20">
        <v>0.40250000000000002</v>
      </c>
      <c r="D753" s="20">
        <v>0.2296</v>
      </c>
      <c r="E753" s="20">
        <v>0.2752</v>
      </c>
      <c r="F753" s="20">
        <v>0.2399</v>
      </c>
      <c r="G753" s="20">
        <v>0.28810000000000002</v>
      </c>
      <c r="H753" s="20">
        <v>0.6734</v>
      </c>
      <c r="I753" s="20">
        <v>1.2169000000000001</v>
      </c>
      <c r="J753" s="20">
        <v>0.63929999999999998</v>
      </c>
      <c r="K753" s="20">
        <v>1.2784</v>
      </c>
      <c r="L753" s="20">
        <v>1.5968</v>
      </c>
      <c r="M753" s="12"/>
      <c r="N753" s="12"/>
      <c r="O753" s="12"/>
      <c r="P753" s="12"/>
      <c r="Q753" s="20">
        <v>1.4912000000000001</v>
      </c>
      <c r="R753" s="20">
        <v>2.6095999999999999</v>
      </c>
      <c r="S753" s="20">
        <v>3.7280000000000002</v>
      </c>
      <c r="T753" s="20">
        <v>0.12</v>
      </c>
      <c r="U753" s="12">
        <v>1115</v>
      </c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20">
        <v>2.44</v>
      </c>
      <c r="AH753" s="20">
        <v>0.3216</v>
      </c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</row>
    <row r="754" spans="1:48" x14ac:dyDescent="0.2">
      <c r="A754" s="12"/>
      <c r="B754" s="12" t="s">
        <v>6</v>
      </c>
      <c r="C754" s="12" t="s">
        <v>6</v>
      </c>
      <c r="D754" s="12" t="s">
        <v>6</v>
      </c>
      <c r="E754" s="12" t="s">
        <v>6</v>
      </c>
      <c r="F754" s="12" t="s">
        <v>6</v>
      </c>
      <c r="G754" s="12" t="s">
        <v>6</v>
      </c>
      <c r="H754" s="12" t="s">
        <v>6</v>
      </c>
      <c r="I754" s="12" t="s">
        <v>6</v>
      </c>
      <c r="J754" s="12" t="s">
        <v>6</v>
      </c>
      <c r="K754" s="12" t="s">
        <v>6</v>
      </c>
      <c r="L754" s="12" t="s">
        <v>6</v>
      </c>
      <c r="M754" s="12"/>
      <c r="N754" s="12"/>
      <c r="O754" s="12"/>
      <c r="P754" s="12"/>
      <c r="Q754" s="12" t="s">
        <v>7</v>
      </c>
      <c r="R754" s="12" t="s">
        <v>7</v>
      </c>
      <c r="S754" s="12" t="s">
        <v>7</v>
      </c>
      <c r="T754" s="12" t="s">
        <v>5</v>
      </c>
      <c r="U754" s="12" t="s">
        <v>315</v>
      </c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 t="s">
        <v>6</v>
      </c>
      <c r="AH754" s="12" t="s">
        <v>7</v>
      </c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</row>
    <row r="755" spans="1:48" x14ac:dyDescent="0.2">
      <c r="A755" s="12"/>
      <c r="B755" s="12" t="s">
        <v>232</v>
      </c>
      <c r="C755" s="12" t="s">
        <v>232</v>
      </c>
      <c r="D755" s="12" t="s">
        <v>232</v>
      </c>
      <c r="E755" s="12" t="s">
        <v>232</v>
      </c>
      <c r="F755" s="12" t="s">
        <v>232</v>
      </c>
      <c r="G755" s="12" t="s">
        <v>232</v>
      </c>
      <c r="H755" s="12" t="s">
        <v>232</v>
      </c>
      <c r="I755" s="12" t="s">
        <v>232</v>
      </c>
      <c r="J755" s="12" t="s">
        <v>232</v>
      </c>
      <c r="K755" s="12" t="s">
        <v>232</v>
      </c>
      <c r="L755" s="12" t="s">
        <v>232</v>
      </c>
      <c r="M755" s="12"/>
      <c r="N755" s="12"/>
      <c r="O755" s="12"/>
      <c r="P755" s="12"/>
      <c r="Q755" s="12" t="s">
        <v>233</v>
      </c>
      <c r="R755" s="12" t="s">
        <v>233</v>
      </c>
      <c r="S755" s="12" t="s">
        <v>233</v>
      </c>
      <c r="T755" s="12" t="s">
        <v>233</v>
      </c>
      <c r="U755" s="12" t="s">
        <v>316</v>
      </c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 t="s">
        <v>233</v>
      </c>
      <c r="AH755" s="12" t="s">
        <v>233</v>
      </c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</row>
    <row r="756" spans="1:48" x14ac:dyDescent="0.2">
      <c r="A756" s="12"/>
      <c r="B756" s="12" t="s">
        <v>24</v>
      </c>
      <c r="C756" s="12" t="s">
        <v>24</v>
      </c>
      <c r="D756" s="12" t="s">
        <v>24</v>
      </c>
      <c r="E756" s="12" t="s">
        <v>24</v>
      </c>
      <c r="F756" s="12" t="s">
        <v>24</v>
      </c>
      <c r="G756" s="12" t="s">
        <v>24</v>
      </c>
      <c r="H756" s="12" t="s">
        <v>24</v>
      </c>
      <c r="I756" s="12" t="s">
        <v>24</v>
      </c>
      <c r="J756" s="12" t="s">
        <v>24</v>
      </c>
      <c r="K756" s="12" t="s">
        <v>24</v>
      </c>
      <c r="L756" s="12" t="s">
        <v>24</v>
      </c>
      <c r="M756" s="12"/>
      <c r="N756" s="12"/>
      <c r="O756" s="12"/>
      <c r="P756" s="12"/>
      <c r="Q756" s="12" t="s">
        <v>25</v>
      </c>
      <c r="R756" s="12" t="s">
        <v>25</v>
      </c>
      <c r="S756" s="12" t="s">
        <v>25</v>
      </c>
      <c r="T756" s="12" t="s">
        <v>25</v>
      </c>
      <c r="U756" s="12" t="s">
        <v>25</v>
      </c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 t="s">
        <v>26</v>
      </c>
      <c r="AH756" s="12" t="s">
        <v>26</v>
      </c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</row>
    <row r="757" spans="1:48" x14ac:dyDescent="0.2">
      <c r="A757" s="12"/>
      <c r="B757" s="12" t="s">
        <v>41</v>
      </c>
      <c r="C757" s="12" t="s">
        <v>41</v>
      </c>
      <c r="D757" s="12" t="s">
        <v>41</v>
      </c>
      <c r="E757" s="12" t="s">
        <v>41</v>
      </c>
      <c r="F757" s="12" t="s">
        <v>41</v>
      </c>
      <c r="G757" s="12" t="s">
        <v>41</v>
      </c>
      <c r="H757" s="12" t="s">
        <v>41</v>
      </c>
      <c r="I757" s="12" t="s">
        <v>43</v>
      </c>
      <c r="J757" s="12" t="s">
        <v>45</v>
      </c>
      <c r="K757" s="12" t="s">
        <v>45</v>
      </c>
      <c r="L757" s="12" t="s">
        <v>45</v>
      </c>
      <c r="M757" s="12"/>
      <c r="N757" s="12"/>
      <c r="O757" s="12"/>
      <c r="P757" s="12"/>
      <c r="Q757" s="20" t="s">
        <v>47</v>
      </c>
      <c r="R757" s="12" t="s">
        <v>47</v>
      </c>
      <c r="S757" s="12" t="s">
        <v>47</v>
      </c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 t="s">
        <v>48</v>
      </c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</row>
    <row r="758" spans="1:48" x14ac:dyDescent="0.2">
      <c r="A758" s="10" t="s">
        <v>227</v>
      </c>
      <c r="B758" s="10" t="s">
        <v>53</v>
      </c>
      <c r="C758" s="10" t="s">
        <v>62</v>
      </c>
      <c r="D758" s="10" t="s">
        <v>63</v>
      </c>
      <c r="E758" s="10" t="s">
        <v>64</v>
      </c>
      <c r="F758" s="10" t="s">
        <v>103</v>
      </c>
      <c r="G758" s="10" t="s">
        <v>282</v>
      </c>
      <c r="H758" s="10" t="s">
        <v>65</v>
      </c>
      <c r="I758" s="10" t="s">
        <v>66</v>
      </c>
      <c r="J758" s="10" t="s">
        <v>67</v>
      </c>
      <c r="K758" s="10" t="s">
        <v>68</v>
      </c>
      <c r="L758" s="10" t="s">
        <v>773</v>
      </c>
      <c r="M758" s="10" t="s">
        <v>774</v>
      </c>
      <c r="N758" s="10" t="s">
        <v>775</v>
      </c>
      <c r="O758" s="10"/>
      <c r="P758" s="10"/>
      <c r="Q758" s="10" t="s">
        <v>776</v>
      </c>
      <c r="R758" s="10" t="s">
        <v>777</v>
      </c>
      <c r="S758" s="10" t="s">
        <v>364</v>
      </c>
      <c r="T758" s="10" t="s">
        <v>778</v>
      </c>
      <c r="U758" s="10" t="s">
        <v>779</v>
      </c>
      <c r="V758" s="10" t="s">
        <v>430</v>
      </c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 t="s">
        <v>80</v>
      </c>
      <c r="AH758" s="10" t="s">
        <v>390</v>
      </c>
      <c r="AI758" s="10"/>
      <c r="AJ758" s="10"/>
      <c r="AK758" s="10"/>
      <c r="AL758" s="10"/>
      <c r="AM758" s="10"/>
      <c r="AN758" s="10"/>
      <c r="AO758" s="10"/>
      <c r="AP758" s="10"/>
      <c r="AQ758" s="10"/>
      <c r="AR758" s="10"/>
      <c r="AS758" s="10"/>
      <c r="AT758" s="10"/>
      <c r="AU758" s="10"/>
      <c r="AV758" s="10"/>
    </row>
    <row r="759" spans="1:48" x14ac:dyDescent="0.2">
      <c r="A759" s="8"/>
      <c r="B759" s="8" t="s">
        <v>53</v>
      </c>
      <c r="C759" s="8" t="s">
        <v>62</v>
      </c>
      <c r="D759" s="8" t="s">
        <v>63</v>
      </c>
      <c r="E759" s="8" t="s">
        <v>64</v>
      </c>
      <c r="F759" s="8" t="s">
        <v>103</v>
      </c>
      <c r="G759" s="8" t="s">
        <v>282</v>
      </c>
      <c r="H759" s="8" t="s">
        <v>65</v>
      </c>
      <c r="I759" s="8" t="s">
        <v>66</v>
      </c>
      <c r="J759" s="8" t="s">
        <v>67</v>
      </c>
      <c r="K759" s="8" t="s">
        <v>68</v>
      </c>
      <c r="L759" s="8" t="s">
        <v>773</v>
      </c>
      <c r="M759" s="8" t="s">
        <v>774</v>
      </c>
      <c r="N759" s="8" t="s">
        <v>775</v>
      </c>
      <c r="O759" s="8"/>
      <c r="P759" s="8"/>
      <c r="Q759" s="8" t="s">
        <v>776</v>
      </c>
      <c r="R759" s="8" t="s">
        <v>777</v>
      </c>
      <c r="S759" s="8" t="s">
        <v>364</v>
      </c>
      <c r="T759" s="8"/>
      <c r="U759" s="8"/>
      <c r="V759" s="8" t="s">
        <v>430</v>
      </c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 t="s">
        <v>80</v>
      </c>
      <c r="AH759" s="8" t="s">
        <v>390</v>
      </c>
      <c r="AI759" s="8"/>
      <c r="AJ759" s="8"/>
      <c r="AK759" s="8"/>
      <c r="AL759" s="8"/>
      <c r="AM759" s="8"/>
      <c r="AN759" s="8"/>
      <c r="AO759" s="8"/>
      <c r="AP759" s="8"/>
      <c r="AQ759" s="8"/>
      <c r="AR759" s="8"/>
      <c r="AS759" s="8"/>
      <c r="AT759" s="8"/>
      <c r="AU759" s="8"/>
      <c r="AV759" s="8"/>
    </row>
    <row r="760" spans="1:48" x14ac:dyDescent="0.2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  <c r="AM760" s="8"/>
      <c r="AN760" s="8"/>
      <c r="AO760" s="8"/>
      <c r="AP760" s="8"/>
      <c r="AQ760" s="8"/>
      <c r="AR760" s="8"/>
      <c r="AS760" s="8"/>
      <c r="AT760" s="8"/>
      <c r="AU760" s="8"/>
      <c r="AV760" s="8"/>
    </row>
    <row r="761" spans="1:48" x14ac:dyDescent="0.2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  <c r="AM761" s="8"/>
      <c r="AN761" s="8"/>
      <c r="AO761" s="8"/>
      <c r="AP761" s="8"/>
      <c r="AQ761" s="8"/>
      <c r="AR761" s="8"/>
      <c r="AS761" s="8"/>
      <c r="AT761" s="8"/>
      <c r="AU761" s="8"/>
      <c r="AV761" s="8"/>
    </row>
    <row r="762" spans="1:48" x14ac:dyDescent="0.2">
      <c r="A762" s="12"/>
      <c r="B762" s="20">
        <v>0.30769999999999997</v>
      </c>
      <c r="C762" s="20">
        <v>0.3115</v>
      </c>
      <c r="D762" s="20">
        <v>0.38579999999999998</v>
      </c>
      <c r="E762" s="20">
        <v>0.4294</v>
      </c>
      <c r="F762" s="20">
        <v>0.1075</v>
      </c>
      <c r="G762" s="20">
        <v>0.54500000000000004</v>
      </c>
      <c r="H762" s="20">
        <v>1.1103000000000001</v>
      </c>
      <c r="I762" s="20">
        <v>0.63929999999999998</v>
      </c>
      <c r="J762" s="20">
        <v>1.2786</v>
      </c>
      <c r="K762" s="20">
        <v>1.5983000000000001</v>
      </c>
      <c r="L762" s="20">
        <v>1.3899999999999999E-2</v>
      </c>
      <c r="M762" s="20">
        <v>1.3899999999999999E-2</v>
      </c>
      <c r="N762" s="20">
        <v>1.3899999999999999E-2</v>
      </c>
      <c r="O762" s="12"/>
      <c r="P762" s="12"/>
      <c r="Q762" s="20">
        <v>0.16</v>
      </c>
      <c r="R762" s="20">
        <v>0.32</v>
      </c>
      <c r="S762" s="20">
        <v>0.8</v>
      </c>
      <c r="T762" s="12">
        <v>1232</v>
      </c>
      <c r="U762" s="20">
        <v>0.128</v>
      </c>
      <c r="V762" s="20">
        <v>1.9E-2</v>
      </c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20">
        <v>4.0107999999999997</v>
      </c>
      <c r="AH762" s="21">
        <v>0.33</v>
      </c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</row>
    <row r="763" spans="1:48" x14ac:dyDescent="0.2">
      <c r="A763" s="12"/>
      <c r="B763" s="12" t="s">
        <v>6</v>
      </c>
      <c r="C763" s="12" t="s">
        <v>6</v>
      </c>
      <c r="D763" s="12" t="s">
        <v>6</v>
      </c>
      <c r="E763" s="12" t="s">
        <v>6</v>
      </c>
      <c r="F763" s="12" t="s">
        <v>6</v>
      </c>
      <c r="G763" s="12" t="s">
        <v>6</v>
      </c>
      <c r="H763" s="12" t="s">
        <v>6</v>
      </c>
      <c r="I763" s="12" t="s">
        <v>6</v>
      </c>
      <c r="J763" s="12" t="s">
        <v>6</v>
      </c>
      <c r="K763" s="12" t="s">
        <v>6</v>
      </c>
      <c r="L763" s="12" t="s">
        <v>5</v>
      </c>
      <c r="M763" s="12" t="s">
        <v>5</v>
      </c>
      <c r="N763" s="12" t="s">
        <v>5</v>
      </c>
      <c r="O763" s="12"/>
      <c r="P763" s="12"/>
      <c r="Q763" s="12" t="s">
        <v>6</v>
      </c>
      <c r="R763" s="12" t="s">
        <v>6</v>
      </c>
      <c r="S763" s="12" t="s">
        <v>6</v>
      </c>
      <c r="T763" s="12" t="s">
        <v>315</v>
      </c>
      <c r="U763" s="12" t="s">
        <v>5</v>
      </c>
      <c r="V763" s="12" t="s">
        <v>5</v>
      </c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 t="s">
        <v>6</v>
      </c>
      <c r="AH763" s="12" t="s">
        <v>5</v>
      </c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</row>
    <row r="764" spans="1:48" x14ac:dyDescent="0.2">
      <c r="A764" s="12"/>
      <c r="B764" s="12" t="s">
        <v>231</v>
      </c>
      <c r="C764" s="12" t="s">
        <v>231</v>
      </c>
      <c r="D764" s="12" t="s">
        <v>231</v>
      </c>
      <c r="E764" s="12" t="s">
        <v>231</v>
      </c>
      <c r="F764" s="12" t="s">
        <v>231</v>
      </c>
      <c r="G764" s="12" t="s">
        <v>231</v>
      </c>
      <c r="H764" s="12" t="s">
        <v>231</v>
      </c>
      <c r="I764" s="12" t="s">
        <v>232</v>
      </c>
      <c r="J764" s="12" t="s">
        <v>232</v>
      </c>
      <c r="K764" s="12" t="s">
        <v>232</v>
      </c>
      <c r="L764" s="12" t="s">
        <v>234</v>
      </c>
      <c r="M764" s="12" t="s">
        <v>234</v>
      </c>
      <c r="N764" s="12" t="s">
        <v>490</v>
      </c>
      <c r="O764" s="12"/>
      <c r="P764" s="12"/>
      <c r="Q764" s="12" t="s">
        <v>233</v>
      </c>
      <c r="R764" s="12" t="s">
        <v>233</v>
      </c>
      <c r="S764" s="12" t="s">
        <v>233</v>
      </c>
      <c r="T764" s="12" t="s">
        <v>316</v>
      </c>
      <c r="U764" s="12" t="s">
        <v>233</v>
      </c>
      <c r="V764" s="12" t="s">
        <v>234</v>
      </c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 t="s">
        <v>227</v>
      </c>
      <c r="AH764" s="12" t="s">
        <v>234</v>
      </c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</row>
    <row r="765" spans="1:48" x14ac:dyDescent="0.2">
      <c r="A765" s="12"/>
      <c r="B765" s="12" t="s">
        <v>24</v>
      </c>
      <c r="C765" s="12" t="s">
        <v>24</v>
      </c>
      <c r="D765" s="12" t="s">
        <v>24</v>
      </c>
      <c r="E765" s="12" t="s">
        <v>24</v>
      </c>
      <c r="F765" s="12" t="s">
        <v>24</v>
      </c>
      <c r="G765" s="12" t="s">
        <v>24</v>
      </c>
      <c r="H765" s="12" t="s">
        <v>24</v>
      </c>
      <c r="I765" s="12" t="s">
        <v>24</v>
      </c>
      <c r="J765" s="12" t="s">
        <v>24</v>
      </c>
      <c r="K765" s="12" t="s">
        <v>24</v>
      </c>
      <c r="L765" s="12" t="s">
        <v>24</v>
      </c>
      <c r="M765" s="12" t="s">
        <v>24</v>
      </c>
      <c r="N765" s="12" t="s">
        <v>24</v>
      </c>
      <c r="O765" s="12"/>
      <c r="P765" s="12"/>
      <c r="Q765" s="12" t="s">
        <v>25</v>
      </c>
      <c r="R765" s="12" t="s">
        <v>25</v>
      </c>
      <c r="S765" s="12" t="s">
        <v>25</v>
      </c>
      <c r="T765" s="12" t="s">
        <v>25</v>
      </c>
      <c r="U765" s="12" t="s">
        <v>25</v>
      </c>
      <c r="V765" s="12" t="s">
        <v>25</v>
      </c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 t="s">
        <v>26</v>
      </c>
      <c r="AH765" s="12" t="s">
        <v>26</v>
      </c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</row>
    <row r="766" spans="1:48" x14ac:dyDescent="0.2">
      <c r="A766" s="12"/>
      <c r="B766" s="12" t="s">
        <v>41</v>
      </c>
      <c r="C766" s="12" t="s">
        <v>41</v>
      </c>
      <c r="D766" s="12" t="s">
        <v>41</v>
      </c>
      <c r="E766" s="12" t="s">
        <v>41</v>
      </c>
      <c r="F766" s="12" t="s">
        <v>41</v>
      </c>
      <c r="G766" s="12" t="s">
        <v>41</v>
      </c>
      <c r="H766" s="12" t="s">
        <v>43</v>
      </c>
      <c r="I766" s="12" t="s">
        <v>45</v>
      </c>
      <c r="J766" s="12" t="s">
        <v>45</v>
      </c>
      <c r="K766" s="12" t="s">
        <v>45</v>
      </c>
      <c r="L766" s="12" t="s">
        <v>41</v>
      </c>
      <c r="M766" s="12" t="s">
        <v>43</v>
      </c>
      <c r="N766" s="12" t="s">
        <v>45</v>
      </c>
      <c r="O766" s="12"/>
      <c r="P766" s="12"/>
      <c r="Q766" s="12" t="s">
        <v>47</v>
      </c>
      <c r="R766" s="12" t="s">
        <v>47</v>
      </c>
      <c r="S766" s="12" t="s">
        <v>47</v>
      </c>
      <c r="T766" s="12"/>
      <c r="U766" s="20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 t="s">
        <v>48</v>
      </c>
      <c r="AH766" s="12" t="s">
        <v>48</v>
      </c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</row>
  </sheetData>
  <phoneticPr fontId="9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6E370-9B19-4AC0-BC47-8A2C55FBF352}">
  <dimension ref="A1:CB87"/>
  <sheetViews>
    <sheetView topLeftCell="A46" zoomScale="145" zoomScaleNormal="145" workbookViewId="0">
      <selection activeCell="D68" sqref="D68"/>
    </sheetView>
  </sheetViews>
  <sheetFormatPr defaultRowHeight="12.75" x14ac:dyDescent="0.2"/>
  <cols>
    <col min="4" max="4" width="13.5703125" bestFit="1" customWidth="1"/>
    <col min="5" max="6" width="11.42578125" bestFit="1" customWidth="1"/>
    <col min="9" max="9" width="11.42578125" bestFit="1" customWidth="1"/>
  </cols>
  <sheetData>
    <row r="1" spans="1:80" x14ac:dyDescent="0.2">
      <c r="A1" s="14" t="s">
        <v>1272</v>
      </c>
      <c r="B1" s="14" t="s">
        <v>51</v>
      </c>
      <c r="C1" s="14" t="s">
        <v>18</v>
      </c>
      <c r="D1" s="14" t="s">
        <v>1274</v>
      </c>
      <c r="E1" s="14" t="s">
        <v>1275</v>
      </c>
      <c r="F1" s="14" t="s">
        <v>1276</v>
      </c>
      <c r="G1" s="14" t="s">
        <v>145</v>
      </c>
      <c r="H1" s="14" t="s">
        <v>146</v>
      </c>
      <c r="I1" s="14" t="s">
        <v>147</v>
      </c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</row>
    <row r="2" spans="1:80" x14ac:dyDescent="0.2">
      <c r="A2" s="10" t="s">
        <v>148</v>
      </c>
      <c r="B2" s="3" t="s">
        <v>149</v>
      </c>
      <c r="C2" s="12" t="s">
        <v>150</v>
      </c>
      <c r="D2" s="76">
        <v>1029.5856000000001</v>
      </c>
      <c r="E2" s="76">
        <v>19.550999999999998</v>
      </c>
      <c r="F2" s="76">
        <v>68.206199999999995</v>
      </c>
      <c r="G2" s="3" t="s">
        <v>36</v>
      </c>
      <c r="H2" s="78">
        <v>0.216</v>
      </c>
      <c r="I2" s="75">
        <v>0.28799999999999998</v>
      </c>
      <c r="J2" s="3"/>
      <c r="K2" s="6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</row>
    <row r="3" spans="1:80" x14ac:dyDescent="0.2">
      <c r="A3" s="10" t="s">
        <v>151</v>
      </c>
      <c r="B3" s="3" t="s">
        <v>55</v>
      </c>
      <c r="C3" s="12" t="s">
        <v>150</v>
      </c>
      <c r="D3" s="76">
        <v>1039.1188</v>
      </c>
      <c r="E3" s="76">
        <v>24.392199999999999</v>
      </c>
      <c r="F3" s="76">
        <v>60.847110000000001</v>
      </c>
      <c r="G3" s="3" t="s">
        <v>1306</v>
      </c>
      <c r="H3" s="78">
        <v>0.216</v>
      </c>
      <c r="I3" s="75">
        <v>0.28799999999999998</v>
      </c>
      <c r="J3" s="3"/>
      <c r="K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</row>
    <row r="4" spans="1:80" x14ac:dyDescent="0.2">
      <c r="A4" s="10" t="s">
        <v>152</v>
      </c>
      <c r="B4" s="3" t="s">
        <v>58</v>
      </c>
      <c r="C4" s="12" t="s">
        <v>150</v>
      </c>
      <c r="D4" s="76">
        <v>848.45479999999998</v>
      </c>
      <c r="E4" s="76">
        <v>18.210360000000001</v>
      </c>
      <c r="F4" s="76">
        <v>52.650399999999998</v>
      </c>
      <c r="G4" s="3" t="s">
        <v>34</v>
      </c>
      <c r="H4" s="78">
        <v>0.216</v>
      </c>
      <c r="I4" s="75">
        <v>0.28799999999999998</v>
      </c>
      <c r="J4" s="3"/>
      <c r="K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</row>
    <row r="5" spans="1:80" x14ac:dyDescent="0.2">
      <c r="A5" s="10" t="s">
        <v>153</v>
      </c>
      <c r="B5" s="3" t="s">
        <v>97</v>
      </c>
      <c r="C5" s="12" t="s">
        <v>154</v>
      </c>
      <c r="D5" s="76">
        <v>793.25819999999999</v>
      </c>
      <c r="E5" s="76">
        <v>18.698399999999999</v>
      </c>
      <c r="F5" s="76">
        <v>50.357999999999997</v>
      </c>
      <c r="G5" s="3" t="s">
        <v>13</v>
      </c>
      <c r="H5" s="78">
        <v>0.18</v>
      </c>
      <c r="I5" s="75">
        <v>0.24</v>
      </c>
      <c r="J5" s="3"/>
      <c r="K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</row>
    <row r="6" spans="1:80" x14ac:dyDescent="0.2">
      <c r="A6" s="10" t="s">
        <v>1273</v>
      </c>
      <c r="B6" s="3" t="s">
        <v>142</v>
      </c>
      <c r="C6" s="12" t="s">
        <v>154</v>
      </c>
      <c r="D6" s="76">
        <v>911.79100000000005</v>
      </c>
      <c r="E6" s="76">
        <v>17.808</v>
      </c>
      <c r="F6" s="76">
        <v>57.225000000000001</v>
      </c>
      <c r="G6" s="3" t="s">
        <v>13</v>
      </c>
      <c r="H6" s="78">
        <v>0.18</v>
      </c>
      <c r="I6" s="75">
        <v>0.24</v>
      </c>
      <c r="J6" s="3"/>
      <c r="K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</row>
    <row r="7" spans="1:80" x14ac:dyDescent="0.2">
      <c r="A7" s="10" t="s">
        <v>138</v>
      </c>
      <c r="B7" s="3" t="s">
        <v>58</v>
      </c>
      <c r="C7" s="12" t="s">
        <v>150</v>
      </c>
      <c r="D7" s="76">
        <v>1000.986</v>
      </c>
      <c r="E7" s="76">
        <v>26.6266</v>
      </c>
      <c r="F7" s="76">
        <v>61.026600000000002</v>
      </c>
      <c r="G7" s="3" t="s">
        <v>10</v>
      </c>
      <c r="H7" s="78">
        <v>0.28799999999999998</v>
      </c>
      <c r="I7" s="75">
        <v>0.38400000000000001</v>
      </c>
      <c r="J7" s="3"/>
      <c r="K7" s="3"/>
      <c r="O7" s="3"/>
      <c r="P7" s="3"/>
      <c r="Q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</row>
    <row r="8" spans="1:80" x14ac:dyDescent="0.2">
      <c r="A8" s="10" t="s">
        <v>99</v>
      </c>
      <c r="B8" s="3" t="s">
        <v>156</v>
      </c>
      <c r="C8" s="12" t="s">
        <v>150</v>
      </c>
      <c r="D8" s="76">
        <v>1067.7184</v>
      </c>
      <c r="E8" s="76">
        <v>23.274999999999999</v>
      </c>
      <c r="F8" s="76">
        <v>59.83</v>
      </c>
      <c r="G8" s="3" t="s">
        <v>10</v>
      </c>
      <c r="H8" s="78">
        <v>0.28799999999999998</v>
      </c>
      <c r="I8" s="75">
        <v>0.38400000000000001</v>
      </c>
      <c r="J8" s="3"/>
      <c r="K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</row>
    <row r="9" spans="1:80" x14ac:dyDescent="0.2">
      <c r="A9" s="10" t="s">
        <v>157</v>
      </c>
      <c r="B9" s="3" t="s">
        <v>97</v>
      </c>
      <c r="C9" s="12" t="s">
        <v>150</v>
      </c>
      <c r="D9" s="76">
        <v>1020.0524</v>
      </c>
      <c r="E9" s="76">
        <v>26.6266</v>
      </c>
      <c r="F9" s="76">
        <v>59.530850000000001</v>
      </c>
      <c r="G9" s="3" t="s">
        <v>10</v>
      </c>
      <c r="H9" s="78">
        <v>0.28799999999999998</v>
      </c>
      <c r="I9" s="75">
        <v>0.38400000000000001</v>
      </c>
      <c r="J9" s="3"/>
      <c r="K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</row>
    <row r="10" spans="1:80" x14ac:dyDescent="0.2">
      <c r="A10" s="10" t="s">
        <v>158</v>
      </c>
      <c r="B10" s="3" t="s">
        <v>55</v>
      </c>
      <c r="C10" s="12" t="s">
        <v>150</v>
      </c>
      <c r="D10" s="76">
        <v>1039.1188</v>
      </c>
      <c r="E10" s="76">
        <v>14.989100000000001</v>
      </c>
      <c r="F10" s="76">
        <v>38.889499999999998</v>
      </c>
      <c r="G10" s="3" t="s">
        <v>12</v>
      </c>
      <c r="H10" s="78">
        <v>0.216</v>
      </c>
      <c r="I10" s="78">
        <v>0.28799999999999998</v>
      </c>
      <c r="J10" s="3"/>
      <c r="K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</row>
    <row r="11" spans="1:80" x14ac:dyDescent="0.2">
      <c r="A11" s="10" t="s">
        <v>159</v>
      </c>
      <c r="B11" s="3" t="s">
        <v>156</v>
      </c>
      <c r="C11" s="12" t="s">
        <v>154</v>
      </c>
      <c r="D11" s="76">
        <v>820.61189999999999</v>
      </c>
      <c r="E11" s="76">
        <v>13.356</v>
      </c>
      <c r="F11" s="76">
        <v>56.080500000000001</v>
      </c>
      <c r="G11" s="3" t="s">
        <v>12</v>
      </c>
      <c r="H11" s="78">
        <v>0.18</v>
      </c>
      <c r="I11" s="75">
        <v>0.24</v>
      </c>
      <c r="J11" s="3"/>
      <c r="K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</row>
    <row r="12" spans="1:80" x14ac:dyDescent="0.2">
      <c r="A12" s="10" t="s">
        <v>1303</v>
      </c>
      <c r="B12" s="3" t="s">
        <v>98</v>
      </c>
      <c r="C12" s="12" t="s">
        <v>154</v>
      </c>
      <c r="D12" s="76">
        <v>1094.1492000000001</v>
      </c>
      <c r="E12" s="76">
        <v>18.876480000000001</v>
      </c>
      <c r="F12" s="76">
        <v>54.363750000000003</v>
      </c>
      <c r="G12" s="3" t="s">
        <v>1307</v>
      </c>
      <c r="H12" s="78">
        <v>0.18</v>
      </c>
      <c r="I12" s="75">
        <v>0.24</v>
      </c>
      <c r="J12" s="3"/>
      <c r="K12" s="3"/>
      <c r="O12" s="3"/>
      <c r="P12" s="3"/>
      <c r="Q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</row>
    <row r="13" spans="1:80" x14ac:dyDescent="0.2">
      <c r="A13" s="10" t="s">
        <v>161</v>
      </c>
      <c r="B13" s="3" t="s">
        <v>97</v>
      </c>
      <c r="C13" s="12" t="s">
        <v>154</v>
      </c>
      <c r="D13" s="76">
        <v>1039.4418000000001</v>
      </c>
      <c r="E13" s="76">
        <v>16.027200000000001</v>
      </c>
      <c r="F13" s="76">
        <v>64.664249999999996</v>
      </c>
      <c r="G13" s="3" t="s">
        <v>11</v>
      </c>
      <c r="H13" s="78">
        <v>0.2</v>
      </c>
      <c r="I13" s="75">
        <v>0.26700000000000002</v>
      </c>
      <c r="J13" s="3"/>
      <c r="K13" s="3"/>
      <c r="O13" s="3"/>
      <c r="P13" s="3"/>
      <c r="Q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</row>
    <row r="14" spans="1:80" x14ac:dyDescent="0.2">
      <c r="A14" s="10" t="s">
        <v>162</v>
      </c>
      <c r="B14" s="3" t="s">
        <v>156</v>
      </c>
      <c r="C14" s="12" t="s">
        <v>154</v>
      </c>
      <c r="D14" s="76">
        <v>911.79100000000005</v>
      </c>
      <c r="E14" s="76">
        <v>17.808</v>
      </c>
      <c r="F14" s="76">
        <v>57.225000000000001</v>
      </c>
      <c r="G14" s="3" t="s">
        <v>12</v>
      </c>
      <c r="H14" s="78">
        <v>0.18</v>
      </c>
      <c r="I14" s="75">
        <v>0.24</v>
      </c>
      <c r="J14" s="3"/>
      <c r="K14" s="3"/>
      <c r="O14" s="3"/>
      <c r="P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</row>
    <row r="15" spans="1:80" x14ac:dyDescent="0.2">
      <c r="A15" s="10" t="s">
        <v>163</v>
      </c>
      <c r="B15" s="3" t="s">
        <v>58</v>
      </c>
      <c r="C15" s="12" t="s">
        <v>154</v>
      </c>
      <c r="D15" s="76">
        <v>902.67309570312</v>
      </c>
      <c r="E15" s="76">
        <v>14.513520240784</v>
      </c>
      <c r="F15" s="76">
        <v>45.78</v>
      </c>
      <c r="G15" s="3" t="s">
        <v>13</v>
      </c>
      <c r="H15" s="78">
        <v>0.18</v>
      </c>
      <c r="I15" s="75">
        <v>0.24</v>
      </c>
      <c r="J15" s="3"/>
      <c r="K15" s="3"/>
      <c r="O15" s="3"/>
      <c r="P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</row>
    <row r="16" spans="1:80" x14ac:dyDescent="0.2">
      <c r="A16" s="10" t="s">
        <v>1278</v>
      </c>
      <c r="B16" s="3" t="s">
        <v>97</v>
      </c>
      <c r="C16" s="12" t="s">
        <v>154</v>
      </c>
      <c r="D16" s="76">
        <v>1002.9700927734</v>
      </c>
      <c r="E16" s="76">
        <v>16.205280303955</v>
      </c>
      <c r="F16" s="76">
        <v>50.701351165771001</v>
      </c>
      <c r="G16" s="3" t="s">
        <v>12</v>
      </c>
      <c r="H16" s="78">
        <v>0.18</v>
      </c>
      <c r="I16" s="75">
        <v>0.24</v>
      </c>
      <c r="J16" s="3"/>
      <c r="K16" s="3"/>
      <c r="O16" s="3"/>
      <c r="P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</row>
    <row r="17" spans="1:80" x14ac:dyDescent="0.2">
      <c r="A17" s="10" t="s">
        <v>165</v>
      </c>
      <c r="B17" s="3" t="s">
        <v>58</v>
      </c>
      <c r="C17" s="12" t="s">
        <v>154</v>
      </c>
      <c r="D17" s="76">
        <v>920.90894000000003</v>
      </c>
      <c r="E17" s="76">
        <v>18.698399999999999</v>
      </c>
      <c r="F17" s="76">
        <v>54.363750000000003</v>
      </c>
      <c r="G17" s="3" t="s">
        <v>13</v>
      </c>
      <c r="H17" s="78">
        <v>0.18</v>
      </c>
      <c r="I17" s="75">
        <v>0.24</v>
      </c>
      <c r="J17" s="3"/>
      <c r="K17" s="3"/>
      <c r="O17" s="3"/>
      <c r="P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</row>
    <row r="18" spans="1:80" x14ac:dyDescent="0.2">
      <c r="A18" s="10" t="s">
        <v>166</v>
      </c>
      <c r="B18" s="3" t="s">
        <v>55</v>
      </c>
      <c r="C18" s="12" t="s">
        <v>154</v>
      </c>
      <c r="D18" s="76">
        <v>820.61189999999999</v>
      </c>
      <c r="E18" s="76">
        <v>16.739519999999999</v>
      </c>
      <c r="F18" s="76">
        <v>50.357999999999997</v>
      </c>
      <c r="G18" s="3" t="s">
        <v>13</v>
      </c>
      <c r="H18" s="78">
        <v>0.18</v>
      </c>
      <c r="I18" s="75">
        <v>0.24</v>
      </c>
      <c r="J18" s="3"/>
      <c r="K18" s="3"/>
      <c r="O18" s="3"/>
      <c r="P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</row>
    <row r="19" spans="1:80" x14ac:dyDescent="0.2">
      <c r="A19" s="10" t="s">
        <v>167</v>
      </c>
      <c r="B19" s="3" t="s">
        <v>98</v>
      </c>
      <c r="C19" s="12" t="s">
        <v>150</v>
      </c>
      <c r="D19" s="76">
        <v>972.38639999999998</v>
      </c>
      <c r="E19" s="76">
        <v>24.764600000000002</v>
      </c>
      <c r="F19" s="76">
        <v>66.889939999999996</v>
      </c>
      <c r="G19" s="3" t="s">
        <v>10</v>
      </c>
      <c r="H19" s="78">
        <v>0.28799999999999998</v>
      </c>
      <c r="I19" s="75">
        <v>0.38400000000000001</v>
      </c>
      <c r="J19" s="3"/>
      <c r="K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</row>
    <row r="20" spans="1:80" x14ac:dyDescent="0.2">
      <c r="A20" s="10" t="s">
        <v>168</v>
      </c>
      <c r="B20" s="3" t="s">
        <v>149</v>
      </c>
      <c r="C20" s="12" t="s">
        <v>1309</v>
      </c>
      <c r="D20" s="76">
        <v>890.4</v>
      </c>
      <c r="E20" s="76">
        <v>25.137</v>
      </c>
      <c r="F20" s="76">
        <v>74.19</v>
      </c>
      <c r="G20" s="3" t="s">
        <v>9</v>
      </c>
      <c r="H20" s="78">
        <v>0.14399999999999999</v>
      </c>
      <c r="I20" s="75">
        <v>0.192</v>
      </c>
      <c r="J20" s="3"/>
      <c r="K20" s="3"/>
      <c r="O20" s="3"/>
      <c r="P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</row>
    <row r="21" spans="1:80" x14ac:dyDescent="0.2">
      <c r="A21" s="10" t="s">
        <v>169</v>
      </c>
      <c r="B21" s="3" t="s">
        <v>97</v>
      </c>
      <c r="C21" s="12" t="s">
        <v>150</v>
      </c>
      <c r="D21" s="76">
        <v>1220.2496000000001</v>
      </c>
      <c r="E21" s="76">
        <v>20.668199999999999</v>
      </c>
      <c r="F21" s="76">
        <v>48.88111</v>
      </c>
      <c r="G21" s="3" t="s">
        <v>12</v>
      </c>
      <c r="H21" s="78">
        <v>0.216</v>
      </c>
      <c r="I21" s="78">
        <v>0.28799999999999998</v>
      </c>
      <c r="J21" s="3"/>
      <c r="K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</row>
    <row r="22" spans="1:80" x14ac:dyDescent="0.2">
      <c r="A22" s="10" t="s">
        <v>170</v>
      </c>
      <c r="B22" s="3" t="s">
        <v>97</v>
      </c>
      <c r="C22" s="12" t="s">
        <v>150</v>
      </c>
      <c r="D22" s="76">
        <v>1010.5192</v>
      </c>
      <c r="E22" s="76">
        <v>26.068000000000001</v>
      </c>
      <c r="F22" s="76">
        <v>61.026600000000002</v>
      </c>
      <c r="G22" s="3" t="s">
        <v>9</v>
      </c>
      <c r="H22" s="78">
        <v>0.14399999999999999</v>
      </c>
      <c r="I22" s="75">
        <v>0.192</v>
      </c>
      <c r="J22" s="3"/>
      <c r="K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</row>
    <row r="23" spans="1:80" x14ac:dyDescent="0.2">
      <c r="A23" s="10" t="s">
        <v>171</v>
      </c>
      <c r="B23" s="3" t="s">
        <v>58</v>
      </c>
      <c r="C23" s="12" t="s">
        <v>154</v>
      </c>
      <c r="D23" s="76">
        <v>802.37609999999995</v>
      </c>
      <c r="E23" s="76">
        <v>17.808</v>
      </c>
      <c r="F23" s="76">
        <v>50.357999999999997</v>
      </c>
      <c r="G23" s="3" t="s">
        <v>1305</v>
      </c>
      <c r="H23" s="78">
        <v>0.18</v>
      </c>
      <c r="I23" s="75">
        <v>0.24</v>
      </c>
      <c r="J23" s="3"/>
      <c r="K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</row>
    <row r="24" spans="1:80" x14ac:dyDescent="0.2">
      <c r="A24" s="10" t="s">
        <v>172</v>
      </c>
      <c r="B24" s="3" t="s">
        <v>55</v>
      </c>
      <c r="C24" s="12" t="s">
        <v>154</v>
      </c>
      <c r="D24" s="76">
        <v>911.79100000000005</v>
      </c>
      <c r="E24" s="76">
        <v>17.808</v>
      </c>
      <c r="F24" s="76">
        <v>57.225000000000001</v>
      </c>
      <c r="G24" s="3" t="s">
        <v>13</v>
      </c>
      <c r="H24" s="78">
        <v>0.18</v>
      </c>
      <c r="I24" s="75">
        <v>0.24</v>
      </c>
      <c r="J24" s="3"/>
      <c r="K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</row>
    <row r="25" spans="1:80" x14ac:dyDescent="0.2">
      <c r="A25" s="10" t="s">
        <v>173</v>
      </c>
      <c r="B25" s="3" t="s">
        <v>98</v>
      </c>
      <c r="C25" s="12" t="s">
        <v>154</v>
      </c>
      <c r="D25" s="76">
        <v>1039.4418000000001</v>
      </c>
      <c r="E25" s="76">
        <v>18.698399999999999</v>
      </c>
      <c r="F25" s="76">
        <v>60.658499999999997</v>
      </c>
      <c r="G25" s="3" t="s">
        <v>12</v>
      </c>
      <c r="H25" s="78">
        <v>0.18</v>
      </c>
      <c r="I25" s="75">
        <v>0.24</v>
      </c>
      <c r="J25" s="3"/>
      <c r="K25" s="3"/>
      <c r="M25" s="6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</row>
    <row r="26" spans="1:80" x14ac:dyDescent="0.2">
      <c r="A26" s="10" t="s">
        <v>174</v>
      </c>
      <c r="B26" s="3" t="s">
        <v>98</v>
      </c>
      <c r="C26" s="12" t="s">
        <v>154</v>
      </c>
      <c r="D26" s="76">
        <v>911.79100000000005</v>
      </c>
      <c r="E26" s="76">
        <v>17.808</v>
      </c>
      <c r="F26" s="76">
        <v>57.225000000000001</v>
      </c>
      <c r="G26" s="3" t="s">
        <v>13</v>
      </c>
      <c r="H26" s="78">
        <v>0.18</v>
      </c>
      <c r="I26" s="75">
        <v>0.24</v>
      </c>
      <c r="J26" s="3"/>
      <c r="K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</row>
    <row r="27" spans="1:80" x14ac:dyDescent="0.2">
      <c r="A27" s="10" t="s">
        <v>175</v>
      </c>
      <c r="B27" s="3" t="s">
        <v>58</v>
      </c>
      <c r="C27" s="12" t="s">
        <v>150</v>
      </c>
      <c r="D27" s="76">
        <v>1029.5856000000001</v>
      </c>
      <c r="E27" s="76">
        <v>26.6266</v>
      </c>
      <c r="F27" s="76">
        <v>58.45391</v>
      </c>
      <c r="G27" s="3" t="s">
        <v>10</v>
      </c>
      <c r="H27" s="78">
        <v>0.28799999999999998</v>
      </c>
      <c r="I27" s="75">
        <v>0.38400000000000001</v>
      </c>
      <c r="J27" s="3"/>
      <c r="K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</row>
    <row r="28" spans="1:80" x14ac:dyDescent="0.2">
      <c r="A28" s="10" t="s">
        <v>57</v>
      </c>
      <c r="B28" s="3" t="s">
        <v>142</v>
      </c>
      <c r="C28" s="12" t="s">
        <v>154</v>
      </c>
      <c r="D28" s="76">
        <v>802.37609999999995</v>
      </c>
      <c r="E28" s="76">
        <v>16.4724</v>
      </c>
      <c r="F28" s="76">
        <v>52.646999999999998</v>
      </c>
      <c r="G28" s="3" t="s">
        <v>13</v>
      </c>
      <c r="H28" s="78">
        <v>0.18</v>
      </c>
      <c r="I28" s="75">
        <v>0.24</v>
      </c>
      <c r="J28" s="3"/>
      <c r="K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</row>
    <row r="29" spans="1:80" x14ac:dyDescent="0.2">
      <c r="A29" s="10" t="s">
        <v>176</v>
      </c>
      <c r="B29" s="3" t="s">
        <v>98</v>
      </c>
      <c r="C29" s="12" t="s">
        <v>154</v>
      </c>
      <c r="D29" s="76">
        <v>770.46339999999998</v>
      </c>
      <c r="E29" s="76">
        <v>20.479199999999999</v>
      </c>
      <c r="F29" s="76">
        <v>49.78575</v>
      </c>
      <c r="G29" s="3" t="s">
        <v>13</v>
      </c>
      <c r="H29" s="78">
        <v>0.18</v>
      </c>
      <c r="I29" s="75">
        <v>0.24</v>
      </c>
      <c r="J29" s="3"/>
      <c r="K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</row>
    <row r="30" spans="1:80" x14ac:dyDescent="0.2">
      <c r="A30" s="10" t="s">
        <v>177</v>
      </c>
      <c r="B30" s="3" t="s">
        <v>58</v>
      </c>
      <c r="C30" s="12" t="s">
        <v>154</v>
      </c>
      <c r="D30" s="76">
        <v>1012.0880126953</v>
      </c>
      <c r="E30" s="76">
        <v>21.369600296021002</v>
      </c>
      <c r="F30" s="76">
        <v>59.399551391602003</v>
      </c>
      <c r="G30" s="3" t="s">
        <v>13</v>
      </c>
      <c r="H30" s="78">
        <v>0.18</v>
      </c>
      <c r="I30" s="78">
        <v>0.24</v>
      </c>
      <c r="J30" s="3"/>
      <c r="K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</row>
    <row r="31" spans="1:80" x14ac:dyDescent="0.2">
      <c r="A31" s="10" t="s">
        <v>16</v>
      </c>
      <c r="B31" s="3" t="s">
        <v>156</v>
      </c>
      <c r="C31" s="12" t="s">
        <v>150</v>
      </c>
      <c r="D31" s="76">
        <v>1191.6500000000001</v>
      </c>
      <c r="E31" s="76">
        <v>18.9924</v>
      </c>
      <c r="F31" s="76">
        <v>54.146148681641002</v>
      </c>
      <c r="G31" s="3" t="s">
        <v>9</v>
      </c>
      <c r="H31" s="78">
        <v>0.14399999999999999</v>
      </c>
      <c r="I31" s="78">
        <v>0.192</v>
      </c>
      <c r="J31" s="3"/>
      <c r="K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</row>
    <row r="32" spans="1:80" x14ac:dyDescent="0.2">
      <c r="A32" s="10" t="s">
        <v>178</v>
      </c>
      <c r="B32" s="3" t="s">
        <v>58</v>
      </c>
      <c r="C32" s="12" t="s">
        <v>150</v>
      </c>
      <c r="D32" s="76">
        <v>762.65599999999995</v>
      </c>
      <c r="E32" s="76">
        <v>26.068000000000001</v>
      </c>
      <c r="F32" s="76">
        <v>49.060600000000001</v>
      </c>
      <c r="G32" s="3" t="s">
        <v>10</v>
      </c>
      <c r="H32" s="78">
        <v>0.28799999999999998</v>
      </c>
      <c r="I32" s="75">
        <v>0.38400000000000001</v>
      </c>
      <c r="J32" s="3"/>
      <c r="K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</row>
    <row r="33" spans="1:80" x14ac:dyDescent="0.2">
      <c r="A33" s="10" t="s">
        <v>179</v>
      </c>
      <c r="B33" s="3" t="s">
        <v>149</v>
      </c>
      <c r="C33" s="12" t="s">
        <v>154</v>
      </c>
      <c r="D33" s="76">
        <v>911.79100000000005</v>
      </c>
      <c r="E33" s="76">
        <v>17.808</v>
      </c>
      <c r="F33" s="76">
        <v>57.225000000000001</v>
      </c>
      <c r="G33" s="3" t="s">
        <v>13</v>
      </c>
      <c r="H33" s="78">
        <v>0.18</v>
      </c>
      <c r="I33" s="75">
        <v>0.24</v>
      </c>
      <c r="J33" s="3"/>
      <c r="K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</row>
    <row r="34" spans="1:80" x14ac:dyDescent="0.2">
      <c r="A34" s="10" t="s">
        <v>180</v>
      </c>
      <c r="B34" s="3" t="s">
        <v>149</v>
      </c>
      <c r="C34" s="12" t="s">
        <v>154</v>
      </c>
      <c r="D34" s="76">
        <v>802.37609999999995</v>
      </c>
      <c r="E34" s="76">
        <v>15.31488</v>
      </c>
      <c r="F34" s="76">
        <v>54.363750000000003</v>
      </c>
      <c r="G34" s="3" t="s">
        <v>36</v>
      </c>
      <c r="H34" s="78">
        <v>0.18</v>
      </c>
      <c r="I34" s="75">
        <v>0.24</v>
      </c>
      <c r="J34" s="3"/>
      <c r="K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</row>
    <row r="35" spans="1:80" x14ac:dyDescent="0.2">
      <c r="A35" s="10" t="s">
        <v>181</v>
      </c>
      <c r="B35" s="3" t="s">
        <v>97</v>
      </c>
      <c r="C35" s="12" t="s">
        <v>1277</v>
      </c>
      <c r="D35" s="76">
        <v>957.38055419922</v>
      </c>
      <c r="E35" s="76">
        <v>25.287359237671001</v>
      </c>
      <c r="F35" s="76">
        <v>58.941749572753999</v>
      </c>
      <c r="G35" s="3" t="s">
        <v>13</v>
      </c>
      <c r="H35" s="78">
        <v>0.18</v>
      </c>
      <c r="I35" s="75">
        <v>0.24</v>
      </c>
      <c r="J35" s="3"/>
      <c r="K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</row>
    <row r="36" spans="1:80" x14ac:dyDescent="0.2">
      <c r="A36" s="10" t="s">
        <v>182</v>
      </c>
      <c r="B36" s="3" t="s">
        <v>142</v>
      </c>
      <c r="C36" s="12" t="s">
        <v>154</v>
      </c>
      <c r="D36" s="76">
        <v>893.55520000000001</v>
      </c>
      <c r="E36" s="76">
        <v>18.876480000000001</v>
      </c>
      <c r="F36" s="76">
        <v>57.339449999999999</v>
      </c>
      <c r="G36" s="3" t="s">
        <v>1304</v>
      </c>
      <c r="H36" s="78">
        <v>0.18</v>
      </c>
      <c r="I36" s="75">
        <v>0.24</v>
      </c>
      <c r="J36" s="3"/>
      <c r="K36" s="3"/>
      <c r="O36" s="3"/>
      <c r="P36" s="3"/>
      <c r="Q36" s="3"/>
      <c r="R36" s="3"/>
      <c r="S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</row>
    <row r="37" spans="1:80" x14ac:dyDescent="0.2">
      <c r="A37" s="10" t="s">
        <v>183</v>
      </c>
      <c r="B37" s="3" t="s">
        <v>97</v>
      </c>
      <c r="C37" s="12" t="s">
        <v>150</v>
      </c>
      <c r="D37" s="76">
        <v>1210.7164</v>
      </c>
      <c r="E37" s="76">
        <v>8.2858999999999998</v>
      </c>
      <c r="F37" s="76">
        <v>68.206199999999995</v>
      </c>
      <c r="G37" s="3" t="s">
        <v>10</v>
      </c>
      <c r="H37" s="78">
        <v>0.28799999999999998</v>
      </c>
      <c r="I37" s="75">
        <v>0.38400000000000001</v>
      </c>
      <c r="J37" s="3"/>
      <c r="K37" s="3"/>
      <c r="O37" s="3"/>
      <c r="P37" s="3"/>
      <c r="Q37" s="3"/>
      <c r="R37" s="3"/>
      <c r="S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</row>
    <row r="38" spans="1:80" x14ac:dyDescent="0.2">
      <c r="A38" s="10" t="s">
        <v>184</v>
      </c>
      <c r="B38" s="3" t="s">
        <v>156</v>
      </c>
      <c r="C38" s="12" t="s">
        <v>154</v>
      </c>
      <c r="D38" s="76">
        <v>911.79100000000005</v>
      </c>
      <c r="E38" s="76">
        <v>17.808</v>
      </c>
      <c r="F38" s="76">
        <v>57.225000000000001</v>
      </c>
      <c r="G38" s="3" t="s">
        <v>13</v>
      </c>
      <c r="H38" s="78">
        <v>0.18</v>
      </c>
      <c r="I38" s="75">
        <v>0.24</v>
      </c>
      <c r="J38" s="3"/>
      <c r="K38" s="3"/>
      <c r="O38" s="3"/>
      <c r="P38" s="3"/>
      <c r="Q38" s="3"/>
      <c r="R38" s="3"/>
      <c r="S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</row>
    <row r="39" spans="1:80" x14ac:dyDescent="0.2">
      <c r="A39" s="10" t="s">
        <v>185</v>
      </c>
      <c r="B39" s="3" t="s">
        <v>149</v>
      </c>
      <c r="C39" s="12" t="s">
        <v>150</v>
      </c>
      <c r="D39" s="76">
        <v>1000.986</v>
      </c>
      <c r="E39" s="76">
        <v>17.689</v>
      </c>
      <c r="F39" s="76">
        <v>74.667839999999998</v>
      </c>
      <c r="G39" s="3" t="s">
        <v>9</v>
      </c>
      <c r="H39" s="78">
        <v>0.14399999999999999</v>
      </c>
      <c r="I39" s="75">
        <v>0.192</v>
      </c>
      <c r="J39" s="3"/>
      <c r="K39" s="3"/>
      <c r="O39" s="3"/>
      <c r="P39" s="3"/>
      <c r="Q39" s="3"/>
      <c r="R39" s="3"/>
      <c r="S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</row>
    <row r="40" spans="1:80" x14ac:dyDescent="0.2">
      <c r="A40" s="10" t="s">
        <v>100</v>
      </c>
      <c r="B40" s="3" t="s">
        <v>142</v>
      </c>
      <c r="C40" s="12" t="s">
        <v>150</v>
      </c>
      <c r="D40" s="76">
        <v>1143.9839999999999</v>
      </c>
      <c r="E40" s="76">
        <v>18.62</v>
      </c>
      <c r="F40" s="76">
        <v>59.83</v>
      </c>
      <c r="G40" s="3" t="s">
        <v>50</v>
      </c>
      <c r="H40" s="78">
        <v>0.16600000000000001</v>
      </c>
      <c r="I40" s="75">
        <v>0.221</v>
      </c>
      <c r="J40" s="3"/>
      <c r="K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</row>
    <row r="41" spans="1:80" x14ac:dyDescent="0.2">
      <c r="A41" s="10" t="s">
        <v>186</v>
      </c>
      <c r="B41" s="3" t="s">
        <v>58</v>
      </c>
      <c r="C41" s="12" t="s">
        <v>154</v>
      </c>
      <c r="D41" s="76">
        <v>975.6164</v>
      </c>
      <c r="E41" s="76">
        <v>18.698399999999999</v>
      </c>
      <c r="F41" s="76">
        <v>66.381</v>
      </c>
      <c r="G41" s="3" t="s">
        <v>11</v>
      </c>
      <c r="H41" s="78">
        <v>0.2</v>
      </c>
      <c r="I41" s="75">
        <v>0.26700000000000002</v>
      </c>
      <c r="J41" s="3"/>
      <c r="K41" s="3"/>
      <c r="O41" s="3"/>
      <c r="P41" s="3"/>
      <c r="Q41" s="3"/>
      <c r="R41" s="3"/>
      <c r="S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</row>
    <row r="42" spans="1:80" x14ac:dyDescent="0.2">
      <c r="A42" s="10" t="s">
        <v>187</v>
      </c>
      <c r="B42" s="3" t="s">
        <v>55</v>
      </c>
      <c r="C42" s="12" t="s">
        <v>154</v>
      </c>
      <c r="D42" s="76">
        <v>1002.9701</v>
      </c>
      <c r="E42" s="76">
        <v>19.588799999999999</v>
      </c>
      <c r="F42" s="76">
        <v>62.947499999999998</v>
      </c>
      <c r="G42" s="3" t="s">
        <v>8</v>
      </c>
      <c r="H42" s="78">
        <v>72</v>
      </c>
      <c r="I42" s="78">
        <v>96</v>
      </c>
      <c r="J42" s="3"/>
      <c r="K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</row>
    <row r="43" spans="1:80" x14ac:dyDescent="0.2">
      <c r="A43" s="10" t="s">
        <v>109</v>
      </c>
      <c r="B43" s="3" t="s">
        <v>142</v>
      </c>
      <c r="C43" s="12" t="s">
        <v>150</v>
      </c>
      <c r="D43" s="76">
        <v>1039.1188</v>
      </c>
      <c r="E43" s="76">
        <v>23.088799999999999</v>
      </c>
      <c r="F43" s="76">
        <v>62.8215</v>
      </c>
      <c r="G43" s="3" t="s">
        <v>8</v>
      </c>
      <c r="H43" s="78">
        <v>86</v>
      </c>
      <c r="I43" s="75">
        <v>115</v>
      </c>
      <c r="J43" s="3"/>
      <c r="K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</row>
    <row r="44" spans="1:80" x14ac:dyDescent="0.2">
      <c r="A44" s="10" t="s">
        <v>188</v>
      </c>
      <c r="B44" s="3" t="s">
        <v>98</v>
      </c>
      <c r="C44" s="12" t="s">
        <v>150</v>
      </c>
      <c r="D44" s="76">
        <v>1020.0524</v>
      </c>
      <c r="E44" s="76">
        <v>25.137</v>
      </c>
      <c r="F44" s="76">
        <v>62.223199999999999</v>
      </c>
      <c r="G44" s="3" t="s">
        <v>10</v>
      </c>
      <c r="H44" s="78">
        <v>0.28799999999999998</v>
      </c>
      <c r="I44" s="75">
        <v>0.38400000000000001</v>
      </c>
      <c r="J44" s="3"/>
      <c r="K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</row>
    <row r="45" spans="1:80" x14ac:dyDescent="0.2">
      <c r="A45" s="10" t="s">
        <v>189</v>
      </c>
      <c r="B45" s="3" t="s">
        <v>97</v>
      </c>
      <c r="C45" s="12" t="s">
        <v>150</v>
      </c>
      <c r="D45" s="76">
        <v>800.78880000000004</v>
      </c>
      <c r="E45" s="76">
        <v>24.206</v>
      </c>
      <c r="F45" s="76">
        <v>47.863999999999997</v>
      </c>
      <c r="G45" s="3" t="s">
        <v>29</v>
      </c>
      <c r="H45" s="78">
        <v>0.216</v>
      </c>
      <c r="I45" s="75">
        <v>0.28799999999999998</v>
      </c>
      <c r="J45" s="3"/>
      <c r="K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</row>
    <row r="46" spans="1:80" x14ac:dyDescent="0.2">
      <c r="A46" s="10" t="s">
        <v>190</v>
      </c>
      <c r="B46" s="3" t="s">
        <v>156</v>
      </c>
      <c r="C46" s="12" t="s">
        <v>150</v>
      </c>
      <c r="D46" s="76">
        <v>1048.652</v>
      </c>
      <c r="E46" s="76">
        <v>18.247599999999998</v>
      </c>
      <c r="F46" s="76">
        <v>51.154649999999997</v>
      </c>
      <c r="G46" s="3" t="s">
        <v>30</v>
      </c>
      <c r="H46" s="78">
        <v>0.216</v>
      </c>
      <c r="I46" s="75">
        <v>0.28799999999999998</v>
      </c>
      <c r="J46" s="3"/>
      <c r="K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</row>
    <row r="47" spans="1:80" x14ac:dyDescent="0.2">
      <c r="A47" s="10" t="s">
        <v>191</v>
      </c>
      <c r="B47" s="3" t="s">
        <v>98</v>
      </c>
      <c r="C47" s="12" t="s">
        <v>154</v>
      </c>
      <c r="D47" s="76">
        <v>1030.3239000000001</v>
      </c>
      <c r="E47" s="76">
        <v>17.808</v>
      </c>
      <c r="F47" s="76">
        <v>62.947499999999998</v>
      </c>
      <c r="G47" s="3" t="s">
        <v>12</v>
      </c>
      <c r="H47" s="78">
        <v>0.18</v>
      </c>
      <c r="I47" s="75">
        <v>0.24</v>
      </c>
      <c r="J47" s="3"/>
      <c r="K47" s="3"/>
      <c r="O47" s="3"/>
      <c r="P47" s="3"/>
      <c r="Q47" s="3"/>
      <c r="R47" s="3"/>
      <c r="S47" s="3"/>
      <c r="T47" s="3"/>
      <c r="U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</row>
    <row r="48" spans="1:80" x14ac:dyDescent="0.2">
      <c r="A48" s="10" t="s">
        <v>192</v>
      </c>
      <c r="B48" s="3" t="s">
        <v>55</v>
      </c>
      <c r="C48" s="12" t="s">
        <v>154</v>
      </c>
      <c r="D48" s="76">
        <v>1021.2059</v>
      </c>
      <c r="E48" s="76">
        <v>18.698399999999999</v>
      </c>
      <c r="F48" s="76">
        <v>45.78</v>
      </c>
      <c r="G48" s="3" t="s">
        <v>12</v>
      </c>
      <c r="H48" s="78">
        <v>0.18</v>
      </c>
      <c r="I48" s="75">
        <v>0.24</v>
      </c>
      <c r="J48" s="3"/>
      <c r="K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</row>
    <row r="49" spans="1:80" x14ac:dyDescent="0.2">
      <c r="A49" s="10" t="s">
        <v>193</v>
      </c>
      <c r="B49" s="3" t="s">
        <v>58</v>
      </c>
      <c r="C49" s="12" t="s">
        <v>154</v>
      </c>
      <c r="D49" s="76">
        <v>930.02679999999998</v>
      </c>
      <c r="E49" s="76">
        <v>18.164159999999999</v>
      </c>
      <c r="F49" s="76">
        <v>54.936</v>
      </c>
      <c r="G49" s="3" t="s">
        <v>12</v>
      </c>
      <c r="H49" s="78">
        <v>0.18</v>
      </c>
      <c r="I49" s="75">
        <v>0.24</v>
      </c>
      <c r="J49" s="3"/>
      <c r="K49" s="3"/>
      <c r="O49" s="3"/>
      <c r="P49" s="3"/>
      <c r="Q49" s="3"/>
      <c r="R49" s="3"/>
      <c r="S49" s="3"/>
      <c r="T49" s="3"/>
      <c r="U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</row>
    <row r="50" spans="1:80" x14ac:dyDescent="0.2">
      <c r="A50" s="10" t="s">
        <v>194</v>
      </c>
      <c r="B50" s="3" t="s">
        <v>98</v>
      </c>
      <c r="C50" s="12" t="s">
        <v>154</v>
      </c>
      <c r="D50" s="76">
        <v>802.37609999999995</v>
      </c>
      <c r="E50" s="76">
        <v>19.410720000000001</v>
      </c>
      <c r="F50" s="76">
        <v>48.069000000000003</v>
      </c>
      <c r="G50" s="3" t="s">
        <v>8</v>
      </c>
      <c r="H50" s="78">
        <v>72</v>
      </c>
      <c r="I50" s="75">
        <v>96</v>
      </c>
      <c r="J50" s="3"/>
      <c r="K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</row>
    <row r="51" spans="1:80" x14ac:dyDescent="0.2">
      <c r="A51" s="10" t="s">
        <v>195</v>
      </c>
      <c r="B51" s="3" t="s">
        <v>142</v>
      </c>
      <c r="C51" s="12" t="s">
        <v>154</v>
      </c>
      <c r="D51" s="76">
        <v>1039.44177246</v>
      </c>
      <c r="E51" s="76">
        <v>19.410720000000001</v>
      </c>
      <c r="F51" s="76">
        <v>59.685676574699997</v>
      </c>
      <c r="G51" s="3" t="s">
        <v>31</v>
      </c>
      <c r="H51" s="78">
        <v>0.18</v>
      </c>
      <c r="I51" s="78">
        <v>0.24</v>
      </c>
      <c r="J51" s="3"/>
      <c r="K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</row>
    <row r="52" spans="1:80" x14ac:dyDescent="0.2">
      <c r="A52" s="10" t="s">
        <v>196</v>
      </c>
      <c r="B52" s="3" t="s">
        <v>97</v>
      </c>
      <c r="C52" s="12" t="s">
        <v>150</v>
      </c>
      <c r="D52" s="76">
        <v>857.987976</v>
      </c>
      <c r="E52" s="76">
        <v>24.764600000000002</v>
      </c>
      <c r="F52" s="76">
        <v>41.881</v>
      </c>
      <c r="G52" s="3" t="s">
        <v>9</v>
      </c>
      <c r="H52" s="78">
        <v>0.14399999999999999</v>
      </c>
      <c r="I52" s="78">
        <v>0.192</v>
      </c>
      <c r="J52" s="3"/>
      <c r="K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</row>
    <row r="53" spans="1:80" x14ac:dyDescent="0.2">
      <c r="A53" s="10" t="s">
        <v>197</v>
      </c>
      <c r="B53" s="3" t="s">
        <v>58</v>
      </c>
      <c r="C53" s="12" t="s">
        <v>154</v>
      </c>
      <c r="D53" s="76">
        <v>1048.5597</v>
      </c>
      <c r="E53" s="76">
        <v>18.698399999999999</v>
      </c>
      <c r="F53" s="76">
        <v>59.800125000000001</v>
      </c>
      <c r="G53" s="3" t="s">
        <v>12</v>
      </c>
      <c r="H53" s="78">
        <v>0.18</v>
      </c>
      <c r="I53" s="78">
        <v>0.24</v>
      </c>
      <c r="J53" s="3"/>
      <c r="K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</row>
    <row r="54" spans="1:80" x14ac:dyDescent="0.2">
      <c r="A54" s="10" t="s">
        <v>198</v>
      </c>
      <c r="B54" s="3" t="s">
        <v>156</v>
      </c>
      <c r="C54" s="12" t="s">
        <v>150</v>
      </c>
      <c r="D54" s="76">
        <v>810.322</v>
      </c>
      <c r="E54" s="76">
        <v>22.344000000000001</v>
      </c>
      <c r="F54" s="76">
        <v>50.855499999999999</v>
      </c>
      <c r="G54" s="3" t="s">
        <v>11</v>
      </c>
      <c r="H54" s="78">
        <v>0.27</v>
      </c>
      <c r="I54" s="75">
        <v>0.32</v>
      </c>
      <c r="J54" s="3"/>
      <c r="K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</row>
    <row r="55" spans="1:80" x14ac:dyDescent="0.2">
      <c r="A55" s="10" t="s">
        <v>199</v>
      </c>
      <c r="B55" s="3" t="s">
        <v>149</v>
      </c>
      <c r="C55" s="12" t="s">
        <v>150</v>
      </c>
      <c r="D55" s="76">
        <v>984.78</v>
      </c>
      <c r="E55" s="76">
        <v>27.371400000000001</v>
      </c>
      <c r="F55" s="76">
        <v>61.74456</v>
      </c>
      <c r="G55" s="3" t="s">
        <v>10</v>
      </c>
      <c r="H55" s="78">
        <v>0.28799999999999998</v>
      </c>
      <c r="I55" s="75">
        <v>0.38400000000000001</v>
      </c>
      <c r="J55" s="3"/>
      <c r="K55" s="3"/>
      <c r="O55" s="3"/>
      <c r="P55" s="3"/>
      <c r="Q55" s="3"/>
      <c r="R55" s="3"/>
      <c r="S55" s="3"/>
      <c r="T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</row>
    <row r="56" spans="1:80" x14ac:dyDescent="0.2">
      <c r="A56" s="10" t="s">
        <v>200</v>
      </c>
      <c r="B56" s="3" t="s">
        <v>156</v>
      </c>
      <c r="C56" s="12" t="s">
        <v>150</v>
      </c>
      <c r="D56" s="76">
        <v>1143.9839999999999</v>
      </c>
      <c r="E56" s="76">
        <v>16.218</v>
      </c>
      <c r="F56" s="76">
        <v>44.872500000000002</v>
      </c>
      <c r="G56" s="3" t="s">
        <v>10</v>
      </c>
      <c r="H56" s="78">
        <v>0.28799999999999998</v>
      </c>
      <c r="I56" s="75">
        <v>0.38400000000000001</v>
      </c>
      <c r="J56" s="3"/>
      <c r="K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</row>
    <row r="57" spans="1:80" x14ac:dyDescent="0.2">
      <c r="A57" s="10" t="s">
        <v>201</v>
      </c>
      <c r="B57" s="3" t="s">
        <v>156</v>
      </c>
      <c r="C57" s="12" t="s">
        <v>150</v>
      </c>
      <c r="D57" s="76">
        <v>1182.1168</v>
      </c>
      <c r="E57" s="76">
        <v>17.8752</v>
      </c>
      <c r="F57" s="76">
        <v>56.71884</v>
      </c>
      <c r="G57" s="3" t="s">
        <v>12</v>
      </c>
      <c r="H57" s="78">
        <v>0.216</v>
      </c>
      <c r="I57" s="75">
        <v>0.28799999999999998</v>
      </c>
      <c r="J57" s="3"/>
      <c r="K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</row>
    <row r="58" spans="1:80" x14ac:dyDescent="0.2">
      <c r="A58" s="10" t="s">
        <v>202</v>
      </c>
      <c r="B58" s="3" t="s">
        <v>149</v>
      </c>
      <c r="C58" s="12" t="s">
        <v>154</v>
      </c>
      <c r="D58" s="76">
        <v>820.61189999999999</v>
      </c>
      <c r="E58" s="76">
        <v>17.808</v>
      </c>
      <c r="F58" s="76">
        <v>48.069000000000003</v>
      </c>
      <c r="G58" s="3" t="s">
        <v>36</v>
      </c>
      <c r="H58" s="78">
        <v>0.18</v>
      </c>
      <c r="I58" s="75">
        <v>0.24</v>
      </c>
      <c r="J58" s="3"/>
      <c r="K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</row>
    <row r="59" spans="1:80" x14ac:dyDescent="0.2">
      <c r="A59" s="10" t="s">
        <v>203</v>
      </c>
      <c r="B59" s="3" t="s">
        <v>149</v>
      </c>
      <c r="C59" s="12" t="s">
        <v>154</v>
      </c>
      <c r="D59" s="76">
        <v>1012.088</v>
      </c>
      <c r="E59" s="76">
        <v>16.027200000000001</v>
      </c>
      <c r="F59" s="76">
        <v>66.953249999999997</v>
      </c>
      <c r="G59" s="3" t="s">
        <v>15</v>
      </c>
      <c r="H59" s="78">
        <v>0.22500000000000001</v>
      </c>
      <c r="I59" s="75">
        <v>0.3</v>
      </c>
      <c r="J59" s="3"/>
      <c r="K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</row>
    <row r="60" spans="1:80" x14ac:dyDescent="0.2">
      <c r="A60" s="10" t="s">
        <v>204</v>
      </c>
      <c r="B60" s="3" t="s">
        <v>55</v>
      </c>
      <c r="C60" s="12" t="s">
        <v>150</v>
      </c>
      <c r="D60" s="76">
        <v>806.50869999999998</v>
      </c>
      <c r="E60" s="76">
        <v>23.274999999999999</v>
      </c>
      <c r="F60" s="76">
        <v>49.060600000000001</v>
      </c>
      <c r="G60" s="3" t="s">
        <v>8</v>
      </c>
      <c r="H60" s="78">
        <v>86</v>
      </c>
      <c r="I60" s="78">
        <v>115</v>
      </c>
      <c r="J60" s="3"/>
      <c r="K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</row>
    <row r="61" spans="1:80" x14ac:dyDescent="0.2">
      <c r="A61" s="10" t="s">
        <v>205</v>
      </c>
      <c r="B61" s="3" t="s">
        <v>58</v>
      </c>
      <c r="C61" s="12" t="s">
        <v>150</v>
      </c>
      <c r="D61" s="76">
        <v>962.85320000000002</v>
      </c>
      <c r="E61" s="76">
        <v>22.344000000000001</v>
      </c>
      <c r="F61" s="76">
        <v>71.796000000000006</v>
      </c>
      <c r="G61" s="3" t="s">
        <v>50</v>
      </c>
      <c r="H61" s="78">
        <v>0.16600000000000001</v>
      </c>
      <c r="I61" s="75">
        <v>0.221</v>
      </c>
      <c r="J61" s="3"/>
      <c r="K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</row>
    <row r="62" spans="1:80" x14ac:dyDescent="0.2">
      <c r="A62" s="10" t="s">
        <v>206</v>
      </c>
      <c r="B62" s="3" t="s">
        <v>98</v>
      </c>
      <c r="C62" s="12" t="s">
        <v>150</v>
      </c>
      <c r="D62" s="76">
        <v>1004.79926</v>
      </c>
      <c r="E62" s="76">
        <v>26.254200000000001</v>
      </c>
      <c r="F62" s="76">
        <v>61.445410000000003</v>
      </c>
      <c r="G62" s="3" t="s">
        <v>11</v>
      </c>
      <c r="H62" s="78">
        <v>0.27</v>
      </c>
      <c r="I62" s="75">
        <v>0.32</v>
      </c>
      <c r="J62" s="3"/>
      <c r="K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</row>
    <row r="63" spans="1:80" x14ac:dyDescent="0.2">
      <c r="A63" s="10" t="s">
        <v>207</v>
      </c>
      <c r="B63" s="3" t="s">
        <v>98</v>
      </c>
      <c r="C63" s="12" t="s">
        <v>154</v>
      </c>
      <c r="D63" s="76">
        <v>1002.9701</v>
      </c>
      <c r="E63" s="76">
        <v>19.588799999999999</v>
      </c>
      <c r="F63" s="76">
        <v>62.947499999999998</v>
      </c>
      <c r="G63" s="3" t="s">
        <v>28</v>
      </c>
      <c r="H63" s="78">
        <v>0.22500000000000001</v>
      </c>
      <c r="I63" s="75">
        <v>0.3</v>
      </c>
      <c r="J63" s="3"/>
      <c r="K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</row>
    <row r="64" spans="1:80" x14ac:dyDescent="0.2">
      <c r="A64" s="10" t="s">
        <v>208</v>
      </c>
      <c r="B64" s="3" t="s">
        <v>58</v>
      </c>
      <c r="C64" s="12" t="s">
        <v>154</v>
      </c>
      <c r="D64" s="76">
        <v>1030.3239000000001</v>
      </c>
      <c r="E64" s="76">
        <v>20.12304</v>
      </c>
      <c r="F64" s="76">
        <v>59.514000000000003</v>
      </c>
      <c r="G64" s="3" t="s">
        <v>13</v>
      </c>
      <c r="H64" s="78">
        <v>0.18</v>
      </c>
      <c r="I64" s="75">
        <v>0.24</v>
      </c>
      <c r="J64" s="3"/>
      <c r="K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</row>
    <row r="65" spans="1:80" x14ac:dyDescent="0.2">
      <c r="A65" s="10" t="s">
        <v>209</v>
      </c>
      <c r="B65" s="3" t="s">
        <v>98</v>
      </c>
      <c r="C65" s="12" t="s">
        <v>154</v>
      </c>
      <c r="D65" s="76">
        <v>802.37609999999995</v>
      </c>
      <c r="E65" s="76">
        <v>16.38336</v>
      </c>
      <c r="F65" s="76">
        <v>52.646999999999998</v>
      </c>
      <c r="G65" s="3" t="s">
        <v>13</v>
      </c>
      <c r="H65" s="78">
        <v>0.18</v>
      </c>
      <c r="I65" s="75">
        <v>0.24</v>
      </c>
      <c r="J65" s="3"/>
      <c r="K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</row>
    <row r="66" spans="1:80" x14ac:dyDescent="0.2">
      <c r="A66" s="10" t="s">
        <v>210</v>
      </c>
      <c r="B66" s="3" t="s">
        <v>142</v>
      </c>
      <c r="C66" s="12" t="s">
        <v>154</v>
      </c>
      <c r="D66" s="76">
        <v>993.85220000000004</v>
      </c>
      <c r="E66" s="76">
        <v>20.479199999999999</v>
      </c>
      <c r="F66" s="76">
        <v>62.432476000000001</v>
      </c>
      <c r="G66" s="3" t="s">
        <v>8</v>
      </c>
      <c r="H66" s="78">
        <v>72</v>
      </c>
      <c r="I66" s="75">
        <v>96</v>
      </c>
      <c r="J66" s="3"/>
      <c r="K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</row>
    <row r="67" spans="1:80" x14ac:dyDescent="0.2">
      <c r="A67" s="10" t="s">
        <v>115</v>
      </c>
      <c r="B67" s="3" t="s">
        <v>58</v>
      </c>
      <c r="C67" s="12" t="s">
        <v>150</v>
      </c>
      <c r="D67" s="76">
        <v>1011.47253</v>
      </c>
      <c r="E67" s="76">
        <v>23.647400000000001</v>
      </c>
      <c r="F67" s="76">
        <v>64.616399999999999</v>
      </c>
      <c r="G67" s="3" t="s">
        <v>13</v>
      </c>
      <c r="H67" s="78">
        <v>0.216</v>
      </c>
      <c r="I67" s="75">
        <v>0.28799999999999998</v>
      </c>
      <c r="J67" s="3"/>
      <c r="K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</row>
    <row r="68" spans="1:80" x14ac:dyDescent="0.2">
      <c r="A68" s="10" t="s">
        <v>211</v>
      </c>
      <c r="B68" s="3" t="s">
        <v>142</v>
      </c>
      <c r="C68" s="12" t="s">
        <v>154</v>
      </c>
      <c r="D68" s="76">
        <v>775.02233999999999</v>
      </c>
      <c r="E68" s="76">
        <v>14.2464</v>
      </c>
      <c r="F68" s="76">
        <v>58.941749999999999</v>
      </c>
      <c r="G68" s="3" t="s">
        <v>31</v>
      </c>
      <c r="H68" s="78">
        <v>0.18</v>
      </c>
      <c r="I68" s="75">
        <v>0.24</v>
      </c>
      <c r="J68" s="3"/>
      <c r="K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</row>
    <row r="69" spans="1:80" x14ac:dyDescent="0.2">
      <c r="A69" s="10" t="s">
        <v>212</v>
      </c>
      <c r="B69" s="3" t="s">
        <v>156</v>
      </c>
      <c r="C69" s="12" t="s">
        <v>150</v>
      </c>
      <c r="D69" s="76">
        <v>1020.0524</v>
      </c>
      <c r="E69" s="76">
        <v>23.461200000000002</v>
      </c>
      <c r="F69" s="76">
        <v>63.419800000000002</v>
      </c>
      <c r="G69" s="3" t="s">
        <v>30</v>
      </c>
      <c r="H69" s="78">
        <v>0.216</v>
      </c>
      <c r="I69" s="75">
        <v>0.28799999999999998</v>
      </c>
      <c r="J69" s="3"/>
      <c r="K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</row>
    <row r="70" spans="1:80" x14ac:dyDescent="0.2">
      <c r="A70" s="17" t="s">
        <v>213</v>
      </c>
      <c r="B70" s="2" t="s">
        <v>55</v>
      </c>
      <c r="C70" s="18" t="s">
        <v>150</v>
      </c>
      <c r="D70" s="76">
        <v>844.64153999999996</v>
      </c>
      <c r="E70" s="76">
        <v>20.854399999999998</v>
      </c>
      <c r="F70" s="76">
        <v>49.060600000000001</v>
      </c>
      <c r="G70" t="s">
        <v>37</v>
      </c>
      <c r="H70" s="79">
        <v>0.216</v>
      </c>
      <c r="I70" s="80">
        <v>0.28799999999999998</v>
      </c>
      <c r="K70" s="3"/>
      <c r="P70" s="3"/>
      <c r="Q70" s="3"/>
      <c r="R70" s="3"/>
    </row>
    <row r="71" spans="1:80" x14ac:dyDescent="0.2">
      <c r="A71" s="10" t="s">
        <v>214</v>
      </c>
      <c r="B71" s="3" t="s">
        <v>97</v>
      </c>
      <c r="C71" s="12" t="s">
        <v>154</v>
      </c>
      <c r="D71" s="76">
        <v>866.20150000000001</v>
      </c>
      <c r="E71" s="76">
        <v>16.9176</v>
      </c>
      <c r="F71" s="76">
        <v>62.947499999999998</v>
      </c>
      <c r="G71" s="3" t="s">
        <v>13</v>
      </c>
      <c r="H71" s="78">
        <v>0.18</v>
      </c>
      <c r="I71" s="75">
        <v>0.24</v>
      </c>
      <c r="J71" s="3"/>
      <c r="K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</row>
    <row r="72" spans="1:80" x14ac:dyDescent="0.2">
      <c r="A72" s="10" t="s">
        <v>215</v>
      </c>
      <c r="B72" s="3" t="s">
        <v>142</v>
      </c>
      <c r="C72" s="12" t="s">
        <v>150</v>
      </c>
      <c r="D72" s="76">
        <v>819.85519999999997</v>
      </c>
      <c r="E72" s="76">
        <v>20.481999999999999</v>
      </c>
      <c r="F72" s="76">
        <v>52.052100000000003</v>
      </c>
      <c r="G72" s="3" t="s">
        <v>11</v>
      </c>
      <c r="H72" s="78">
        <v>0.24</v>
      </c>
      <c r="I72" s="75">
        <v>0.32</v>
      </c>
      <c r="J72" s="3"/>
      <c r="K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</row>
    <row r="73" spans="1:80" x14ac:dyDescent="0.2">
      <c r="A73" s="10" t="s">
        <v>129</v>
      </c>
      <c r="B73" s="3" t="s">
        <v>142</v>
      </c>
      <c r="C73" s="12" t="s">
        <v>150</v>
      </c>
      <c r="D73" s="76">
        <v>791.25559999999996</v>
      </c>
      <c r="E73" s="76">
        <v>25.509399999999999</v>
      </c>
      <c r="F73" s="76">
        <v>47.265700000000002</v>
      </c>
      <c r="G73" s="3" t="s">
        <v>9</v>
      </c>
      <c r="H73" s="78">
        <v>0.14399999999999999</v>
      </c>
      <c r="I73" s="75">
        <v>0.192</v>
      </c>
      <c r="J73" s="3"/>
      <c r="K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</row>
    <row r="74" spans="1:80" x14ac:dyDescent="0.2">
      <c r="A74" s="10" t="s">
        <v>216</v>
      </c>
      <c r="B74" s="3" t="s">
        <v>58</v>
      </c>
      <c r="C74" s="12" t="s">
        <v>150</v>
      </c>
      <c r="D74" s="77">
        <v>1058.1851799999999</v>
      </c>
      <c r="E74" s="77">
        <v>24.206</v>
      </c>
      <c r="F74" s="77">
        <v>59.411189999999998</v>
      </c>
      <c r="G74" s="3" t="s">
        <v>10</v>
      </c>
      <c r="H74" s="78">
        <v>0.28799999999999998</v>
      </c>
      <c r="I74" s="75">
        <v>0.38400000000000001</v>
      </c>
      <c r="J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</row>
    <row r="75" spans="1:80" x14ac:dyDescent="0.2">
      <c r="A75" s="10" t="s">
        <v>217</v>
      </c>
      <c r="B75" s="3" t="s">
        <v>97</v>
      </c>
      <c r="C75" s="12" t="s">
        <v>154</v>
      </c>
      <c r="D75" s="76">
        <v>911.79100000000005</v>
      </c>
      <c r="E75" s="76">
        <v>18.876480000000001</v>
      </c>
      <c r="F75" s="76">
        <v>56.080500000000001</v>
      </c>
      <c r="G75" s="3" t="s">
        <v>8</v>
      </c>
      <c r="H75" s="78">
        <v>72</v>
      </c>
      <c r="I75" s="75">
        <v>96</v>
      </c>
      <c r="J75" s="3"/>
      <c r="K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</row>
    <row r="76" spans="1:80" x14ac:dyDescent="0.2">
      <c r="A76" s="10" t="s">
        <v>218</v>
      </c>
      <c r="B76" s="3" t="s">
        <v>142</v>
      </c>
      <c r="C76" s="12" t="s">
        <v>150</v>
      </c>
      <c r="D76" s="76">
        <v>991.45280000000002</v>
      </c>
      <c r="E76" s="76">
        <v>27.185199999999998</v>
      </c>
      <c r="F76" s="76">
        <v>62.223199999999999</v>
      </c>
      <c r="G76" s="3" t="s">
        <v>9</v>
      </c>
      <c r="H76" s="78">
        <v>0.14399999999999999</v>
      </c>
      <c r="I76" s="75">
        <v>0.192</v>
      </c>
      <c r="J76" s="3"/>
      <c r="K76" s="3"/>
      <c r="O76" s="3"/>
      <c r="P76" s="3"/>
      <c r="Q76" s="3"/>
      <c r="R76" s="3"/>
      <c r="S76" s="3"/>
      <c r="T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</row>
    <row r="77" spans="1:80" x14ac:dyDescent="0.2">
      <c r="A77" s="10" t="s">
        <v>91</v>
      </c>
      <c r="B77" s="3" t="s">
        <v>156</v>
      </c>
      <c r="C77" s="12" t="s">
        <v>154</v>
      </c>
      <c r="D77" s="76">
        <v>857.08356000000003</v>
      </c>
      <c r="E77" s="76">
        <v>16.9176</v>
      </c>
      <c r="F77" s="76">
        <v>63.519750000000002</v>
      </c>
      <c r="G77" s="3" t="s">
        <v>13</v>
      </c>
      <c r="H77" s="78">
        <v>0.18</v>
      </c>
      <c r="I77" s="75">
        <v>0.24</v>
      </c>
      <c r="J77" s="3"/>
      <c r="K77" s="3"/>
      <c r="O77" s="3"/>
      <c r="P77" s="3"/>
      <c r="Q77" s="3"/>
      <c r="R77" s="3"/>
      <c r="S77" s="3"/>
      <c r="T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</row>
    <row r="78" spans="1:80" x14ac:dyDescent="0.2">
      <c r="A78" s="10" t="s">
        <v>219</v>
      </c>
      <c r="B78" s="3" t="s">
        <v>97</v>
      </c>
      <c r="C78" s="12" t="s">
        <v>154</v>
      </c>
      <c r="D78" s="76">
        <v>939.14469999999994</v>
      </c>
      <c r="E78" s="76">
        <v>20.835360000000001</v>
      </c>
      <c r="F78" s="76">
        <v>66.953249999999997</v>
      </c>
      <c r="G78" s="3" t="s">
        <v>13</v>
      </c>
      <c r="H78" s="78">
        <v>0.18</v>
      </c>
      <c r="I78" s="75">
        <v>0.24</v>
      </c>
      <c r="J78" s="3"/>
      <c r="K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</row>
    <row r="79" spans="1:80" x14ac:dyDescent="0.2">
      <c r="A79" s="10" t="s">
        <v>220</v>
      </c>
      <c r="B79" s="3" t="s">
        <v>142</v>
      </c>
      <c r="C79" s="12" t="s">
        <v>150</v>
      </c>
      <c r="D79" s="76">
        <v>810.32202148438</v>
      </c>
      <c r="E79" s="76">
        <v>26.068000793456999</v>
      </c>
      <c r="F79" s="76">
        <v>44.573348999022997</v>
      </c>
      <c r="G79" s="3" t="s">
        <v>13</v>
      </c>
      <c r="H79" s="78">
        <v>0.216</v>
      </c>
      <c r="I79" s="75">
        <v>0.28799999999999998</v>
      </c>
      <c r="J79" s="3"/>
      <c r="K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</row>
    <row r="80" spans="1:80" x14ac:dyDescent="0.2">
      <c r="A80" s="10" t="s">
        <v>221</v>
      </c>
      <c r="B80" s="3" t="s">
        <v>98</v>
      </c>
      <c r="C80" s="12" t="s">
        <v>150</v>
      </c>
      <c r="D80" s="76">
        <v>807.46204</v>
      </c>
      <c r="E80" s="76">
        <v>26.4404</v>
      </c>
      <c r="F80" s="76">
        <v>44.2742</v>
      </c>
      <c r="G80" s="3" t="s">
        <v>9</v>
      </c>
      <c r="H80" s="78">
        <v>0.14399999999999999</v>
      </c>
      <c r="I80" s="75">
        <v>0.192</v>
      </c>
      <c r="J80" s="3"/>
      <c r="K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</row>
    <row r="81" spans="1:80" x14ac:dyDescent="0.2">
      <c r="A81" s="10" t="s">
        <v>222</v>
      </c>
      <c r="B81" s="3" t="s">
        <v>97</v>
      </c>
      <c r="C81" s="12" t="s">
        <v>154</v>
      </c>
      <c r="D81" s="76">
        <v>784.14026000000001</v>
      </c>
      <c r="E81" s="76">
        <v>20.12304</v>
      </c>
      <c r="F81" s="76">
        <v>49.213500000000003</v>
      </c>
      <c r="G81" s="3" t="s">
        <v>29</v>
      </c>
      <c r="H81" s="78">
        <v>0.18</v>
      </c>
      <c r="I81" s="75">
        <v>0.24</v>
      </c>
      <c r="J81" s="3"/>
      <c r="K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</row>
    <row r="82" spans="1:80" x14ac:dyDescent="0.2">
      <c r="A82" s="10" t="s">
        <v>223</v>
      </c>
      <c r="B82" s="3" t="s">
        <v>55</v>
      </c>
      <c r="C82" s="12" t="s">
        <v>154</v>
      </c>
      <c r="D82" s="76">
        <v>1030.3239000000001</v>
      </c>
      <c r="E82" s="76">
        <v>17.808</v>
      </c>
      <c r="F82" s="76">
        <v>62.947499999999998</v>
      </c>
      <c r="G82" s="3" t="s">
        <v>12</v>
      </c>
      <c r="H82" s="78">
        <v>0.18</v>
      </c>
      <c r="I82" s="78">
        <v>0.24</v>
      </c>
      <c r="J82" s="3"/>
      <c r="K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</row>
    <row r="83" spans="1:80" x14ac:dyDescent="0.2">
      <c r="A83" s="10" t="s">
        <v>224</v>
      </c>
      <c r="B83" s="3" t="s">
        <v>156</v>
      </c>
      <c r="C83" s="12" t="s">
        <v>150</v>
      </c>
      <c r="D83" s="76">
        <v>1124.9176</v>
      </c>
      <c r="E83" s="76">
        <v>18.9924</v>
      </c>
      <c r="F83" s="76">
        <v>42.658790000000003</v>
      </c>
      <c r="G83" s="3" t="s">
        <v>9</v>
      </c>
      <c r="H83" s="78">
        <v>0.14399999999999999</v>
      </c>
      <c r="I83" s="75">
        <v>0.192</v>
      </c>
      <c r="J83" s="3"/>
      <c r="K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</row>
    <row r="84" spans="1:80" x14ac:dyDescent="0.2">
      <c r="A84" s="10" t="s">
        <v>225</v>
      </c>
      <c r="B84" s="3" t="s">
        <v>97</v>
      </c>
      <c r="C84" s="12" t="s">
        <v>150</v>
      </c>
      <c r="D84" s="76">
        <v>791.25559999999996</v>
      </c>
      <c r="E84" s="76">
        <v>25.137</v>
      </c>
      <c r="F84" s="76">
        <v>47.863999999999997</v>
      </c>
      <c r="G84" s="3" t="s">
        <v>9</v>
      </c>
      <c r="H84" s="78">
        <v>0.14399999999999999</v>
      </c>
      <c r="I84" s="75">
        <v>0.192</v>
      </c>
      <c r="J84" s="3"/>
      <c r="K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</row>
    <row r="85" spans="1:80" x14ac:dyDescent="0.2">
      <c r="A85" s="10" t="s">
        <v>226</v>
      </c>
      <c r="B85" s="3" t="s">
        <v>149</v>
      </c>
      <c r="C85" s="12" t="s">
        <v>154</v>
      </c>
      <c r="D85" s="76">
        <v>893.55520000000001</v>
      </c>
      <c r="E85" s="76">
        <v>16.027200000000001</v>
      </c>
      <c r="F85" s="76">
        <v>61.574100000000001</v>
      </c>
      <c r="G85" s="3" t="s">
        <v>1312</v>
      </c>
      <c r="H85" s="78">
        <v>0.2</v>
      </c>
      <c r="I85" s="75">
        <v>0.26700000000000002</v>
      </c>
      <c r="J85" s="3"/>
      <c r="K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</row>
    <row r="86" spans="1:80" x14ac:dyDescent="0.2">
      <c r="A86" s="10" t="s">
        <v>227</v>
      </c>
      <c r="B86" s="3" t="s">
        <v>149</v>
      </c>
      <c r="C86" s="12" t="s">
        <v>150</v>
      </c>
      <c r="D86" s="76">
        <v>1143.9839999999999</v>
      </c>
      <c r="E86" s="76">
        <v>19.550999999999998</v>
      </c>
      <c r="F86" s="76">
        <v>57.436799999999998</v>
      </c>
      <c r="G86" s="3" t="s">
        <v>36</v>
      </c>
      <c r="H86" s="78">
        <v>0.216</v>
      </c>
      <c r="I86" s="75">
        <v>0.28799999999999998</v>
      </c>
      <c r="J86" s="3"/>
      <c r="K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</row>
    <row r="87" spans="1:80" x14ac:dyDescent="0.2">
      <c r="P87" s="3"/>
      <c r="Q87" s="3"/>
      <c r="R87" s="3"/>
    </row>
  </sheetData>
  <phoneticPr fontId="9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C1104"/>
  <sheetViews>
    <sheetView topLeftCell="A205" zoomScale="70" zoomScaleNormal="70" workbookViewId="0">
      <selection activeCell="A213" sqref="A213:C277"/>
    </sheetView>
  </sheetViews>
  <sheetFormatPr defaultColWidth="12.42578125" defaultRowHeight="15.75" customHeight="1" x14ac:dyDescent="0.2"/>
  <sheetData>
    <row r="1" spans="1:29" ht="15.75" customHeight="1" x14ac:dyDescent="0.2">
      <c r="A1" s="54" t="s">
        <v>784</v>
      </c>
      <c r="B1" s="54" t="s">
        <v>21</v>
      </c>
      <c r="C1" s="54" t="s">
        <v>19</v>
      </c>
      <c r="D1" s="55" t="s">
        <v>785</v>
      </c>
      <c r="E1" s="55" t="s">
        <v>22</v>
      </c>
      <c r="F1" s="54" t="s">
        <v>786</v>
      </c>
      <c r="G1" s="55" t="s">
        <v>787</v>
      </c>
      <c r="H1" s="54" t="s">
        <v>23</v>
      </c>
      <c r="I1" s="54" t="s">
        <v>788</v>
      </c>
      <c r="J1" s="55" t="s">
        <v>789</v>
      </c>
      <c r="K1" s="54" t="s">
        <v>27</v>
      </c>
      <c r="L1" s="54" t="s">
        <v>790</v>
      </c>
      <c r="M1" s="55" t="s">
        <v>791</v>
      </c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</row>
    <row r="2" spans="1:29" ht="15.75" customHeight="1" x14ac:dyDescent="0.2">
      <c r="A2" s="2" t="s">
        <v>1310</v>
      </c>
      <c r="B2" s="2">
        <v>0</v>
      </c>
      <c r="C2" s="2" t="s">
        <v>1300</v>
      </c>
      <c r="D2" s="2">
        <v>0</v>
      </c>
      <c r="E2" s="2">
        <v>0</v>
      </c>
      <c r="F2" s="2">
        <v>0</v>
      </c>
      <c r="G2" s="2">
        <v>0</v>
      </c>
    </row>
    <row r="3" spans="1:29" ht="15.75" customHeight="1" x14ac:dyDescent="0.2">
      <c r="A3" s="2" t="s">
        <v>792</v>
      </c>
      <c r="B3" s="2">
        <v>401</v>
      </c>
      <c r="C3" s="2" t="s">
        <v>8</v>
      </c>
      <c r="D3" s="2">
        <v>141</v>
      </c>
      <c r="E3" s="2" t="s">
        <v>13</v>
      </c>
      <c r="F3" s="2">
        <v>0.2</v>
      </c>
      <c r="G3" s="2">
        <v>0</v>
      </c>
    </row>
    <row r="4" spans="1:29" ht="15.75" customHeight="1" x14ac:dyDescent="0.2">
      <c r="A4" s="2" t="s">
        <v>793</v>
      </c>
      <c r="B4" s="2">
        <v>401</v>
      </c>
      <c r="C4" s="2" t="s">
        <v>13</v>
      </c>
      <c r="D4" s="2">
        <v>0.35199999999999998</v>
      </c>
    </row>
    <row r="5" spans="1:29" ht="15.75" customHeight="1" x14ac:dyDescent="0.2">
      <c r="A5" s="2" t="s">
        <v>794</v>
      </c>
      <c r="B5" s="2">
        <v>401</v>
      </c>
      <c r="C5" s="2" t="s">
        <v>10</v>
      </c>
      <c r="D5" s="2">
        <v>0.46899999999999997</v>
      </c>
      <c r="E5" s="2" t="s">
        <v>9</v>
      </c>
      <c r="F5" s="2">
        <v>0.14000000000000001</v>
      </c>
      <c r="G5" s="2">
        <v>3.5000000000000003E-2</v>
      </c>
    </row>
    <row r="6" spans="1:29" ht="15.75" customHeight="1" x14ac:dyDescent="0.2">
      <c r="A6" s="2" t="s">
        <v>795</v>
      </c>
      <c r="B6" s="2">
        <v>354</v>
      </c>
      <c r="C6" s="2" t="s">
        <v>11</v>
      </c>
      <c r="D6" s="2">
        <v>0.51700000000000002</v>
      </c>
    </row>
    <row r="7" spans="1:29" ht="15.75" customHeight="1" x14ac:dyDescent="0.2">
      <c r="A7" s="2" t="s">
        <v>796</v>
      </c>
      <c r="B7" s="2">
        <v>448</v>
      </c>
      <c r="C7" s="2" t="s">
        <v>15</v>
      </c>
      <c r="D7" s="2">
        <v>0.27500000000000002</v>
      </c>
    </row>
    <row r="8" spans="1:29" ht="15.75" customHeight="1" x14ac:dyDescent="0.2">
      <c r="A8" s="6" t="s">
        <v>797</v>
      </c>
      <c r="B8" s="9">
        <v>454</v>
      </c>
      <c r="C8" s="8" t="s">
        <v>13</v>
      </c>
      <c r="D8" s="9">
        <v>0.55100000000000005</v>
      </c>
      <c r="E8" s="8"/>
      <c r="F8" s="8"/>
      <c r="G8" s="8"/>
      <c r="H8" s="8"/>
      <c r="I8" s="8"/>
      <c r="J8" s="8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spans="1:29" ht="15.75" customHeight="1" x14ac:dyDescent="0.2">
      <c r="A9" s="6" t="s">
        <v>798</v>
      </c>
      <c r="B9" s="9">
        <v>565</v>
      </c>
      <c r="C9" s="8" t="s">
        <v>10</v>
      </c>
      <c r="D9" s="9">
        <v>0.36799999999999999</v>
      </c>
      <c r="E9" s="8" t="s">
        <v>13</v>
      </c>
      <c r="F9" s="9">
        <v>0.12</v>
      </c>
      <c r="G9" s="9">
        <v>0.03</v>
      </c>
      <c r="H9" s="8"/>
      <c r="I9" s="8"/>
      <c r="J9" s="8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 spans="1:29" ht="15.75" customHeight="1" x14ac:dyDescent="0.2">
      <c r="A10" s="6" t="s">
        <v>799</v>
      </c>
      <c r="B10" s="9">
        <v>454</v>
      </c>
      <c r="C10" s="8" t="s">
        <v>15</v>
      </c>
      <c r="D10" s="9">
        <v>0.69</v>
      </c>
      <c r="E10" s="8"/>
      <c r="F10" s="8"/>
      <c r="G10" s="8"/>
      <c r="H10" s="8"/>
      <c r="I10" s="8"/>
      <c r="J10" s="8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 spans="1:29" ht="15.75" customHeight="1" x14ac:dyDescent="0.2">
      <c r="A11" s="6" t="s">
        <v>800</v>
      </c>
      <c r="B11" s="9">
        <v>510</v>
      </c>
      <c r="C11" s="8" t="s">
        <v>11</v>
      </c>
      <c r="D11" s="9">
        <v>0.45900000000000002</v>
      </c>
      <c r="E11" s="8" t="s">
        <v>11</v>
      </c>
      <c r="F11" s="8">
        <v>0.16</v>
      </c>
      <c r="G11" s="8">
        <f>F11/4</f>
        <v>0.04</v>
      </c>
      <c r="H11" s="8"/>
      <c r="I11" s="8"/>
      <c r="J11" s="8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spans="1:29" ht="15.75" customHeight="1" x14ac:dyDescent="0.2">
      <c r="A12" s="6" t="s">
        <v>126</v>
      </c>
      <c r="B12" s="9">
        <v>454</v>
      </c>
      <c r="C12" s="8" t="s">
        <v>11</v>
      </c>
      <c r="D12" s="9">
        <v>0.61299999999999999</v>
      </c>
      <c r="E12" s="8"/>
      <c r="F12" s="8"/>
      <c r="G12" s="8"/>
      <c r="H12" s="8"/>
      <c r="I12" s="8"/>
      <c r="J12" s="8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 spans="1:29" ht="15.75" customHeight="1" x14ac:dyDescent="0.2">
      <c r="A13" s="6" t="s">
        <v>801</v>
      </c>
      <c r="B13" s="9">
        <v>510</v>
      </c>
      <c r="C13" s="8" t="s">
        <v>11</v>
      </c>
      <c r="D13" s="9">
        <v>0.45900000000000002</v>
      </c>
      <c r="E13" s="8" t="s">
        <v>47</v>
      </c>
      <c r="F13" s="9">
        <v>0.16</v>
      </c>
      <c r="G13" s="9">
        <v>0.04</v>
      </c>
      <c r="H13" s="8"/>
      <c r="I13" s="8"/>
      <c r="J13" s="8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spans="1:29" ht="15.75" customHeight="1" x14ac:dyDescent="0.2">
      <c r="A14" s="6" t="s">
        <v>92</v>
      </c>
      <c r="B14" s="9">
        <v>565</v>
      </c>
      <c r="C14" s="8" t="s">
        <v>13</v>
      </c>
      <c r="D14" s="51">
        <v>0.27600000000000002</v>
      </c>
      <c r="E14" s="8" t="s">
        <v>13</v>
      </c>
      <c r="F14" s="9">
        <v>0.12</v>
      </c>
      <c r="G14" s="9">
        <f>F14/4</f>
        <v>0.03</v>
      </c>
      <c r="H14" s="8"/>
      <c r="I14" s="8"/>
      <c r="J14" s="8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 spans="1:29" ht="15.75" customHeight="1" x14ac:dyDescent="0.2">
      <c r="A15" s="8" t="s">
        <v>802</v>
      </c>
      <c r="B15" s="9">
        <v>510</v>
      </c>
      <c r="C15" s="8" t="s">
        <v>8</v>
      </c>
      <c r="D15" s="9">
        <v>165</v>
      </c>
      <c r="E15" s="8" t="s">
        <v>49</v>
      </c>
      <c r="F15" s="9">
        <v>0.16</v>
      </c>
      <c r="G15" s="9">
        <v>0.04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15.75" customHeight="1" x14ac:dyDescent="0.2">
      <c r="A16" s="6" t="s">
        <v>803</v>
      </c>
      <c r="B16" s="9">
        <v>510</v>
      </c>
      <c r="C16" s="8" t="s">
        <v>8</v>
      </c>
      <c r="D16" s="9">
        <v>165</v>
      </c>
      <c r="E16" s="8" t="s">
        <v>49</v>
      </c>
      <c r="F16" s="9">
        <v>0.06</v>
      </c>
      <c r="G16" s="9">
        <v>1.4999999999999999E-2</v>
      </c>
      <c r="H16" s="8"/>
      <c r="I16" s="8"/>
      <c r="J16" s="8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 spans="1:29" ht="15.75" customHeight="1" x14ac:dyDescent="0.2">
      <c r="A17" s="6" t="s">
        <v>804</v>
      </c>
      <c r="B17" s="9">
        <v>510</v>
      </c>
      <c r="C17" s="8" t="s">
        <v>13</v>
      </c>
      <c r="D17" s="9">
        <v>0.41299999999999998</v>
      </c>
      <c r="E17" s="8" t="s">
        <v>13</v>
      </c>
      <c r="F17" s="9">
        <v>0.15</v>
      </c>
      <c r="G17" s="9">
        <v>0</v>
      </c>
      <c r="H17" s="8"/>
      <c r="I17" s="8"/>
      <c r="J17" s="8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 spans="1:29" ht="15.75" customHeight="1" x14ac:dyDescent="0.2">
      <c r="A18" s="6" t="s">
        <v>805</v>
      </c>
      <c r="B18" s="9">
        <v>510</v>
      </c>
      <c r="C18" s="8" t="s">
        <v>13</v>
      </c>
      <c r="D18" s="9">
        <v>0.41299999999999998</v>
      </c>
      <c r="E18" s="8" t="s">
        <v>49</v>
      </c>
      <c r="F18" s="9">
        <v>0.2</v>
      </c>
      <c r="G18" s="9">
        <v>0.04</v>
      </c>
      <c r="H18" s="8"/>
      <c r="I18" s="8"/>
      <c r="J18" s="8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spans="1:29" ht="15.75" customHeight="1" x14ac:dyDescent="0.2">
      <c r="A19" s="6" t="s">
        <v>806</v>
      </c>
      <c r="B19" s="9">
        <v>565</v>
      </c>
      <c r="C19" s="8" t="s">
        <v>28</v>
      </c>
      <c r="D19" s="9">
        <v>0.34499999999999997</v>
      </c>
      <c r="E19" s="8" t="s">
        <v>13</v>
      </c>
      <c r="F19" s="9">
        <v>0.04</v>
      </c>
      <c r="G19" s="9">
        <v>0.01</v>
      </c>
      <c r="H19" s="8" t="s">
        <v>15</v>
      </c>
      <c r="I19" s="9">
        <v>0.04</v>
      </c>
      <c r="J19" s="9">
        <v>0.01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 spans="1:29" ht="15.75" customHeight="1" x14ac:dyDescent="0.2">
      <c r="A20" s="6" t="s">
        <v>807</v>
      </c>
      <c r="B20" s="9">
        <v>510</v>
      </c>
      <c r="C20" s="8" t="s">
        <v>13</v>
      </c>
      <c r="D20" s="9">
        <v>0.41299999999999998</v>
      </c>
      <c r="E20" s="8" t="s">
        <v>9</v>
      </c>
      <c r="F20" s="9">
        <v>0.08</v>
      </c>
      <c r="G20" s="9">
        <v>0.02</v>
      </c>
      <c r="H20" s="8"/>
      <c r="I20" s="8"/>
      <c r="J20" s="8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 spans="1:29" ht="15.75" customHeight="1" x14ac:dyDescent="0.2">
      <c r="A21" s="6" t="s">
        <v>808</v>
      </c>
      <c r="B21" s="9">
        <v>454</v>
      </c>
      <c r="C21" s="8" t="s">
        <v>11</v>
      </c>
      <c r="D21" s="9">
        <v>0.61299999999999999</v>
      </c>
      <c r="E21" s="8"/>
      <c r="F21" s="8"/>
      <c r="G21" s="8"/>
      <c r="H21" s="8"/>
      <c r="I21" s="8"/>
      <c r="J21" s="8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 spans="1:29" ht="15.75" customHeight="1" x14ac:dyDescent="0.2">
      <c r="A22" s="6" t="s">
        <v>809</v>
      </c>
      <c r="B22" s="9">
        <v>565</v>
      </c>
      <c r="C22" s="8" t="s">
        <v>11</v>
      </c>
      <c r="D22" s="9">
        <v>0.30599999999999999</v>
      </c>
      <c r="E22" s="8" t="s">
        <v>8</v>
      </c>
      <c r="F22" s="8">
        <v>60</v>
      </c>
      <c r="G22" s="8">
        <v>15</v>
      </c>
      <c r="H22" s="8"/>
      <c r="I22" s="8"/>
      <c r="J22" s="8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 spans="1:29" ht="12.75" x14ac:dyDescent="0.2">
      <c r="A23" s="6" t="s">
        <v>810</v>
      </c>
      <c r="B23" s="9">
        <v>440</v>
      </c>
      <c r="C23" s="6" t="s">
        <v>13</v>
      </c>
      <c r="D23" s="6">
        <v>0.35199999999999998</v>
      </c>
      <c r="E23" s="6" t="s">
        <v>6</v>
      </c>
      <c r="F23" s="6">
        <v>66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spans="1:29" ht="12.75" x14ac:dyDescent="0.2">
      <c r="A24" s="8" t="s">
        <v>811</v>
      </c>
      <c r="B24" s="9">
        <v>510</v>
      </c>
      <c r="C24" s="8" t="s">
        <v>13</v>
      </c>
      <c r="D24" s="9">
        <v>0.41299999999999998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12.75" x14ac:dyDescent="0.2">
      <c r="A25" s="6" t="s">
        <v>812</v>
      </c>
      <c r="B25" s="9">
        <v>620</v>
      </c>
      <c r="C25" s="8" t="s">
        <v>8</v>
      </c>
      <c r="D25" s="9">
        <v>55</v>
      </c>
      <c r="E25" s="8" t="s">
        <v>49</v>
      </c>
      <c r="F25" s="8">
        <v>0.12</v>
      </c>
      <c r="G25" s="8">
        <v>0.03</v>
      </c>
      <c r="H25" s="8"/>
      <c r="I25" s="8"/>
      <c r="J25" s="8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spans="1:29" ht="12.75" x14ac:dyDescent="0.2">
      <c r="A26" s="6" t="s">
        <v>813</v>
      </c>
      <c r="B26" s="9">
        <v>510</v>
      </c>
      <c r="C26" s="8" t="s">
        <v>9</v>
      </c>
      <c r="D26" s="9">
        <v>0.27600000000000002</v>
      </c>
      <c r="E26" s="8" t="s">
        <v>814</v>
      </c>
      <c r="F26" s="9">
        <v>0.2</v>
      </c>
      <c r="G26" s="9">
        <v>0.05</v>
      </c>
      <c r="H26" s="8"/>
      <c r="I26" s="8"/>
      <c r="J26" s="8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spans="1:29" ht="12.75" x14ac:dyDescent="0.2">
      <c r="A27" s="6" t="s">
        <v>815</v>
      </c>
      <c r="B27" s="9">
        <v>510</v>
      </c>
      <c r="C27" s="8" t="s">
        <v>12</v>
      </c>
      <c r="D27" s="9">
        <v>0.41299999999999998</v>
      </c>
      <c r="E27" s="8" t="s">
        <v>8</v>
      </c>
      <c r="F27" s="9">
        <v>40</v>
      </c>
      <c r="G27" s="9">
        <v>10</v>
      </c>
      <c r="H27" s="8"/>
      <c r="I27" s="9"/>
      <c r="J27" s="9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 spans="1:29" ht="12.75" x14ac:dyDescent="0.2">
      <c r="A28" s="6" t="s">
        <v>816</v>
      </c>
      <c r="B28" s="9">
        <v>510</v>
      </c>
      <c r="C28" s="8" t="s">
        <v>13</v>
      </c>
      <c r="D28" s="9">
        <v>0.41299999999999998</v>
      </c>
      <c r="E28" s="8"/>
      <c r="F28" s="8"/>
      <c r="G28" s="8"/>
      <c r="H28" s="8"/>
      <c r="I28" s="8"/>
      <c r="J28" s="8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 spans="1:29" ht="12.75" x14ac:dyDescent="0.2">
      <c r="A29" s="6" t="s">
        <v>817</v>
      </c>
      <c r="B29" s="9">
        <v>510</v>
      </c>
      <c r="C29" s="8" t="s">
        <v>9</v>
      </c>
      <c r="D29" s="9">
        <v>0.27600000000000002</v>
      </c>
      <c r="E29" s="8" t="s">
        <v>818</v>
      </c>
      <c r="F29" s="8">
        <v>0.16</v>
      </c>
      <c r="G29" s="8">
        <v>0.04</v>
      </c>
      <c r="H29" s="8"/>
      <c r="I29" s="8"/>
      <c r="J29" s="8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 spans="1:29" ht="12.75" x14ac:dyDescent="0.2">
      <c r="A30" s="6" t="s">
        <v>819</v>
      </c>
      <c r="B30" s="9">
        <v>510</v>
      </c>
      <c r="C30" s="8" t="s">
        <v>8</v>
      </c>
      <c r="D30" s="9">
        <v>165</v>
      </c>
      <c r="E30" s="8" t="s">
        <v>11</v>
      </c>
      <c r="F30" s="8">
        <v>3.6000000000000002E-4</v>
      </c>
      <c r="G30" s="8">
        <v>9.0000000000000006E-5</v>
      </c>
      <c r="H30" s="8"/>
      <c r="I30" s="8"/>
      <c r="J30" s="8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spans="1:29" ht="12.75" x14ac:dyDescent="0.2">
      <c r="A31" s="7" t="s">
        <v>820</v>
      </c>
      <c r="B31" s="25">
        <v>674</v>
      </c>
      <c r="C31" s="10" t="s">
        <v>28</v>
      </c>
      <c r="D31" s="25">
        <v>0.41299999999999998</v>
      </c>
      <c r="E31" s="10" t="s">
        <v>13</v>
      </c>
      <c r="F31" s="25">
        <v>0.2</v>
      </c>
      <c r="G31" s="25">
        <v>0.05</v>
      </c>
      <c r="H31" s="10"/>
      <c r="I31" s="10"/>
      <c r="J31" s="10"/>
      <c r="K31" s="10"/>
      <c r="L31" s="10"/>
      <c r="M31" s="10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</row>
    <row r="32" spans="1:29" ht="12.75" x14ac:dyDescent="0.2">
      <c r="A32" s="7" t="s">
        <v>821</v>
      </c>
      <c r="B32" s="25">
        <v>608</v>
      </c>
      <c r="C32" s="10" t="s">
        <v>8</v>
      </c>
      <c r="D32" s="25">
        <v>198</v>
      </c>
      <c r="E32" s="10" t="s">
        <v>49</v>
      </c>
      <c r="F32" s="25">
        <v>0.1</v>
      </c>
      <c r="G32" s="25">
        <v>2.5000000000000001E-2</v>
      </c>
      <c r="H32" s="10" t="s">
        <v>604</v>
      </c>
      <c r="I32" s="25">
        <v>0.16</v>
      </c>
      <c r="J32" s="25">
        <v>0.04</v>
      </c>
      <c r="K32" s="10" t="s">
        <v>13</v>
      </c>
      <c r="L32" s="25">
        <v>0.2</v>
      </c>
      <c r="M32" s="25">
        <v>0.05</v>
      </c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</row>
    <row r="33" spans="1:29" ht="12.75" x14ac:dyDescent="0.2">
      <c r="A33" s="10" t="s">
        <v>822</v>
      </c>
      <c r="B33" s="25">
        <v>542</v>
      </c>
      <c r="C33" s="10" t="s">
        <v>10</v>
      </c>
      <c r="D33" s="25">
        <v>0.88200000000000001</v>
      </c>
      <c r="E33" s="10" t="s">
        <v>47</v>
      </c>
      <c r="F33" s="25">
        <v>0.08</v>
      </c>
      <c r="G33" s="25">
        <f>F33/4</f>
        <v>0.02</v>
      </c>
      <c r="H33" s="10" t="s">
        <v>12</v>
      </c>
      <c r="I33" s="25">
        <v>0.14000000000000001</v>
      </c>
      <c r="J33" s="25">
        <f>I33/4</f>
        <v>3.5000000000000003E-2</v>
      </c>
      <c r="K33" s="10"/>
      <c r="L33" s="25"/>
      <c r="M33" s="25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 ht="12.75" x14ac:dyDescent="0.2">
      <c r="A34" s="7" t="s">
        <v>823</v>
      </c>
      <c r="B34" s="25">
        <v>608</v>
      </c>
      <c r="C34" s="10" t="s">
        <v>9</v>
      </c>
      <c r="D34" s="25">
        <v>0.33100000000000002</v>
      </c>
      <c r="E34" s="10" t="s">
        <v>38</v>
      </c>
      <c r="F34" s="25">
        <v>0.12</v>
      </c>
      <c r="G34" s="25">
        <v>0.03</v>
      </c>
      <c r="H34" s="10" t="s">
        <v>41</v>
      </c>
      <c r="I34" s="25">
        <v>0.2</v>
      </c>
      <c r="J34" s="25">
        <v>0.05</v>
      </c>
      <c r="K34" s="10"/>
      <c r="L34" s="25"/>
      <c r="M34" s="25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</row>
    <row r="35" spans="1:29" ht="12.75" x14ac:dyDescent="0.2">
      <c r="A35" s="7" t="s">
        <v>824</v>
      </c>
      <c r="B35" s="25">
        <v>542</v>
      </c>
      <c r="C35" s="10" t="s">
        <v>12</v>
      </c>
      <c r="D35" s="25">
        <v>0.66200000000000003</v>
      </c>
      <c r="E35" s="10" t="s">
        <v>12</v>
      </c>
      <c r="F35" s="25">
        <v>0.2</v>
      </c>
      <c r="G35" s="25">
        <v>0.05</v>
      </c>
      <c r="H35" s="10" t="s">
        <v>8</v>
      </c>
      <c r="I35" s="10">
        <v>1.1999999999999999E-3</v>
      </c>
      <c r="J35" s="10">
        <v>2.9999999999999997E-4</v>
      </c>
      <c r="K35" s="7" t="s">
        <v>8</v>
      </c>
      <c r="L35" s="25">
        <v>2E-3</v>
      </c>
      <c r="M35" s="25">
        <v>5.0000000000000001E-4</v>
      </c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</row>
    <row r="36" spans="1:29" ht="12.75" x14ac:dyDescent="0.2">
      <c r="A36" s="7" t="s">
        <v>825</v>
      </c>
      <c r="B36" s="25">
        <v>674</v>
      </c>
      <c r="C36" s="10" t="s">
        <v>10</v>
      </c>
      <c r="D36" s="25">
        <v>0.441</v>
      </c>
      <c r="E36" s="10" t="s">
        <v>38</v>
      </c>
      <c r="F36" s="25">
        <v>0.12</v>
      </c>
      <c r="G36" s="25">
        <v>0.03</v>
      </c>
      <c r="H36" s="10" t="s">
        <v>826</v>
      </c>
      <c r="I36" s="25">
        <v>0.08</v>
      </c>
      <c r="J36" s="25">
        <v>0.02</v>
      </c>
      <c r="K36" s="10" t="s">
        <v>826</v>
      </c>
      <c r="L36" s="25">
        <v>0.04</v>
      </c>
      <c r="M36" s="25">
        <v>0.01</v>
      </c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</row>
    <row r="37" spans="1:29" ht="12.75" x14ac:dyDescent="0.2">
      <c r="A37" s="7" t="s">
        <v>827</v>
      </c>
      <c r="B37" s="25">
        <v>542</v>
      </c>
      <c r="C37" s="10" t="s">
        <v>9</v>
      </c>
      <c r="D37" s="25">
        <v>0.441</v>
      </c>
      <c r="E37" s="10" t="s">
        <v>12</v>
      </c>
      <c r="F37" s="25">
        <v>0.2</v>
      </c>
      <c r="G37" s="25">
        <v>0.05</v>
      </c>
      <c r="H37" s="10"/>
      <c r="I37" s="10"/>
      <c r="J37" s="10"/>
      <c r="K37" s="10"/>
      <c r="L37" s="10"/>
      <c r="M37" s="10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</row>
    <row r="38" spans="1:29" ht="12.75" x14ac:dyDescent="0.2">
      <c r="A38" s="7" t="s">
        <v>828</v>
      </c>
      <c r="B38" s="25">
        <v>608</v>
      </c>
      <c r="C38" s="10" t="s">
        <v>11</v>
      </c>
      <c r="D38" s="25">
        <v>0.55100000000000005</v>
      </c>
      <c r="E38" s="10" t="s">
        <v>9</v>
      </c>
      <c r="F38" s="25">
        <v>0.04</v>
      </c>
      <c r="G38" s="25">
        <v>0.01</v>
      </c>
      <c r="H38" s="10"/>
      <c r="I38" s="10"/>
      <c r="J38" s="10"/>
      <c r="K38" s="10"/>
      <c r="L38" s="10"/>
      <c r="M38" s="10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</row>
    <row r="39" spans="1:29" ht="12.75" x14ac:dyDescent="0.2">
      <c r="A39" s="7" t="s">
        <v>829</v>
      </c>
      <c r="B39" s="25">
        <v>608</v>
      </c>
      <c r="C39" s="10" t="s">
        <v>13</v>
      </c>
      <c r="D39" s="25">
        <v>0.496</v>
      </c>
      <c r="E39" s="10" t="s">
        <v>13</v>
      </c>
      <c r="F39" s="25">
        <v>0.04</v>
      </c>
      <c r="G39" s="25">
        <v>0.01</v>
      </c>
      <c r="H39" s="10"/>
      <c r="I39" s="10"/>
      <c r="J39" s="10"/>
      <c r="K39" s="10"/>
      <c r="L39" s="10"/>
      <c r="M39" s="10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</row>
    <row r="40" spans="1:29" ht="12.75" x14ac:dyDescent="0.2">
      <c r="A40" s="7" t="s">
        <v>830</v>
      </c>
      <c r="B40" s="25">
        <v>542</v>
      </c>
      <c r="C40" s="10" t="s">
        <v>10</v>
      </c>
      <c r="D40" s="25">
        <v>0.88200000000000001</v>
      </c>
      <c r="E40" s="10" t="s">
        <v>814</v>
      </c>
      <c r="F40" s="25">
        <v>0.16</v>
      </c>
      <c r="G40" s="25">
        <v>0.04</v>
      </c>
      <c r="H40" s="10" t="s">
        <v>47</v>
      </c>
      <c r="I40" s="10">
        <v>0.24</v>
      </c>
      <c r="J40" s="10">
        <v>0.06</v>
      </c>
      <c r="K40" s="10" t="s">
        <v>15</v>
      </c>
      <c r="L40" s="10">
        <v>0.2</v>
      </c>
      <c r="M40" s="10">
        <v>0.05</v>
      </c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</row>
    <row r="41" spans="1:29" ht="12.75" x14ac:dyDescent="0.2">
      <c r="A41" s="10" t="s">
        <v>831</v>
      </c>
      <c r="B41" s="25">
        <v>542</v>
      </c>
      <c r="C41" s="10" t="s">
        <v>10</v>
      </c>
      <c r="D41" s="25">
        <v>0.88200000000000001</v>
      </c>
      <c r="E41" s="10" t="s">
        <v>9</v>
      </c>
      <c r="F41" s="25">
        <v>0.04</v>
      </c>
      <c r="G41" s="25">
        <v>0.01</v>
      </c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</row>
    <row r="42" spans="1:29" ht="12.75" x14ac:dyDescent="0.2">
      <c r="A42" s="2" t="s">
        <v>832</v>
      </c>
      <c r="B42" s="12">
        <v>354</v>
      </c>
      <c r="C42" s="2" t="s">
        <v>8</v>
      </c>
      <c r="D42" s="2">
        <v>187</v>
      </c>
      <c r="E42" s="2" t="s">
        <v>49</v>
      </c>
      <c r="F42" s="2">
        <v>0.12</v>
      </c>
      <c r="G42" s="2">
        <v>0.03</v>
      </c>
    </row>
    <row r="43" spans="1:29" ht="12.75" x14ac:dyDescent="0.2">
      <c r="A43" s="2" t="s">
        <v>833</v>
      </c>
      <c r="B43" s="2">
        <v>401</v>
      </c>
      <c r="C43" s="2" t="s">
        <v>13</v>
      </c>
      <c r="D43" s="2">
        <v>0.35199999999999998</v>
      </c>
    </row>
    <row r="44" spans="1:29" ht="12.75" x14ac:dyDescent="0.2">
      <c r="A44" s="2" t="s">
        <v>834</v>
      </c>
      <c r="B44" s="2">
        <v>401</v>
      </c>
      <c r="C44" s="2" t="s">
        <v>12</v>
      </c>
      <c r="D44" s="2">
        <v>0.35199999999999998</v>
      </c>
      <c r="E44" s="2" t="s">
        <v>43</v>
      </c>
      <c r="F44" s="2">
        <v>0.3</v>
      </c>
      <c r="G44" s="2">
        <v>0.05</v>
      </c>
    </row>
    <row r="45" spans="1:29" ht="12.75" x14ac:dyDescent="0.2">
      <c r="A45" s="3" t="s">
        <v>835</v>
      </c>
      <c r="B45" s="12">
        <v>401</v>
      </c>
      <c r="C45" s="3" t="s">
        <v>8</v>
      </c>
      <c r="D45" s="12">
        <v>141</v>
      </c>
      <c r="E45" s="3" t="s">
        <v>13</v>
      </c>
      <c r="F45" s="12">
        <v>0.2</v>
      </c>
      <c r="G45" s="12">
        <v>0.05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x14ac:dyDescent="0.2">
      <c r="A46" s="2" t="s">
        <v>836</v>
      </c>
      <c r="B46" s="2">
        <v>401</v>
      </c>
      <c r="C46" s="2" t="s">
        <v>28</v>
      </c>
      <c r="D46" s="2">
        <v>0.439</v>
      </c>
      <c r="E46" s="2" t="s">
        <v>13</v>
      </c>
      <c r="F46" s="2">
        <v>0.06</v>
      </c>
      <c r="G46" s="2">
        <v>0.01</v>
      </c>
    </row>
    <row r="47" spans="1:29" ht="12.75" x14ac:dyDescent="0.2">
      <c r="A47" s="2" t="s">
        <v>837</v>
      </c>
      <c r="B47" s="2">
        <v>401</v>
      </c>
      <c r="C47" s="2" t="s">
        <v>15</v>
      </c>
      <c r="D47" s="2">
        <v>0.439</v>
      </c>
    </row>
    <row r="48" spans="1:29" ht="12.75" x14ac:dyDescent="0.2">
      <c r="A48" s="6" t="s">
        <v>838</v>
      </c>
      <c r="B48" s="9">
        <v>510</v>
      </c>
      <c r="C48" s="8" t="s">
        <v>13</v>
      </c>
      <c r="D48" s="9">
        <v>0.41299999999999998</v>
      </c>
      <c r="E48" s="8" t="s">
        <v>48</v>
      </c>
      <c r="F48" s="9">
        <v>1.1999999999999999E-3</v>
      </c>
      <c r="G48" s="9">
        <v>2.9999999999999997E-4</v>
      </c>
      <c r="H48" s="8"/>
      <c r="I48" s="8"/>
      <c r="J48" s="8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 spans="1:29" ht="12.75" x14ac:dyDescent="0.2">
      <c r="A49" s="6" t="s">
        <v>839</v>
      </c>
      <c r="B49" s="9">
        <v>510</v>
      </c>
      <c r="C49" s="8" t="s">
        <v>10</v>
      </c>
      <c r="D49" s="9">
        <v>0.55100000000000005</v>
      </c>
      <c r="E49" s="8" t="s">
        <v>13</v>
      </c>
      <c r="F49" s="9">
        <v>0.12</v>
      </c>
      <c r="G49" s="9">
        <v>0.03</v>
      </c>
      <c r="H49" s="8"/>
      <c r="I49" s="8"/>
      <c r="J49" s="8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 spans="1:29" ht="12.75" x14ac:dyDescent="0.2">
      <c r="A50" s="6" t="s">
        <v>840</v>
      </c>
      <c r="B50" s="9">
        <v>454</v>
      </c>
      <c r="C50" s="8" t="s">
        <v>11</v>
      </c>
      <c r="D50" s="9">
        <v>0.61299999999999999</v>
      </c>
      <c r="E50" s="8"/>
      <c r="F50" s="8"/>
      <c r="G50" s="8"/>
      <c r="H50" s="8"/>
      <c r="I50" s="8"/>
      <c r="J50" s="8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</row>
    <row r="51" spans="1:29" ht="12.75" x14ac:dyDescent="0.2">
      <c r="A51" s="8" t="s">
        <v>841</v>
      </c>
      <c r="B51" s="9">
        <v>565</v>
      </c>
      <c r="C51" s="8" t="s">
        <v>11</v>
      </c>
      <c r="D51" s="9">
        <v>0.30599999999999999</v>
      </c>
      <c r="E51" s="8" t="s">
        <v>8</v>
      </c>
      <c r="F51" s="9">
        <v>60</v>
      </c>
      <c r="G51" s="9">
        <v>15</v>
      </c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1:29" ht="12.75" x14ac:dyDescent="0.2">
      <c r="A52" s="6" t="s">
        <v>842</v>
      </c>
      <c r="B52" s="9">
        <v>510</v>
      </c>
      <c r="C52" s="8" t="s">
        <v>11</v>
      </c>
      <c r="D52" s="9">
        <v>0.45900000000000002</v>
      </c>
      <c r="E52" s="8" t="s">
        <v>47</v>
      </c>
      <c r="F52" s="9">
        <v>0.06</v>
      </c>
      <c r="G52" s="9">
        <v>1.4999999999999999E-2</v>
      </c>
      <c r="H52" s="8"/>
      <c r="I52" s="8"/>
      <c r="J52" s="8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</row>
    <row r="53" spans="1:29" ht="12.75" x14ac:dyDescent="0.2">
      <c r="A53" s="6" t="s">
        <v>843</v>
      </c>
      <c r="B53" s="9">
        <v>510</v>
      </c>
      <c r="C53" s="8" t="s">
        <v>13</v>
      </c>
      <c r="D53" s="9">
        <v>0.41299999999999998</v>
      </c>
      <c r="E53" s="8" t="s">
        <v>13</v>
      </c>
      <c r="F53" s="9">
        <v>7.0000000000000007E-2</v>
      </c>
      <c r="G53" s="9">
        <v>0.01</v>
      </c>
      <c r="H53" s="8" t="s">
        <v>9</v>
      </c>
      <c r="I53" s="9">
        <v>0.03</v>
      </c>
      <c r="J53" s="9">
        <v>0.01</v>
      </c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</row>
    <row r="54" spans="1:29" ht="12.75" x14ac:dyDescent="0.2">
      <c r="A54" s="6" t="s">
        <v>844</v>
      </c>
      <c r="B54" s="9">
        <v>454</v>
      </c>
      <c r="C54" s="8" t="s">
        <v>13</v>
      </c>
      <c r="D54" s="9">
        <v>0.55100000000000005</v>
      </c>
      <c r="E54" s="8" t="s">
        <v>48</v>
      </c>
      <c r="F54" s="9">
        <v>0.12</v>
      </c>
      <c r="G54" s="9">
        <v>0.03</v>
      </c>
      <c r="H54" s="8"/>
      <c r="I54" s="8"/>
      <c r="J54" s="8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 spans="1:29" ht="12.75" x14ac:dyDescent="0.2">
      <c r="A55" s="8" t="s">
        <v>845</v>
      </c>
      <c r="B55" s="9">
        <v>565</v>
      </c>
      <c r="C55" s="8" t="s">
        <v>8</v>
      </c>
      <c r="D55" s="9">
        <v>110</v>
      </c>
      <c r="E55" s="8" t="s">
        <v>13</v>
      </c>
      <c r="F55" s="9">
        <v>0.12</v>
      </c>
      <c r="G55" s="9">
        <v>0.03</v>
      </c>
      <c r="H55" s="8" t="s">
        <v>8</v>
      </c>
      <c r="I55" s="9">
        <v>48</v>
      </c>
      <c r="J55" s="9">
        <v>12</v>
      </c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1:29" ht="12.75" x14ac:dyDescent="0.2">
      <c r="A56" s="6" t="s">
        <v>846</v>
      </c>
      <c r="B56" s="9">
        <v>510</v>
      </c>
      <c r="C56" s="8" t="s">
        <v>8</v>
      </c>
      <c r="D56" s="9">
        <v>165</v>
      </c>
      <c r="E56" s="8" t="s">
        <v>13</v>
      </c>
      <c r="F56" s="9">
        <v>0.24</v>
      </c>
      <c r="G56" s="9">
        <v>0.03</v>
      </c>
      <c r="H56" s="8" t="s">
        <v>13</v>
      </c>
      <c r="I56" s="9">
        <f t="shared" ref="I56:J56" si="0">(30%)*F56</f>
        <v>7.1999999999999995E-2</v>
      </c>
      <c r="J56" s="9">
        <f t="shared" si="0"/>
        <v>8.9999999999999993E-3</v>
      </c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</row>
    <row r="57" spans="1:29" ht="12.75" x14ac:dyDescent="0.2">
      <c r="A57" s="6" t="s">
        <v>847</v>
      </c>
      <c r="B57" s="9">
        <v>565</v>
      </c>
      <c r="C57" s="8" t="s">
        <v>13</v>
      </c>
      <c r="D57" s="9">
        <v>0.27600000000000002</v>
      </c>
      <c r="E57" s="8"/>
      <c r="F57" s="8"/>
      <c r="G57" s="8"/>
      <c r="H57" s="8"/>
      <c r="I57" s="8"/>
      <c r="J57" s="8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</row>
    <row r="58" spans="1:29" ht="12.75" x14ac:dyDescent="0.2">
      <c r="A58" s="6" t="s">
        <v>848</v>
      </c>
      <c r="B58" s="9">
        <v>454</v>
      </c>
      <c r="C58" s="8" t="s">
        <v>12</v>
      </c>
      <c r="D58" s="9">
        <v>0.55100000000000005</v>
      </c>
      <c r="E58" s="8" t="s">
        <v>8</v>
      </c>
      <c r="F58" s="9">
        <v>40</v>
      </c>
      <c r="G58" s="9">
        <v>10</v>
      </c>
      <c r="H58" s="8"/>
      <c r="I58" s="8"/>
      <c r="J58" s="8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</row>
    <row r="59" spans="1:29" ht="12.75" x14ac:dyDescent="0.2">
      <c r="A59" s="6" t="s">
        <v>849</v>
      </c>
      <c r="B59" s="9">
        <v>510</v>
      </c>
      <c r="C59" s="8" t="s">
        <v>8</v>
      </c>
      <c r="D59" s="9">
        <v>165</v>
      </c>
      <c r="E59" s="8" t="s">
        <v>49</v>
      </c>
      <c r="F59" s="56">
        <v>0.2</v>
      </c>
      <c r="G59" s="9">
        <v>0.04</v>
      </c>
      <c r="H59" s="8"/>
      <c r="I59" s="8"/>
      <c r="J59" s="8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</row>
    <row r="60" spans="1:29" ht="12.75" x14ac:dyDescent="0.2">
      <c r="A60" s="6" t="s">
        <v>850</v>
      </c>
      <c r="B60" s="9">
        <v>565</v>
      </c>
      <c r="C60" s="8" t="s">
        <v>13</v>
      </c>
      <c r="D60" s="9">
        <v>0.27600000000000002</v>
      </c>
      <c r="E60" s="8" t="s">
        <v>9</v>
      </c>
      <c r="F60" s="9">
        <v>0.08</v>
      </c>
      <c r="G60" s="9">
        <v>0.02</v>
      </c>
      <c r="H60" s="8"/>
      <c r="I60" s="8"/>
      <c r="J60" s="8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</row>
    <row r="61" spans="1:29" ht="12.75" x14ac:dyDescent="0.2">
      <c r="A61" s="6" t="s">
        <v>851</v>
      </c>
      <c r="B61" s="9">
        <v>565</v>
      </c>
      <c r="C61" s="8" t="s">
        <v>11</v>
      </c>
      <c r="D61" s="9">
        <v>0.30599999999999999</v>
      </c>
      <c r="E61" s="8"/>
      <c r="F61" s="8"/>
      <c r="G61" s="8"/>
      <c r="H61" s="8"/>
      <c r="I61" s="8"/>
      <c r="J61" s="8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</row>
    <row r="62" spans="1:29" ht="12.75" x14ac:dyDescent="0.2">
      <c r="A62" s="6" t="s">
        <v>852</v>
      </c>
      <c r="B62" s="9">
        <v>510</v>
      </c>
      <c r="C62" s="8" t="s">
        <v>9</v>
      </c>
      <c r="D62" s="9">
        <v>0.27600000000000002</v>
      </c>
      <c r="E62" s="8" t="s">
        <v>49</v>
      </c>
      <c r="F62" s="9">
        <v>0.06</v>
      </c>
      <c r="G62" s="9">
        <v>0.01</v>
      </c>
      <c r="H62" s="8"/>
      <c r="I62" s="8"/>
      <c r="J62" s="8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</row>
    <row r="63" spans="1:29" ht="12.75" x14ac:dyDescent="0.2">
      <c r="A63" s="6" t="s">
        <v>853</v>
      </c>
      <c r="B63" s="9">
        <v>565</v>
      </c>
      <c r="C63" s="8" t="s">
        <v>28</v>
      </c>
      <c r="D63" s="9">
        <v>0.34499999999999997</v>
      </c>
      <c r="E63" s="8"/>
      <c r="F63" s="8"/>
      <c r="G63" s="8"/>
      <c r="H63" s="8"/>
      <c r="I63" s="8"/>
      <c r="J63" s="8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</row>
    <row r="64" spans="1:29" ht="12.75" x14ac:dyDescent="0.2">
      <c r="A64" s="6" t="s">
        <v>854</v>
      </c>
      <c r="B64" s="9">
        <v>565</v>
      </c>
      <c r="C64" s="8" t="s">
        <v>9</v>
      </c>
      <c r="D64" s="9">
        <v>0.184</v>
      </c>
      <c r="E64" s="8" t="s">
        <v>13</v>
      </c>
      <c r="F64" s="8">
        <v>0.16</v>
      </c>
      <c r="G64" s="8">
        <v>0.04</v>
      </c>
      <c r="H64" s="8" t="s">
        <v>38</v>
      </c>
      <c r="I64" s="8">
        <v>0.12</v>
      </c>
      <c r="J64" s="8">
        <v>0.03</v>
      </c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</row>
    <row r="65" spans="1:29" ht="12.75" x14ac:dyDescent="0.2">
      <c r="A65" s="6" t="s">
        <v>855</v>
      </c>
      <c r="B65" s="9">
        <v>510</v>
      </c>
      <c r="C65" s="8" t="s">
        <v>12</v>
      </c>
      <c r="D65" s="9">
        <v>0.41299999999999998</v>
      </c>
      <c r="E65" s="8" t="s">
        <v>49</v>
      </c>
      <c r="F65" s="9">
        <v>0.12</v>
      </c>
      <c r="G65" s="9">
        <v>0.03</v>
      </c>
      <c r="H65" s="8"/>
      <c r="I65" s="8"/>
      <c r="J65" s="8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</row>
    <row r="66" spans="1:29" ht="12.75" x14ac:dyDescent="0.2">
      <c r="A66" s="6" t="s">
        <v>856</v>
      </c>
      <c r="B66" s="9">
        <v>510</v>
      </c>
      <c r="C66" s="8" t="s">
        <v>13</v>
      </c>
      <c r="D66" s="9">
        <v>0.41299999999999998</v>
      </c>
      <c r="E66" s="8" t="s">
        <v>13</v>
      </c>
      <c r="F66" s="9">
        <v>0.24</v>
      </c>
      <c r="G66" s="9">
        <f t="shared" ref="G66:G67" si="1">F66/4</f>
        <v>0.06</v>
      </c>
      <c r="H66" s="8"/>
      <c r="I66" s="8"/>
      <c r="J66" s="8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</row>
    <row r="67" spans="1:29" ht="12.75" x14ac:dyDescent="0.2">
      <c r="A67" s="6" t="s">
        <v>857</v>
      </c>
      <c r="B67" s="9">
        <v>565</v>
      </c>
      <c r="C67" s="8" t="s">
        <v>11</v>
      </c>
      <c r="D67" s="9">
        <v>0.30599999999999999</v>
      </c>
      <c r="E67" s="8" t="s">
        <v>13</v>
      </c>
      <c r="F67" s="9">
        <v>0.12</v>
      </c>
      <c r="G67" s="9">
        <f t="shared" si="1"/>
        <v>0.03</v>
      </c>
      <c r="H67" s="8" t="s">
        <v>13</v>
      </c>
      <c r="I67" s="9">
        <v>0.12</v>
      </c>
      <c r="J67" s="9">
        <f>I67/4</f>
        <v>0.03</v>
      </c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</row>
    <row r="68" spans="1:29" ht="12.75" x14ac:dyDescent="0.2">
      <c r="A68" s="6" t="s">
        <v>858</v>
      </c>
      <c r="B68" s="9">
        <v>510</v>
      </c>
      <c r="C68" s="8" t="s">
        <v>15</v>
      </c>
      <c r="D68" s="9">
        <v>0.51700000000000002</v>
      </c>
      <c r="E68" s="8" t="s">
        <v>13</v>
      </c>
      <c r="F68" s="9">
        <v>0.06</v>
      </c>
      <c r="G68" s="9">
        <v>1.4999999999999999E-2</v>
      </c>
      <c r="H68" s="8" t="s">
        <v>15</v>
      </c>
      <c r="I68" s="9">
        <v>0.06</v>
      </c>
      <c r="J68" s="9">
        <v>1.4999999999999999E-2</v>
      </c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</row>
    <row r="69" spans="1:29" ht="12.75" x14ac:dyDescent="0.2">
      <c r="A69" s="10" t="s">
        <v>859</v>
      </c>
      <c r="B69" s="25">
        <v>608</v>
      </c>
      <c r="C69" s="10" t="s">
        <v>9</v>
      </c>
      <c r="D69" s="25">
        <v>0.33100000000000002</v>
      </c>
      <c r="E69" s="10" t="s">
        <v>13</v>
      </c>
      <c r="F69" s="25">
        <v>0.2</v>
      </c>
      <c r="G69" s="25">
        <v>0.05</v>
      </c>
      <c r="H69" s="10" t="s">
        <v>13</v>
      </c>
      <c r="I69" s="25">
        <v>0.2</v>
      </c>
      <c r="J69" s="25">
        <v>0.05</v>
      </c>
      <c r="K69" s="10" t="s">
        <v>12</v>
      </c>
      <c r="L69" s="25">
        <v>0.32</v>
      </c>
      <c r="M69" s="25">
        <v>0.08</v>
      </c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</row>
    <row r="70" spans="1:29" ht="12.75" x14ac:dyDescent="0.2">
      <c r="A70" s="7" t="s">
        <v>860</v>
      </c>
      <c r="B70" s="7">
        <v>542</v>
      </c>
      <c r="C70" s="7" t="s">
        <v>10</v>
      </c>
      <c r="D70" s="7">
        <v>0.88200000000000001</v>
      </c>
      <c r="E70" s="7" t="s">
        <v>15</v>
      </c>
      <c r="F70" s="7">
        <v>0.28000000000000003</v>
      </c>
      <c r="G70" s="7">
        <v>7.0000000000000007E-2</v>
      </c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</row>
    <row r="71" spans="1:29" ht="12.75" x14ac:dyDescent="0.2">
      <c r="A71" s="7" t="s">
        <v>861</v>
      </c>
      <c r="B71" s="25">
        <v>674</v>
      </c>
      <c r="C71" s="10" t="s">
        <v>11</v>
      </c>
      <c r="D71" s="25">
        <v>0.36799999999999999</v>
      </c>
      <c r="E71" s="10" t="s">
        <v>49</v>
      </c>
      <c r="F71" s="25">
        <v>0.08</v>
      </c>
      <c r="G71" s="25">
        <v>0.02</v>
      </c>
      <c r="H71" s="10"/>
      <c r="I71" s="10"/>
      <c r="J71" s="10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</row>
    <row r="72" spans="1:29" ht="12.75" x14ac:dyDescent="0.2">
      <c r="A72" s="7" t="s">
        <v>862</v>
      </c>
      <c r="B72" s="25">
        <v>741</v>
      </c>
      <c r="C72" s="10" t="s">
        <v>28</v>
      </c>
      <c r="D72" s="25">
        <v>0.20699999999999999</v>
      </c>
      <c r="E72" s="10" t="s">
        <v>13</v>
      </c>
      <c r="F72" s="25">
        <v>0.16</v>
      </c>
      <c r="G72" s="25">
        <v>0.04</v>
      </c>
      <c r="H72" s="10" t="s">
        <v>13</v>
      </c>
      <c r="I72" s="25">
        <v>0.2</v>
      </c>
      <c r="J72" s="25">
        <v>0.05</v>
      </c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</row>
    <row r="73" spans="1:29" ht="12.75" x14ac:dyDescent="0.2">
      <c r="A73" s="7" t="s">
        <v>863</v>
      </c>
      <c r="B73" s="25">
        <v>608</v>
      </c>
      <c r="C73" s="10" t="s">
        <v>13</v>
      </c>
      <c r="D73" s="25">
        <v>0.496</v>
      </c>
      <c r="E73" s="10" t="s">
        <v>13</v>
      </c>
      <c r="F73" s="25">
        <v>0.04</v>
      </c>
      <c r="G73" s="25">
        <v>0.01</v>
      </c>
      <c r="H73" s="10"/>
      <c r="I73" s="10"/>
      <c r="J73" s="10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</row>
    <row r="74" spans="1:29" ht="12.75" x14ac:dyDescent="0.2">
      <c r="A74" s="7" t="s">
        <v>864</v>
      </c>
      <c r="B74" s="25">
        <v>608</v>
      </c>
      <c r="C74" s="10" t="s">
        <v>13</v>
      </c>
      <c r="D74" s="25">
        <v>0.496</v>
      </c>
      <c r="E74" s="10" t="s">
        <v>13</v>
      </c>
      <c r="F74" s="57">
        <v>0.2</v>
      </c>
      <c r="G74" s="25">
        <v>0.05</v>
      </c>
      <c r="H74" s="10" t="s">
        <v>13</v>
      </c>
      <c r="I74" s="25">
        <v>0.4</v>
      </c>
      <c r="J74" s="25">
        <v>0.1</v>
      </c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</row>
    <row r="75" spans="1:29" ht="12.75" x14ac:dyDescent="0.2">
      <c r="A75" s="2" t="s">
        <v>865</v>
      </c>
      <c r="B75" s="2">
        <v>354</v>
      </c>
      <c r="C75" s="11" t="s">
        <v>12</v>
      </c>
      <c r="D75" s="16">
        <v>0.46899999999999997</v>
      </c>
      <c r="E75" s="11" t="s">
        <v>49</v>
      </c>
      <c r="F75" s="16">
        <v>0.4</v>
      </c>
      <c r="G75" s="16">
        <v>0.1</v>
      </c>
    </row>
    <row r="76" spans="1:29" ht="12.75" x14ac:dyDescent="0.2">
      <c r="A76" s="2" t="s">
        <v>866</v>
      </c>
      <c r="B76" s="2">
        <v>448</v>
      </c>
      <c r="C76" s="11" t="s">
        <v>13</v>
      </c>
      <c r="D76" s="16">
        <v>0.23400000000000001</v>
      </c>
      <c r="E76" s="11" t="s">
        <v>13</v>
      </c>
      <c r="F76" s="16"/>
      <c r="G76" s="16"/>
    </row>
    <row r="77" spans="1:29" ht="12.75" x14ac:dyDescent="0.2">
      <c r="A77" s="2" t="s">
        <v>867</v>
      </c>
      <c r="B77" s="2">
        <v>401</v>
      </c>
      <c r="C77" s="11" t="s">
        <v>9</v>
      </c>
      <c r="D77" s="16">
        <v>0.23400000000000001</v>
      </c>
      <c r="E77" s="11" t="s">
        <v>41</v>
      </c>
      <c r="F77" s="16">
        <v>0.24</v>
      </c>
      <c r="G77" s="16">
        <v>0.06</v>
      </c>
    </row>
    <row r="78" spans="1:29" ht="12.75" x14ac:dyDescent="0.2">
      <c r="A78" s="6" t="s">
        <v>868</v>
      </c>
      <c r="B78" s="9">
        <v>510</v>
      </c>
      <c r="C78" s="8" t="s">
        <v>9</v>
      </c>
      <c r="D78" s="9">
        <v>0.27600000000000002</v>
      </c>
      <c r="E78" s="8" t="s">
        <v>8</v>
      </c>
      <c r="F78" s="9">
        <v>120</v>
      </c>
      <c r="G78" s="9">
        <v>30</v>
      </c>
      <c r="H78" s="8"/>
      <c r="I78" s="8"/>
      <c r="J78" s="8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</row>
    <row r="79" spans="1:29" ht="12.75" x14ac:dyDescent="0.2">
      <c r="A79" s="6" t="s">
        <v>869</v>
      </c>
      <c r="B79" s="9">
        <v>510</v>
      </c>
      <c r="C79" s="8" t="s">
        <v>10</v>
      </c>
      <c r="D79" s="9">
        <v>0.55100000000000005</v>
      </c>
      <c r="E79" s="8" t="s">
        <v>13</v>
      </c>
      <c r="F79" s="9">
        <v>0.12</v>
      </c>
      <c r="G79" s="9">
        <v>0.03</v>
      </c>
      <c r="H79" s="8"/>
      <c r="I79" s="8"/>
      <c r="J79" s="8"/>
      <c r="K79" s="8"/>
      <c r="L79" s="8"/>
      <c r="M79" s="8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</row>
    <row r="80" spans="1:29" ht="12.75" x14ac:dyDescent="0.2">
      <c r="A80" s="6" t="s">
        <v>870</v>
      </c>
      <c r="B80" s="9">
        <v>565</v>
      </c>
      <c r="C80" s="8" t="s">
        <v>28</v>
      </c>
      <c r="D80" s="9">
        <v>0.34499999999999997</v>
      </c>
      <c r="E80" s="8"/>
      <c r="F80" s="8"/>
      <c r="G80" s="8"/>
      <c r="H80" s="8"/>
      <c r="I80" s="8"/>
      <c r="J80" s="8"/>
      <c r="K80" s="8"/>
      <c r="L80" s="8"/>
      <c r="M80" s="8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</row>
    <row r="81" spans="1:29" ht="12.75" x14ac:dyDescent="0.2">
      <c r="A81" s="6" t="s">
        <v>871</v>
      </c>
      <c r="B81" s="9">
        <v>454</v>
      </c>
      <c r="C81" s="8" t="s">
        <v>9</v>
      </c>
      <c r="D81" s="9">
        <v>0.36799999999999999</v>
      </c>
      <c r="E81" s="8" t="s">
        <v>13</v>
      </c>
      <c r="F81" s="9">
        <v>0.16</v>
      </c>
      <c r="G81" s="9">
        <v>0.04</v>
      </c>
      <c r="H81" s="8" t="s">
        <v>15</v>
      </c>
      <c r="I81" s="9">
        <v>0.16</v>
      </c>
      <c r="J81" s="9">
        <v>0.04</v>
      </c>
      <c r="K81" s="8" t="s">
        <v>13</v>
      </c>
      <c r="L81" s="9">
        <v>0.24</v>
      </c>
      <c r="M81" s="9">
        <v>0.06</v>
      </c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</row>
    <row r="82" spans="1:29" ht="12.75" x14ac:dyDescent="0.2">
      <c r="A82" s="6" t="s">
        <v>872</v>
      </c>
      <c r="B82" s="9">
        <v>454</v>
      </c>
      <c r="C82" s="8" t="s">
        <v>8</v>
      </c>
      <c r="D82" s="9">
        <v>221</v>
      </c>
      <c r="E82" s="8" t="s">
        <v>49</v>
      </c>
      <c r="F82" s="9">
        <v>0.2</v>
      </c>
      <c r="G82" s="9">
        <v>0.04</v>
      </c>
      <c r="H82" s="8"/>
      <c r="I82" s="8"/>
      <c r="J82" s="8"/>
      <c r="K82" s="8"/>
      <c r="L82" s="8"/>
      <c r="M82" s="8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</row>
    <row r="83" spans="1:29" ht="12.75" x14ac:dyDescent="0.2">
      <c r="A83" s="6" t="s">
        <v>873</v>
      </c>
      <c r="B83" s="9">
        <v>454</v>
      </c>
      <c r="C83" s="8" t="s">
        <v>28</v>
      </c>
      <c r="D83" s="9">
        <v>0.69</v>
      </c>
      <c r="E83" s="8"/>
      <c r="F83" s="8"/>
      <c r="G83" s="8"/>
      <c r="H83" s="8"/>
      <c r="I83" s="8"/>
      <c r="J83" s="8"/>
      <c r="K83" s="8"/>
      <c r="L83" s="8"/>
      <c r="M83" s="8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</row>
    <row r="84" spans="1:29" ht="12.75" x14ac:dyDescent="0.2">
      <c r="A84" s="6" t="s">
        <v>874</v>
      </c>
      <c r="B84" s="9">
        <v>510</v>
      </c>
      <c r="C84" s="8" t="s">
        <v>12</v>
      </c>
      <c r="D84" s="9">
        <v>0.41299999999999998</v>
      </c>
      <c r="E84" s="8"/>
      <c r="F84" s="8"/>
      <c r="G84" s="8"/>
      <c r="H84" s="8"/>
      <c r="I84" s="8"/>
      <c r="J84" s="8"/>
      <c r="K84" s="8"/>
      <c r="L84" s="8"/>
      <c r="M84" s="8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</row>
    <row r="85" spans="1:29" ht="12.75" x14ac:dyDescent="0.2">
      <c r="A85" s="6" t="s">
        <v>875</v>
      </c>
      <c r="B85" s="9">
        <v>565</v>
      </c>
      <c r="C85" s="8" t="s">
        <v>11</v>
      </c>
      <c r="D85" s="9">
        <v>0.30599999999999999</v>
      </c>
      <c r="E85" s="8"/>
      <c r="F85" s="8"/>
      <c r="G85" s="8"/>
      <c r="H85" s="8"/>
      <c r="I85" s="8"/>
      <c r="J85" s="8"/>
      <c r="K85" s="8"/>
      <c r="L85" s="8"/>
      <c r="M85" s="8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</row>
    <row r="86" spans="1:29" ht="12.75" x14ac:dyDescent="0.2">
      <c r="A86" s="6" t="s">
        <v>876</v>
      </c>
      <c r="B86" s="9">
        <v>565</v>
      </c>
      <c r="C86" s="8" t="s">
        <v>8</v>
      </c>
      <c r="D86" s="9">
        <v>110</v>
      </c>
      <c r="E86" s="8" t="s">
        <v>47</v>
      </c>
      <c r="F86" s="9">
        <v>0.06</v>
      </c>
      <c r="G86" s="9">
        <v>1.4999999999999999E-2</v>
      </c>
      <c r="H86" s="8"/>
      <c r="I86" s="8"/>
      <c r="J86" s="8"/>
      <c r="K86" s="8"/>
      <c r="L86" s="8"/>
      <c r="M86" s="8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</row>
    <row r="87" spans="1:29" ht="12.75" x14ac:dyDescent="0.2">
      <c r="A87" s="6" t="s">
        <v>877</v>
      </c>
      <c r="B87" s="9">
        <v>565</v>
      </c>
      <c r="C87" s="8" t="s">
        <v>13</v>
      </c>
      <c r="D87" s="9">
        <v>0.27600000000000002</v>
      </c>
      <c r="E87" s="8" t="s">
        <v>13</v>
      </c>
      <c r="F87" s="9">
        <v>7.0000000000000007E-2</v>
      </c>
      <c r="G87" s="9">
        <v>0.01</v>
      </c>
      <c r="H87" s="8" t="s">
        <v>9</v>
      </c>
      <c r="I87" s="9">
        <v>0.03</v>
      </c>
      <c r="J87" s="9">
        <v>0.01</v>
      </c>
      <c r="K87" s="8"/>
      <c r="L87" s="8"/>
      <c r="M87" s="8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</row>
    <row r="88" spans="1:29" ht="12.75" x14ac:dyDescent="0.2">
      <c r="A88" s="8" t="s">
        <v>878</v>
      </c>
      <c r="B88" s="9">
        <v>565</v>
      </c>
      <c r="C88" s="8" t="s">
        <v>8</v>
      </c>
      <c r="D88" s="9">
        <v>110</v>
      </c>
      <c r="E88" s="8" t="s">
        <v>13</v>
      </c>
      <c r="F88" s="9">
        <v>0.16</v>
      </c>
      <c r="G88" s="9">
        <v>0.04</v>
      </c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1:29" ht="12.75" x14ac:dyDescent="0.2">
      <c r="A89" s="6" t="s">
        <v>879</v>
      </c>
      <c r="B89" s="9">
        <v>510</v>
      </c>
      <c r="C89" s="8" t="s">
        <v>11</v>
      </c>
      <c r="D89" s="9">
        <v>0.45900000000000002</v>
      </c>
      <c r="E89" s="8" t="s">
        <v>814</v>
      </c>
      <c r="F89" s="9">
        <v>0.08</v>
      </c>
      <c r="G89" s="9">
        <v>0.02</v>
      </c>
      <c r="H89" s="8"/>
      <c r="I89" s="8"/>
      <c r="J89" s="8"/>
      <c r="K89" s="8"/>
      <c r="L89" s="8"/>
      <c r="M89" s="8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</row>
    <row r="90" spans="1:29" ht="12.75" x14ac:dyDescent="0.2">
      <c r="A90" s="6" t="s">
        <v>880</v>
      </c>
      <c r="B90" s="9">
        <v>565</v>
      </c>
      <c r="C90" s="8" t="s">
        <v>13</v>
      </c>
      <c r="D90" s="9">
        <v>0.27600000000000002</v>
      </c>
      <c r="E90" s="8" t="s">
        <v>13</v>
      </c>
      <c r="F90" s="9">
        <v>0.03</v>
      </c>
      <c r="G90" s="9">
        <v>0.01</v>
      </c>
      <c r="H90" s="8" t="s">
        <v>38</v>
      </c>
      <c r="I90" s="8">
        <v>7.0000000000000007E-2</v>
      </c>
      <c r="J90" s="8">
        <v>1.4999999999999999E-2</v>
      </c>
      <c r="K90" s="8"/>
      <c r="L90" s="8"/>
      <c r="M90" s="8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</row>
    <row r="91" spans="1:29" ht="12.75" x14ac:dyDescent="0.2">
      <c r="A91" s="6" t="s">
        <v>881</v>
      </c>
      <c r="B91" s="9">
        <v>565</v>
      </c>
      <c r="C91" s="8" t="s">
        <v>13</v>
      </c>
      <c r="D91" s="9">
        <v>0.27600000000000002</v>
      </c>
      <c r="E91" s="8" t="s">
        <v>9</v>
      </c>
      <c r="F91" s="9">
        <v>0.08</v>
      </c>
      <c r="G91" s="9">
        <v>0.02</v>
      </c>
      <c r="H91" s="8"/>
      <c r="I91" s="8"/>
      <c r="J91" s="8"/>
      <c r="K91" s="8"/>
      <c r="L91" s="8"/>
      <c r="M91" s="8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</row>
    <row r="92" spans="1:29" ht="12.75" x14ac:dyDescent="0.2">
      <c r="A92" s="6" t="s">
        <v>882</v>
      </c>
      <c r="B92" s="9">
        <v>565</v>
      </c>
      <c r="C92" s="8" t="s">
        <v>12</v>
      </c>
      <c r="D92" s="9">
        <v>0.27600000000000002</v>
      </c>
      <c r="E92" s="8"/>
      <c r="F92" s="9"/>
      <c r="G92" s="9"/>
      <c r="H92" s="8"/>
      <c r="I92" s="8"/>
      <c r="J92" s="8"/>
      <c r="K92" s="8"/>
      <c r="L92" s="8"/>
      <c r="M92" s="8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</row>
    <row r="93" spans="1:29" ht="12.75" x14ac:dyDescent="0.2">
      <c r="A93" s="8" t="s">
        <v>883</v>
      </c>
      <c r="B93" s="9">
        <v>510</v>
      </c>
      <c r="C93" s="8" t="s">
        <v>13</v>
      </c>
      <c r="D93" s="9">
        <v>0.41299999999999998</v>
      </c>
      <c r="E93" s="8" t="s">
        <v>13</v>
      </c>
      <c r="F93" s="9">
        <v>0.12</v>
      </c>
      <c r="G93" s="9">
        <v>0.03</v>
      </c>
      <c r="H93" s="8" t="s">
        <v>8</v>
      </c>
      <c r="I93" s="9">
        <v>48</v>
      </c>
      <c r="J93" s="9">
        <v>12</v>
      </c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1:29" ht="12.75" x14ac:dyDescent="0.2">
      <c r="A94" s="6" t="s">
        <v>884</v>
      </c>
      <c r="B94" s="9">
        <v>510</v>
      </c>
      <c r="C94" s="8" t="s">
        <v>11</v>
      </c>
      <c r="D94" s="9">
        <v>0.45900000000000002</v>
      </c>
      <c r="E94" s="8" t="s">
        <v>48</v>
      </c>
      <c r="F94" s="9">
        <v>0.16</v>
      </c>
      <c r="G94" s="9">
        <v>0.04</v>
      </c>
      <c r="H94" s="8"/>
      <c r="I94" s="8"/>
      <c r="J94" s="8"/>
      <c r="K94" s="8"/>
      <c r="L94" s="8"/>
      <c r="M94" s="8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</row>
    <row r="95" spans="1:29" ht="12.75" x14ac:dyDescent="0.2">
      <c r="A95" s="6" t="s">
        <v>885</v>
      </c>
      <c r="B95" s="9">
        <v>620</v>
      </c>
      <c r="C95" s="8" t="s">
        <v>13</v>
      </c>
      <c r="D95" s="9">
        <v>0.13800000000000001</v>
      </c>
      <c r="E95" s="8" t="s">
        <v>48</v>
      </c>
      <c r="F95" s="9">
        <v>1.1999999999999999E-3</v>
      </c>
      <c r="G95" s="9">
        <v>2.9999999999999997E-4</v>
      </c>
      <c r="H95" s="8"/>
      <c r="I95" s="8"/>
      <c r="J95" s="8"/>
      <c r="K95" s="8"/>
      <c r="L95" s="8"/>
      <c r="M95" s="8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</row>
    <row r="96" spans="1:29" ht="12.75" x14ac:dyDescent="0.2">
      <c r="A96" s="7" t="s">
        <v>886</v>
      </c>
      <c r="B96" s="25">
        <v>741</v>
      </c>
      <c r="C96" s="10" t="s">
        <v>13</v>
      </c>
      <c r="D96" s="25">
        <v>0.16500000000000001</v>
      </c>
      <c r="E96" s="10" t="s">
        <v>38</v>
      </c>
      <c r="F96" s="25">
        <v>0.12</v>
      </c>
      <c r="G96" s="25">
        <v>0.03</v>
      </c>
      <c r="H96" s="10" t="s">
        <v>13</v>
      </c>
      <c r="I96" s="25">
        <v>3.2000000000000001E-2</v>
      </c>
      <c r="J96" s="25">
        <v>8.0000000000000002E-3</v>
      </c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</row>
    <row r="97" spans="1:29" ht="12.75" x14ac:dyDescent="0.2">
      <c r="A97" s="7" t="s">
        <v>887</v>
      </c>
      <c r="B97" s="25">
        <v>674</v>
      </c>
      <c r="C97" s="10" t="s">
        <v>9</v>
      </c>
      <c r="D97" s="25">
        <v>0.221</v>
      </c>
      <c r="E97" s="10" t="s">
        <v>13</v>
      </c>
      <c r="F97" s="25">
        <v>0.2</v>
      </c>
      <c r="G97" s="25">
        <f>F97/4</f>
        <v>0.05</v>
      </c>
      <c r="H97" s="10" t="s">
        <v>47</v>
      </c>
      <c r="I97" s="25">
        <v>0.18</v>
      </c>
      <c r="J97" s="25">
        <f>I97/4</f>
        <v>4.4999999999999998E-2</v>
      </c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</row>
    <row r="98" spans="1:29" ht="12.75" x14ac:dyDescent="0.2">
      <c r="A98" s="7" t="s">
        <v>888</v>
      </c>
      <c r="B98" s="25">
        <v>674</v>
      </c>
      <c r="C98" s="10" t="s">
        <v>9</v>
      </c>
      <c r="D98" s="25">
        <v>0.221</v>
      </c>
      <c r="E98" s="10" t="s">
        <v>38</v>
      </c>
      <c r="F98" s="25">
        <v>0.12</v>
      </c>
      <c r="G98" s="25">
        <v>0.04</v>
      </c>
      <c r="H98" s="10" t="s">
        <v>38</v>
      </c>
      <c r="I98" s="25">
        <v>0.2</v>
      </c>
      <c r="J98" s="25">
        <v>0.08</v>
      </c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</row>
    <row r="99" spans="1:29" ht="12.75" x14ac:dyDescent="0.2">
      <c r="A99" s="7" t="s">
        <v>889</v>
      </c>
      <c r="B99" s="25">
        <v>608</v>
      </c>
      <c r="C99" s="10" t="s">
        <v>11</v>
      </c>
      <c r="D99" s="25">
        <v>0.55100000000000005</v>
      </c>
      <c r="E99" s="10"/>
      <c r="F99" s="10"/>
      <c r="G99" s="10"/>
      <c r="H99" s="10"/>
      <c r="I99" s="10"/>
      <c r="J99" s="10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</row>
    <row r="100" spans="1:29" ht="12.75" x14ac:dyDescent="0.2">
      <c r="A100" s="7" t="s">
        <v>890</v>
      </c>
      <c r="B100" s="25">
        <v>674</v>
      </c>
      <c r="C100" s="10" t="s">
        <v>11</v>
      </c>
      <c r="D100" s="25">
        <v>0.36799999999999999</v>
      </c>
      <c r="E100" s="10" t="s">
        <v>9</v>
      </c>
      <c r="F100" s="25">
        <v>0.08</v>
      </c>
      <c r="G100" s="25">
        <v>0.02</v>
      </c>
      <c r="H100" s="10"/>
      <c r="I100" s="10"/>
      <c r="J100" s="10"/>
      <c r="K100" s="10"/>
      <c r="L100" s="25"/>
      <c r="M100" s="10"/>
      <c r="N100" s="25"/>
      <c r="O100" s="25"/>
      <c r="P100" s="10"/>
      <c r="Q100" s="25"/>
      <c r="R100" s="25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</row>
    <row r="101" spans="1:29" ht="12.75" x14ac:dyDescent="0.2">
      <c r="A101" s="7" t="s">
        <v>891</v>
      </c>
      <c r="B101" s="25">
        <v>674</v>
      </c>
      <c r="C101" s="10" t="s">
        <v>9</v>
      </c>
      <c r="D101" s="25">
        <v>0.221</v>
      </c>
      <c r="E101" s="10" t="s">
        <v>13</v>
      </c>
      <c r="F101" s="25">
        <v>3.2000000000000001E-2</v>
      </c>
      <c r="G101" s="25">
        <v>7.0000000000000001E-3</v>
      </c>
      <c r="H101" s="10" t="s">
        <v>49</v>
      </c>
      <c r="I101" s="25">
        <v>0.12</v>
      </c>
      <c r="J101" s="25">
        <v>0.03</v>
      </c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</row>
    <row r="102" spans="1:29" ht="12.75" x14ac:dyDescent="0.2">
      <c r="A102" s="7" t="s">
        <v>892</v>
      </c>
      <c r="B102" s="25">
        <v>608</v>
      </c>
      <c r="C102" s="10" t="s">
        <v>10</v>
      </c>
      <c r="D102" s="25">
        <v>0.66200000000000003</v>
      </c>
      <c r="E102" s="10" t="s">
        <v>12</v>
      </c>
      <c r="F102" s="25">
        <v>0.2</v>
      </c>
      <c r="G102" s="25">
        <v>0.05</v>
      </c>
      <c r="H102" s="10"/>
      <c r="I102" s="10"/>
      <c r="J102" s="10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</row>
    <row r="103" spans="1:29" ht="12.75" x14ac:dyDescent="0.2">
      <c r="A103" s="7" t="s">
        <v>893</v>
      </c>
      <c r="B103" s="25">
        <v>542</v>
      </c>
      <c r="C103" s="10" t="s">
        <v>9</v>
      </c>
      <c r="D103" s="25">
        <v>0.441</v>
      </c>
      <c r="E103" s="10"/>
      <c r="F103" s="25"/>
      <c r="G103" s="25"/>
      <c r="H103" s="10"/>
      <c r="I103" s="10"/>
      <c r="J103" s="10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</row>
    <row r="104" spans="1:29" ht="12.75" x14ac:dyDescent="0.2">
      <c r="A104" s="7" t="s">
        <v>894</v>
      </c>
      <c r="B104" s="25">
        <v>608</v>
      </c>
      <c r="C104" s="10" t="s">
        <v>13</v>
      </c>
      <c r="D104" s="25">
        <v>0.496</v>
      </c>
      <c r="E104" s="10" t="s">
        <v>13</v>
      </c>
      <c r="F104" s="25">
        <v>0.04</v>
      </c>
      <c r="G104" s="25">
        <v>0.01</v>
      </c>
      <c r="H104" s="10"/>
      <c r="I104" s="10"/>
      <c r="J104" s="10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</row>
    <row r="105" spans="1:29" ht="12.75" x14ac:dyDescent="0.2">
      <c r="A105" s="3" t="s">
        <v>895</v>
      </c>
      <c r="B105" s="12">
        <v>401</v>
      </c>
      <c r="C105" s="3" t="s">
        <v>8</v>
      </c>
      <c r="D105" s="12">
        <v>141</v>
      </c>
      <c r="E105" s="3" t="s">
        <v>38</v>
      </c>
      <c r="F105" s="12">
        <v>0.06</v>
      </c>
      <c r="G105" s="12">
        <v>1.5E-3</v>
      </c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x14ac:dyDescent="0.2">
      <c r="A106" s="2" t="s">
        <v>896</v>
      </c>
      <c r="B106" s="2">
        <v>448</v>
      </c>
      <c r="C106" s="2" t="s">
        <v>9</v>
      </c>
      <c r="D106" s="2">
        <v>0.156</v>
      </c>
      <c r="E106" s="2" t="s">
        <v>13</v>
      </c>
      <c r="F106" s="2">
        <v>0.12</v>
      </c>
      <c r="G106" s="2">
        <v>0.02</v>
      </c>
    </row>
    <row r="107" spans="1:29" ht="12.75" x14ac:dyDescent="0.2">
      <c r="A107" s="2" t="s">
        <v>897</v>
      </c>
      <c r="B107" s="2">
        <v>401</v>
      </c>
      <c r="C107" s="2" t="s">
        <v>12</v>
      </c>
      <c r="D107" s="2">
        <v>0.35199999999999998</v>
      </c>
    </row>
    <row r="108" spans="1:29" ht="12.75" x14ac:dyDescent="0.2">
      <c r="A108" s="2" t="s">
        <v>898</v>
      </c>
      <c r="B108" s="2">
        <v>448</v>
      </c>
      <c r="C108" s="2" t="s">
        <v>8</v>
      </c>
      <c r="D108" s="2">
        <v>94</v>
      </c>
      <c r="E108" s="2" t="s">
        <v>13</v>
      </c>
      <c r="F108" s="2">
        <v>0.2</v>
      </c>
      <c r="G108" s="2">
        <v>0.05</v>
      </c>
    </row>
    <row r="109" spans="1:29" ht="12.75" x14ac:dyDescent="0.2">
      <c r="A109" s="2" t="s">
        <v>899</v>
      </c>
      <c r="B109" s="2">
        <v>401</v>
      </c>
      <c r="C109" s="2" t="s">
        <v>11</v>
      </c>
      <c r="D109" s="2">
        <v>0.39</v>
      </c>
    </row>
    <row r="110" spans="1:29" ht="12.75" x14ac:dyDescent="0.2">
      <c r="A110" s="2" t="s">
        <v>900</v>
      </c>
      <c r="B110" s="2">
        <v>354</v>
      </c>
      <c r="C110" s="2" t="s">
        <v>8</v>
      </c>
      <c r="D110" s="2">
        <v>187</v>
      </c>
      <c r="E110" s="2" t="s">
        <v>49</v>
      </c>
      <c r="F110" s="2">
        <v>0.12</v>
      </c>
      <c r="G110" s="2">
        <v>0.03</v>
      </c>
    </row>
    <row r="111" spans="1:29" ht="12.75" x14ac:dyDescent="0.2">
      <c r="A111" s="6" t="s">
        <v>901</v>
      </c>
      <c r="B111" s="9">
        <v>510</v>
      </c>
      <c r="C111" s="8" t="s">
        <v>10</v>
      </c>
      <c r="D111" s="9">
        <v>0.55100000000000005</v>
      </c>
      <c r="E111" s="8" t="s">
        <v>13</v>
      </c>
      <c r="F111" s="9">
        <v>0.12</v>
      </c>
      <c r="G111" s="9">
        <v>0.03</v>
      </c>
      <c r="H111" s="8"/>
      <c r="I111" s="8"/>
      <c r="J111" s="8"/>
      <c r="K111" s="8"/>
      <c r="L111" s="8"/>
      <c r="M111" s="8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</row>
    <row r="112" spans="1:29" ht="12.75" x14ac:dyDescent="0.2">
      <c r="A112" s="6" t="s">
        <v>902</v>
      </c>
      <c r="B112" s="9">
        <v>565</v>
      </c>
      <c r="C112" s="8" t="s">
        <v>11</v>
      </c>
      <c r="D112" s="9">
        <v>0.30599999999999999</v>
      </c>
      <c r="E112" s="8" t="s">
        <v>41</v>
      </c>
      <c r="F112" s="9">
        <v>0.08</v>
      </c>
      <c r="G112" s="9">
        <v>0.02</v>
      </c>
      <c r="H112" s="8" t="s">
        <v>43</v>
      </c>
      <c r="I112" s="8">
        <v>0.06</v>
      </c>
      <c r="J112" s="8">
        <v>1.4999999999999999E-2</v>
      </c>
      <c r="K112" s="8"/>
      <c r="L112" s="8"/>
      <c r="M112" s="8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</row>
    <row r="113" spans="1:29" ht="12.75" x14ac:dyDescent="0.2">
      <c r="A113" s="6" t="s">
        <v>903</v>
      </c>
      <c r="B113" s="9">
        <v>454</v>
      </c>
      <c r="C113" s="8" t="s">
        <v>13</v>
      </c>
      <c r="D113" s="9">
        <v>0.55100000000000005</v>
      </c>
      <c r="E113" s="8" t="s">
        <v>43</v>
      </c>
      <c r="F113" s="9">
        <v>0.16</v>
      </c>
      <c r="G113" s="9">
        <v>0.04</v>
      </c>
      <c r="H113" s="8" t="s">
        <v>13</v>
      </c>
      <c r="I113" s="9">
        <v>0.08</v>
      </c>
      <c r="J113" s="9">
        <v>0.02</v>
      </c>
      <c r="K113" s="8"/>
      <c r="L113" s="8"/>
      <c r="M113" s="8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</row>
    <row r="114" spans="1:29" ht="12.75" x14ac:dyDescent="0.2">
      <c r="A114" s="6" t="s">
        <v>904</v>
      </c>
      <c r="B114" s="9">
        <v>454</v>
      </c>
      <c r="C114" s="8" t="s">
        <v>13</v>
      </c>
      <c r="D114" s="9">
        <v>0.55100000000000005</v>
      </c>
      <c r="E114" s="8"/>
      <c r="F114" s="8"/>
      <c r="G114" s="8"/>
      <c r="H114" s="8"/>
      <c r="I114" s="8"/>
      <c r="J114" s="8"/>
      <c r="K114" s="8"/>
      <c r="L114" s="8"/>
      <c r="M114" s="8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</row>
    <row r="115" spans="1:29" ht="12.75" x14ac:dyDescent="0.2">
      <c r="A115" s="6" t="s">
        <v>905</v>
      </c>
      <c r="B115" s="9">
        <v>510</v>
      </c>
      <c r="C115" s="8" t="s">
        <v>11</v>
      </c>
      <c r="D115" s="9">
        <v>0.45900000000000002</v>
      </c>
      <c r="E115" s="8"/>
      <c r="F115" s="8"/>
      <c r="G115" s="8"/>
      <c r="H115" s="8"/>
      <c r="I115" s="8"/>
      <c r="J115" s="8"/>
      <c r="K115" s="8"/>
      <c r="L115" s="8"/>
      <c r="M115" s="8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</row>
    <row r="116" spans="1:29" ht="12.75" x14ac:dyDescent="0.2">
      <c r="A116" s="6" t="s">
        <v>906</v>
      </c>
      <c r="B116" s="9">
        <v>510</v>
      </c>
      <c r="C116" s="8" t="s">
        <v>13</v>
      </c>
      <c r="D116" s="9">
        <v>0.41299999999999998</v>
      </c>
      <c r="E116" s="8"/>
      <c r="F116" s="8"/>
      <c r="G116" s="8"/>
      <c r="H116" s="8"/>
      <c r="I116" s="8"/>
      <c r="J116" s="8"/>
      <c r="K116" s="8"/>
      <c r="L116" s="8"/>
      <c r="M116" s="8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</row>
    <row r="117" spans="1:29" ht="12.75" x14ac:dyDescent="0.2">
      <c r="A117" s="8" t="s">
        <v>907</v>
      </c>
      <c r="B117" s="9">
        <v>510</v>
      </c>
      <c r="C117" s="8" t="s">
        <v>11</v>
      </c>
      <c r="D117" s="9">
        <v>0.45900000000000002</v>
      </c>
      <c r="E117" s="8" t="s">
        <v>8</v>
      </c>
      <c r="F117" s="9">
        <v>24</v>
      </c>
      <c r="G117" s="9">
        <v>3</v>
      </c>
      <c r="H117" s="8" t="s">
        <v>13</v>
      </c>
      <c r="I117" s="9">
        <v>-0.05</v>
      </c>
      <c r="J117" s="9">
        <v>0</v>
      </c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1:29" ht="12.75" x14ac:dyDescent="0.2">
      <c r="A118" s="8" t="s">
        <v>908</v>
      </c>
      <c r="B118" s="9">
        <v>565</v>
      </c>
      <c r="C118" s="8" t="s">
        <v>13</v>
      </c>
      <c r="D118" s="9">
        <v>0.27600000000000002</v>
      </c>
      <c r="E118" s="8" t="s">
        <v>38</v>
      </c>
      <c r="F118" s="9">
        <v>0.08</v>
      </c>
      <c r="G118" s="9">
        <f>F118/4</f>
        <v>0.02</v>
      </c>
      <c r="H118" s="8"/>
      <c r="I118" s="9"/>
      <c r="J118" s="9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1:29" ht="12.75" x14ac:dyDescent="0.2">
      <c r="A119" s="6" t="s">
        <v>909</v>
      </c>
      <c r="B119" s="9">
        <v>565</v>
      </c>
      <c r="C119" s="8" t="s">
        <v>11</v>
      </c>
      <c r="D119" s="9">
        <v>0.30599999999999999</v>
      </c>
      <c r="E119" s="8" t="s">
        <v>826</v>
      </c>
      <c r="F119" s="9">
        <v>0.1</v>
      </c>
      <c r="G119" s="9">
        <v>2.5000000000000001E-2</v>
      </c>
      <c r="H119" s="8"/>
      <c r="I119" s="8"/>
      <c r="J119" s="8"/>
      <c r="K119" s="8"/>
      <c r="L119" s="8"/>
      <c r="M119" s="8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</row>
    <row r="120" spans="1:29" ht="12.75" x14ac:dyDescent="0.2">
      <c r="A120" s="6" t="s">
        <v>910</v>
      </c>
      <c r="B120" s="9">
        <v>565</v>
      </c>
      <c r="C120" s="8" t="s">
        <v>8</v>
      </c>
      <c r="D120" s="9">
        <v>110</v>
      </c>
      <c r="E120" s="8" t="s">
        <v>38</v>
      </c>
      <c r="F120" s="9">
        <v>0.08</v>
      </c>
      <c r="G120" s="9">
        <v>0.02</v>
      </c>
      <c r="H120" s="8"/>
      <c r="I120" s="8"/>
      <c r="J120" s="8"/>
      <c r="K120" s="8"/>
      <c r="L120" s="8"/>
      <c r="M120" s="8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</row>
    <row r="121" spans="1:29" ht="12.75" x14ac:dyDescent="0.2">
      <c r="A121" s="6" t="s">
        <v>911</v>
      </c>
      <c r="B121" s="9">
        <v>565</v>
      </c>
      <c r="C121" s="8" t="s">
        <v>13</v>
      </c>
      <c r="D121" s="9">
        <v>0.27600000000000002</v>
      </c>
      <c r="E121" s="8"/>
      <c r="F121" s="8"/>
      <c r="G121" s="8"/>
      <c r="H121" s="8"/>
      <c r="I121" s="8"/>
      <c r="J121" s="8"/>
      <c r="K121" s="8"/>
      <c r="L121" s="8"/>
      <c r="M121" s="8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</row>
    <row r="122" spans="1:29" ht="12.75" x14ac:dyDescent="0.2">
      <c r="A122" s="6" t="s">
        <v>912</v>
      </c>
      <c r="B122" s="9">
        <v>510</v>
      </c>
      <c r="C122" s="8" t="s">
        <v>12</v>
      </c>
      <c r="D122" s="9">
        <v>0.41299999999999998</v>
      </c>
      <c r="E122" s="8"/>
      <c r="F122" s="8"/>
      <c r="G122" s="8"/>
      <c r="H122" s="8"/>
      <c r="I122" s="8"/>
      <c r="J122" s="8"/>
      <c r="K122" s="8"/>
      <c r="L122" s="8"/>
      <c r="M122" s="8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</row>
    <row r="123" spans="1:29" ht="12.75" x14ac:dyDescent="0.2">
      <c r="A123" s="6" t="s">
        <v>913</v>
      </c>
      <c r="B123" s="9">
        <v>565</v>
      </c>
      <c r="C123" s="8" t="s">
        <v>13</v>
      </c>
      <c r="D123" s="9">
        <v>0.27600000000000002</v>
      </c>
      <c r="E123" s="8" t="s">
        <v>9</v>
      </c>
      <c r="F123" s="9">
        <v>0.08</v>
      </c>
      <c r="G123" s="9">
        <v>0.02</v>
      </c>
      <c r="H123" s="8"/>
      <c r="I123" s="8"/>
      <c r="J123" s="8"/>
      <c r="K123" s="8"/>
      <c r="L123" s="8"/>
      <c r="M123" s="8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</row>
    <row r="124" spans="1:29" ht="12.75" x14ac:dyDescent="0.2">
      <c r="A124" s="6" t="s">
        <v>914</v>
      </c>
      <c r="B124" s="9">
        <v>454</v>
      </c>
      <c r="C124" s="8" t="s">
        <v>8</v>
      </c>
      <c r="D124" s="9">
        <v>221</v>
      </c>
      <c r="E124" s="8"/>
      <c r="F124" s="8"/>
      <c r="G124" s="8"/>
      <c r="H124" s="8"/>
      <c r="I124" s="8"/>
      <c r="J124" s="8"/>
      <c r="K124" s="8"/>
      <c r="L124" s="8"/>
      <c r="M124" s="8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</row>
    <row r="125" spans="1:29" ht="12.75" x14ac:dyDescent="0.2">
      <c r="A125" s="6" t="s">
        <v>915</v>
      </c>
      <c r="B125" s="9">
        <v>454</v>
      </c>
      <c r="C125" s="8" t="s">
        <v>9</v>
      </c>
      <c r="D125" s="9">
        <v>0.36799999999999999</v>
      </c>
      <c r="E125" s="8" t="s">
        <v>12</v>
      </c>
      <c r="F125" s="8">
        <v>0.32</v>
      </c>
      <c r="G125" s="8">
        <f>F125/4</f>
        <v>0.08</v>
      </c>
      <c r="H125" s="8" t="s">
        <v>8</v>
      </c>
      <c r="I125" s="8">
        <v>40</v>
      </c>
      <c r="J125" s="8">
        <f>I125/4</f>
        <v>10</v>
      </c>
      <c r="K125" s="8"/>
      <c r="L125" s="8"/>
      <c r="M125" s="8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</row>
    <row r="126" spans="1:29" ht="12.75" x14ac:dyDescent="0.2">
      <c r="A126" s="6" t="s">
        <v>916</v>
      </c>
      <c r="B126" s="9">
        <v>510</v>
      </c>
      <c r="C126" s="8" t="s">
        <v>9</v>
      </c>
      <c r="D126" s="8">
        <v>0.27600000000000002</v>
      </c>
      <c r="E126" s="8" t="s">
        <v>818</v>
      </c>
      <c r="F126" s="8">
        <v>0.2</v>
      </c>
      <c r="G126" s="8">
        <v>0.05</v>
      </c>
      <c r="H126" s="8" t="s">
        <v>41</v>
      </c>
      <c r="I126" s="8">
        <v>0.2</v>
      </c>
      <c r="J126" s="8">
        <v>0.05</v>
      </c>
      <c r="K126" s="8"/>
      <c r="L126" s="8"/>
      <c r="M126" s="8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</row>
    <row r="127" spans="1:29" ht="12.75" x14ac:dyDescent="0.2">
      <c r="A127" s="6" t="s">
        <v>917</v>
      </c>
      <c r="B127" s="9">
        <v>510</v>
      </c>
      <c r="C127" s="8" t="s">
        <v>10</v>
      </c>
      <c r="D127" s="8">
        <v>0.55100000000000005</v>
      </c>
      <c r="E127" s="8" t="s">
        <v>13</v>
      </c>
      <c r="F127" s="8">
        <v>0.6</v>
      </c>
      <c r="G127" s="8">
        <v>0.15</v>
      </c>
      <c r="H127" s="8" t="s">
        <v>38</v>
      </c>
      <c r="I127" s="8">
        <v>0.48</v>
      </c>
      <c r="J127" s="8">
        <v>0.12</v>
      </c>
      <c r="K127" s="8" t="s">
        <v>8</v>
      </c>
      <c r="L127" s="9">
        <v>240</v>
      </c>
      <c r="M127" s="9">
        <v>60</v>
      </c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</row>
    <row r="128" spans="1:29" ht="12.75" x14ac:dyDescent="0.2">
      <c r="A128" s="6" t="s">
        <v>110</v>
      </c>
      <c r="B128" s="9">
        <v>510</v>
      </c>
      <c r="C128" s="8" t="s">
        <v>8</v>
      </c>
      <c r="D128" s="9">
        <v>165</v>
      </c>
      <c r="E128" s="8"/>
      <c r="F128" s="9"/>
      <c r="G128" s="9"/>
      <c r="H128" s="8"/>
      <c r="I128" s="9"/>
      <c r="J128" s="9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</row>
    <row r="129" spans="1:29" ht="12.75" x14ac:dyDescent="0.2">
      <c r="A129" s="6" t="s">
        <v>918</v>
      </c>
      <c r="B129" s="9">
        <v>565</v>
      </c>
      <c r="C129" s="8" t="s">
        <v>11</v>
      </c>
      <c r="D129" s="8">
        <v>0.30599999999999999</v>
      </c>
      <c r="E129" s="8" t="s">
        <v>13</v>
      </c>
      <c r="F129" s="9">
        <v>0.2</v>
      </c>
      <c r="G129" s="9">
        <v>0.05</v>
      </c>
      <c r="H129" s="8"/>
      <c r="I129" s="8"/>
      <c r="J129" s="8"/>
      <c r="K129" s="8"/>
      <c r="L129" s="8"/>
      <c r="M129" s="8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</row>
    <row r="130" spans="1:29" ht="12.75" x14ac:dyDescent="0.2">
      <c r="A130" s="10" t="s">
        <v>919</v>
      </c>
      <c r="B130" s="25">
        <v>542</v>
      </c>
      <c r="C130" s="10" t="s">
        <v>8</v>
      </c>
      <c r="D130" s="25">
        <v>265</v>
      </c>
      <c r="E130" s="10" t="s">
        <v>8</v>
      </c>
      <c r="F130" s="25">
        <v>32</v>
      </c>
      <c r="G130" s="25">
        <v>8</v>
      </c>
      <c r="H130" s="10" t="s">
        <v>38</v>
      </c>
      <c r="I130" s="25">
        <v>0.1</v>
      </c>
      <c r="J130" s="25">
        <v>0.04</v>
      </c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8"/>
    </row>
    <row r="131" spans="1:29" ht="12.75" x14ac:dyDescent="0.2">
      <c r="A131" s="10" t="s">
        <v>920</v>
      </c>
      <c r="B131" s="25">
        <v>674</v>
      </c>
      <c r="C131" s="10" t="s">
        <v>9</v>
      </c>
      <c r="D131" s="25">
        <v>0.221</v>
      </c>
      <c r="E131" s="10" t="s">
        <v>13</v>
      </c>
      <c r="F131" s="25">
        <v>0.16</v>
      </c>
      <c r="G131" s="25">
        <v>0.04</v>
      </c>
      <c r="H131" s="10" t="s">
        <v>41</v>
      </c>
      <c r="I131" s="25">
        <v>0.16</v>
      </c>
      <c r="J131" s="25">
        <v>0.04</v>
      </c>
      <c r="K131" s="10" t="s">
        <v>43</v>
      </c>
      <c r="L131" s="10">
        <v>0.14000000000000001</v>
      </c>
      <c r="M131" s="10">
        <v>3.5000000000000003E-2</v>
      </c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</row>
    <row r="132" spans="1:29" ht="12.75" x14ac:dyDescent="0.2">
      <c r="A132" s="10" t="s">
        <v>921</v>
      </c>
      <c r="B132" s="25">
        <v>741</v>
      </c>
      <c r="C132" s="10" t="s">
        <v>13</v>
      </c>
      <c r="D132" s="25">
        <v>0.16500000000000001</v>
      </c>
      <c r="E132" s="10" t="s">
        <v>45</v>
      </c>
      <c r="F132" s="25">
        <v>0.28000000000000003</v>
      </c>
      <c r="G132" s="25">
        <v>0.13</v>
      </c>
      <c r="H132" s="10"/>
      <c r="I132" s="25"/>
      <c r="J132" s="25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</row>
    <row r="133" spans="1:29" ht="12.75" x14ac:dyDescent="0.2">
      <c r="A133" s="7" t="s">
        <v>922</v>
      </c>
      <c r="B133" s="25">
        <v>608</v>
      </c>
      <c r="C133" s="10" t="s">
        <v>12</v>
      </c>
      <c r="D133" s="25">
        <v>0.496</v>
      </c>
      <c r="E133" s="10" t="s">
        <v>50</v>
      </c>
      <c r="F133" s="25">
        <v>0.1</v>
      </c>
      <c r="G133" s="25">
        <v>2.5000000000000001E-2</v>
      </c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</row>
    <row r="134" spans="1:29" ht="12.75" x14ac:dyDescent="0.2">
      <c r="A134" s="10" t="s">
        <v>923</v>
      </c>
      <c r="B134" s="25">
        <v>608</v>
      </c>
      <c r="C134" s="10" t="s">
        <v>12</v>
      </c>
      <c r="D134" s="25">
        <v>0.496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</row>
    <row r="135" spans="1:29" ht="12.75" x14ac:dyDescent="0.2">
      <c r="A135" s="7" t="s">
        <v>17</v>
      </c>
      <c r="B135" s="25">
        <v>608</v>
      </c>
      <c r="C135" s="10" t="s">
        <v>10</v>
      </c>
      <c r="D135" s="25">
        <v>0.66200000000000003</v>
      </c>
      <c r="E135" s="10" t="s">
        <v>47</v>
      </c>
      <c r="F135" s="25">
        <v>0.12</v>
      </c>
      <c r="G135" s="25">
        <v>0.03</v>
      </c>
      <c r="H135" s="7" t="s">
        <v>38</v>
      </c>
      <c r="I135" s="7">
        <v>0.12</v>
      </c>
      <c r="J135" s="7">
        <v>0.03</v>
      </c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</row>
    <row r="136" spans="1:29" ht="12.75" x14ac:dyDescent="0.2">
      <c r="A136" s="7" t="s">
        <v>924</v>
      </c>
      <c r="B136" s="25">
        <v>608</v>
      </c>
      <c r="C136" s="10" t="s">
        <v>9</v>
      </c>
      <c r="D136" s="25">
        <v>0.33100000000000002</v>
      </c>
      <c r="E136" s="10" t="s">
        <v>38</v>
      </c>
      <c r="F136" s="25">
        <v>0.08</v>
      </c>
      <c r="G136" s="25">
        <v>0.02</v>
      </c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</row>
    <row r="137" spans="1:29" ht="12.75" x14ac:dyDescent="0.2">
      <c r="A137" s="7" t="s">
        <v>925</v>
      </c>
      <c r="B137" s="25">
        <v>608</v>
      </c>
      <c r="C137" s="10" t="s">
        <v>13</v>
      </c>
      <c r="D137" s="25">
        <v>0.496</v>
      </c>
      <c r="E137" s="10" t="s">
        <v>13</v>
      </c>
      <c r="F137" s="25">
        <v>0.04</v>
      </c>
      <c r="G137" s="25">
        <v>0.01</v>
      </c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</row>
    <row r="138" spans="1:29" ht="12.75" x14ac:dyDescent="0.2">
      <c r="A138" s="7" t="s">
        <v>54</v>
      </c>
      <c r="B138" s="25">
        <v>674</v>
      </c>
      <c r="C138" s="10" t="s">
        <v>13</v>
      </c>
      <c r="D138" s="25">
        <v>0.33100000000000002</v>
      </c>
      <c r="E138" s="10" t="s">
        <v>38</v>
      </c>
      <c r="F138" s="25">
        <v>0.12</v>
      </c>
      <c r="G138" s="25">
        <v>0.03</v>
      </c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</row>
    <row r="139" spans="1:29" ht="12.75" x14ac:dyDescent="0.2">
      <c r="A139" s="7" t="s">
        <v>926</v>
      </c>
      <c r="B139" s="25">
        <v>542</v>
      </c>
      <c r="C139" s="10" t="s">
        <v>10</v>
      </c>
      <c r="D139" s="25">
        <v>0.88200000000000001</v>
      </c>
      <c r="E139" s="10" t="s">
        <v>1311</v>
      </c>
      <c r="F139" s="25">
        <v>0.16</v>
      </c>
      <c r="G139" s="25">
        <v>0.04</v>
      </c>
      <c r="H139" s="7" t="s">
        <v>43</v>
      </c>
      <c r="I139" s="7">
        <v>0.14000000000000001</v>
      </c>
      <c r="J139" s="7">
        <v>0.04</v>
      </c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</row>
    <row r="140" spans="1:29" ht="12.75" x14ac:dyDescent="0.2">
      <c r="A140" s="10" t="s">
        <v>927</v>
      </c>
      <c r="B140" s="25">
        <v>674</v>
      </c>
      <c r="C140" s="10" t="s">
        <v>10</v>
      </c>
      <c r="D140" s="25">
        <v>0.441</v>
      </c>
      <c r="E140" s="10" t="s">
        <v>41</v>
      </c>
      <c r="F140" s="25">
        <v>4.8000000000000001E-2</v>
      </c>
      <c r="G140" s="25">
        <v>1.2E-2</v>
      </c>
      <c r="H140" s="10" t="s">
        <v>41</v>
      </c>
      <c r="I140" s="25">
        <v>9.6000000000000002E-2</v>
      </c>
      <c r="J140" s="25">
        <v>2.4E-2</v>
      </c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</row>
    <row r="141" spans="1:29" ht="12.75" x14ac:dyDescent="0.2">
      <c r="A141" s="2" t="s">
        <v>928</v>
      </c>
      <c r="B141" s="2">
        <v>448</v>
      </c>
      <c r="C141" s="2" t="s">
        <v>10</v>
      </c>
      <c r="D141" s="2">
        <v>0.312</v>
      </c>
    </row>
    <row r="142" spans="1:29" ht="12.75" x14ac:dyDescent="0.2">
      <c r="A142" s="2" t="s">
        <v>929</v>
      </c>
      <c r="B142" s="12">
        <v>448</v>
      </c>
      <c r="C142" s="3" t="s">
        <v>8</v>
      </c>
      <c r="D142" s="12">
        <v>94</v>
      </c>
      <c r="E142" s="3" t="s">
        <v>49</v>
      </c>
      <c r="F142" s="12">
        <v>0.12</v>
      </c>
      <c r="G142" s="12">
        <v>0.03</v>
      </c>
    </row>
    <row r="143" spans="1:29" ht="12.75" x14ac:dyDescent="0.2">
      <c r="A143" s="2" t="s">
        <v>930</v>
      </c>
      <c r="B143" s="12">
        <v>354</v>
      </c>
      <c r="C143" s="3" t="s">
        <v>12</v>
      </c>
      <c r="D143" s="12">
        <v>0.46899999999999997</v>
      </c>
      <c r="E143" s="3"/>
      <c r="F143" s="3"/>
      <c r="G143" s="3"/>
    </row>
    <row r="144" spans="1:29" ht="12.75" x14ac:dyDescent="0.2">
      <c r="A144" s="2" t="s">
        <v>931</v>
      </c>
      <c r="B144" s="12">
        <v>401</v>
      </c>
      <c r="C144" s="3" t="s">
        <v>10</v>
      </c>
      <c r="D144" s="12">
        <v>0.46899999999999997</v>
      </c>
      <c r="E144" s="3" t="s">
        <v>49</v>
      </c>
      <c r="F144" s="3">
        <v>0.24</v>
      </c>
      <c r="G144" s="3">
        <v>0.06</v>
      </c>
    </row>
    <row r="145" spans="1:29" ht="12.75" x14ac:dyDescent="0.2">
      <c r="A145" s="2" t="s">
        <v>932</v>
      </c>
      <c r="B145" s="12">
        <v>354</v>
      </c>
      <c r="C145" s="3" t="s">
        <v>9</v>
      </c>
      <c r="D145" s="12">
        <v>0.312</v>
      </c>
      <c r="E145" s="2" t="s">
        <v>814</v>
      </c>
      <c r="F145" s="3">
        <v>0.36</v>
      </c>
      <c r="G145" s="3">
        <v>0.06</v>
      </c>
      <c r="H145" s="2" t="s">
        <v>814</v>
      </c>
      <c r="I145" s="2">
        <v>-0.1</v>
      </c>
      <c r="J145" s="2">
        <v>0</v>
      </c>
    </row>
    <row r="146" spans="1:29" ht="12.75" x14ac:dyDescent="0.2">
      <c r="A146" s="6" t="s">
        <v>933</v>
      </c>
      <c r="B146" s="9">
        <v>565</v>
      </c>
      <c r="C146" s="8" t="s">
        <v>13</v>
      </c>
      <c r="D146" s="9">
        <v>0.27600000000000002</v>
      </c>
      <c r="E146" s="8" t="s">
        <v>49</v>
      </c>
      <c r="F146" s="9">
        <v>0.02</v>
      </c>
      <c r="G146" s="9">
        <v>5.0000000000000001E-3</v>
      </c>
      <c r="H146" s="8"/>
      <c r="I146" s="8"/>
      <c r="J146" s="8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</row>
    <row r="147" spans="1:29" ht="12.75" x14ac:dyDescent="0.2">
      <c r="A147" s="6" t="s">
        <v>934</v>
      </c>
      <c r="B147" s="9">
        <v>565</v>
      </c>
      <c r="C147" s="8" t="s">
        <v>10</v>
      </c>
      <c r="D147" s="9">
        <v>0.36799999999999999</v>
      </c>
      <c r="E147" s="8" t="s">
        <v>13</v>
      </c>
      <c r="F147" s="9">
        <v>0.12</v>
      </c>
      <c r="G147" s="9">
        <v>0.03</v>
      </c>
      <c r="H147" s="8"/>
      <c r="I147" s="8"/>
      <c r="J147" s="8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</row>
    <row r="148" spans="1:29" ht="12.75" x14ac:dyDescent="0.2">
      <c r="A148" s="6" t="s">
        <v>935</v>
      </c>
      <c r="B148" s="9">
        <v>454</v>
      </c>
      <c r="C148" s="8" t="s">
        <v>28</v>
      </c>
      <c r="D148" s="9">
        <v>0.69</v>
      </c>
      <c r="E148" s="8" t="s">
        <v>13</v>
      </c>
      <c r="F148" s="9">
        <v>0.04</v>
      </c>
      <c r="G148" s="9">
        <v>0.01</v>
      </c>
      <c r="H148" s="8"/>
      <c r="I148" s="8"/>
      <c r="J148" s="8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</row>
    <row r="149" spans="1:29" ht="12.75" x14ac:dyDescent="0.2">
      <c r="A149" s="6" t="s">
        <v>936</v>
      </c>
      <c r="B149" s="9">
        <v>565</v>
      </c>
      <c r="C149" s="8" t="s">
        <v>11</v>
      </c>
      <c r="D149" s="9">
        <v>0.30599999999999999</v>
      </c>
      <c r="E149" s="8"/>
      <c r="F149" s="8"/>
      <c r="G149" s="8"/>
      <c r="H149" s="8"/>
      <c r="I149" s="8"/>
      <c r="J149" s="8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</row>
    <row r="150" spans="1:29" ht="12.75" x14ac:dyDescent="0.2">
      <c r="A150" s="6" t="s">
        <v>937</v>
      </c>
      <c r="B150" s="9">
        <v>454</v>
      </c>
      <c r="C150" s="8" t="s">
        <v>11</v>
      </c>
      <c r="D150" s="9">
        <v>0.61299999999999999</v>
      </c>
      <c r="E150" s="8"/>
      <c r="F150" s="8"/>
      <c r="G150" s="8"/>
      <c r="H150" s="8"/>
      <c r="I150" s="8"/>
      <c r="J150" s="8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</row>
    <row r="151" spans="1:29" ht="12.75" x14ac:dyDescent="0.2">
      <c r="A151" s="6" t="s">
        <v>938</v>
      </c>
      <c r="B151" s="9">
        <v>454</v>
      </c>
      <c r="C151" s="8" t="s">
        <v>13</v>
      </c>
      <c r="D151" s="9">
        <v>0.55100000000000005</v>
      </c>
      <c r="E151" s="8" t="s">
        <v>41</v>
      </c>
      <c r="F151" s="9">
        <v>0.16</v>
      </c>
      <c r="G151" s="9">
        <v>0.04</v>
      </c>
      <c r="H151" s="8" t="s">
        <v>43</v>
      </c>
      <c r="I151" s="9">
        <v>0.12</v>
      </c>
      <c r="J151" s="9">
        <v>0.03</v>
      </c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</row>
    <row r="152" spans="1:29" ht="12.75" x14ac:dyDescent="0.2">
      <c r="A152" s="8" t="s">
        <v>939</v>
      </c>
      <c r="B152" s="9">
        <v>565</v>
      </c>
      <c r="C152" s="8" t="s">
        <v>13</v>
      </c>
      <c r="D152" s="9">
        <v>0.27600000000000002</v>
      </c>
      <c r="E152" s="8" t="s">
        <v>8</v>
      </c>
      <c r="F152" s="9">
        <v>40</v>
      </c>
      <c r="G152" s="9">
        <v>10</v>
      </c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1:29" ht="12.75" x14ac:dyDescent="0.2">
      <c r="A153" s="8" t="s">
        <v>940</v>
      </c>
      <c r="B153" s="9">
        <v>454</v>
      </c>
      <c r="C153" s="8" t="s">
        <v>13</v>
      </c>
      <c r="D153" s="9">
        <v>0.55100000000000005</v>
      </c>
      <c r="E153" s="8" t="s">
        <v>8</v>
      </c>
      <c r="F153" s="9">
        <v>60</v>
      </c>
      <c r="G153" s="9">
        <v>20</v>
      </c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1:29" ht="12.75" x14ac:dyDescent="0.2">
      <c r="A154" s="6" t="s">
        <v>941</v>
      </c>
      <c r="B154" s="9">
        <v>510</v>
      </c>
      <c r="C154" s="8" t="s">
        <v>28</v>
      </c>
      <c r="D154" s="9">
        <v>0.51700000000000002</v>
      </c>
      <c r="E154" s="8" t="s">
        <v>47</v>
      </c>
      <c r="F154" s="9">
        <v>0.2</v>
      </c>
      <c r="G154" s="9">
        <v>0.05</v>
      </c>
      <c r="H154" s="8" t="s">
        <v>41</v>
      </c>
      <c r="I154" s="9">
        <v>0.2</v>
      </c>
      <c r="J154" s="9">
        <v>0.05</v>
      </c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</row>
    <row r="155" spans="1:29" ht="12.75" x14ac:dyDescent="0.2">
      <c r="A155" s="6" t="s">
        <v>942</v>
      </c>
      <c r="B155" s="9">
        <v>565</v>
      </c>
      <c r="C155" s="8" t="s">
        <v>13</v>
      </c>
      <c r="D155" s="9">
        <v>0.27600000000000002</v>
      </c>
      <c r="E155" s="8" t="s">
        <v>48</v>
      </c>
      <c r="F155" s="9">
        <v>1.1999999999999999E-3</v>
      </c>
      <c r="G155" s="9">
        <v>2.9999999999999997E-4</v>
      </c>
      <c r="H155" s="8"/>
      <c r="I155" s="8"/>
      <c r="J155" s="8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</row>
    <row r="156" spans="1:29" ht="12.75" x14ac:dyDescent="0.2">
      <c r="A156" s="6" t="s">
        <v>943</v>
      </c>
      <c r="B156" s="9">
        <v>510</v>
      </c>
      <c r="C156" s="8" t="s">
        <v>13</v>
      </c>
      <c r="D156" s="9">
        <v>0.41299999999999998</v>
      </c>
      <c r="E156" s="8" t="s">
        <v>13</v>
      </c>
      <c r="F156" s="9">
        <v>0.36</v>
      </c>
      <c r="G156" s="9">
        <v>0.09</v>
      </c>
      <c r="H156" s="8"/>
      <c r="I156" s="8"/>
      <c r="J156" s="8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</row>
    <row r="157" spans="1:29" ht="12.75" x14ac:dyDescent="0.2">
      <c r="A157" s="6" t="s">
        <v>944</v>
      </c>
      <c r="B157" s="9">
        <v>510</v>
      </c>
      <c r="C157" s="8" t="s">
        <v>13</v>
      </c>
      <c r="D157" s="9">
        <v>0.41299999999999998</v>
      </c>
      <c r="E157" s="8" t="s">
        <v>814</v>
      </c>
      <c r="F157" s="9">
        <v>0.1</v>
      </c>
      <c r="G157" s="9">
        <v>0</v>
      </c>
      <c r="H157" s="8"/>
      <c r="I157" s="9"/>
      <c r="J157" s="9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</row>
    <row r="158" spans="1:29" ht="12.75" x14ac:dyDescent="0.2">
      <c r="A158" s="6" t="s">
        <v>945</v>
      </c>
      <c r="B158" s="9">
        <v>510</v>
      </c>
      <c r="C158" s="8" t="s">
        <v>13</v>
      </c>
      <c r="D158" s="9">
        <v>0.41299999999999998</v>
      </c>
      <c r="E158" s="8" t="s">
        <v>9</v>
      </c>
      <c r="F158" s="9">
        <v>0.08</v>
      </c>
      <c r="G158" s="9">
        <v>0.02</v>
      </c>
      <c r="H158" s="8"/>
      <c r="I158" s="8"/>
      <c r="J158" s="8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</row>
    <row r="159" spans="1:29" ht="12.75" x14ac:dyDescent="0.2">
      <c r="A159" s="6" t="s">
        <v>946</v>
      </c>
      <c r="B159" s="9">
        <v>510</v>
      </c>
      <c r="C159" s="8" t="s">
        <v>13</v>
      </c>
      <c r="D159" s="9">
        <v>0.41299999999999998</v>
      </c>
      <c r="E159" s="8" t="s">
        <v>41</v>
      </c>
      <c r="F159" s="9">
        <v>0.4</v>
      </c>
      <c r="G159" s="9">
        <v>0.1</v>
      </c>
      <c r="H159" s="8" t="s">
        <v>43</v>
      </c>
      <c r="I159" s="9">
        <v>-0.1</v>
      </c>
      <c r="J159" s="9">
        <v>0</v>
      </c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</row>
    <row r="160" spans="1:29" ht="12.75" x14ac:dyDescent="0.2">
      <c r="A160" s="6" t="s">
        <v>947</v>
      </c>
      <c r="B160" s="9">
        <v>565</v>
      </c>
      <c r="C160" s="8" t="s">
        <v>13</v>
      </c>
      <c r="D160" s="9">
        <v>0.27600000000000002</v>
      </c>
      <c r="E160" s="8" t="s">
        <v>13</v>
      </c>
      <c r="F160" s="9">
        <v>0.03</v>
      </c>
      <c r="G160" s="9">
        <v>0.01</v>
      </c>
      <c r="H160" s="8" t="s">
        <v>38</v>
      </c>
      <c r="I160" s="8">
        <v>7.0000000000000007E-2</v>
      </c>
      <c r="J160" s="8">
        <v>1.4999999999999999E-2</v>
      </c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</row>
    <row r="161" spans="1:29" ht="12.75" x14ac:dyDescent="0.2">
      <c r="A161" s="6" t="s">
        <v>948</v>
      </c>
      <c r="B161" s="9">
        <v>565</v>
      </c>
      <c r="C161" s="8" t="s">
        <v>11</v>
      </c>
      <c r="D161" s="9">
        <v>0.30599999999999999</v>
      </c>
      <c r="E161" s="8"/>
      <c r="F161" s="8"/>
      <c r="G161" s="8"/>
      <c r="H161" s="8"/>
      <c r="I161" s="8"/>
      <c r="J161" s="8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</row>
    <row r="162" spans="1:29" ht="12.75" x14ac:dyDescent="0.2">
      <c r="A162" s="6" t="s">
        <v>949</v>
      </c>
      <c r="B162" s="9">
        <v>565</v>
      </c>
      <c r="C162" s="8" t="s">
        <v>9</v>
      </c>
      <c r="D162" s="9">
        <v>0.184</v>
      </c>
      <c r="E162" s="8" t="s">
        <v>43</v>
      </c>
      <c r="F162" s="8">
        <v>0.28000000000000003</v>
      </c>
      <c r="G162" s="8">
        <v>7.0000000000000007E-2</v>
      </c>
      <c r="H162" s="8"/>
      <c r="I162" s="8"/>
      <c r="J162" s="8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</row>
    <row r="163" spans="1:29" ht="12.75" x14ac:dyDescent="0.2">
      <c r="A163" s="6" t="s">
        <v>950</v>
      </c>
      <c r="B163" s="9">
        <v>510</v>
      </c>
      <c r="C163" s="8" t="s">
        <v>13</v>
      </c>
      <c r="D163" s="9">
        <v>0.41299999999999998</v>
      </c>
      <c r="E163" s="8" t="s">
        <v>38</v>
      </c>
      <c r="F163" s="8">
        <v>0.16</v>
      </c>
      <c r="G163" s="8">
        <f>F163/4</f>
        <v>0.04</v>
      </c>
      <c r="H163" s="8"/>
      <c r="I163" s="8"/>
      <c r="J163" s="8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</row>
    <row r="164" spans="1:29" ht="12.75" x14ac:dyDescent="0.2">
      <c r="A164" s="6" t="s">
        <v>951</v>
      </c>
      <c r="B164" s="9">
        <v>510</v>
      </c>
      <c r="C164" s="8" t="s">
        <v>8</v>
      </c>
      <c r="D164" s="9">
        <v>165</v>
      </c>
      <c r="E164" s="8" t="s">
        <v>818</v>
      </c>
      <c r="F164" s="9">
        <v>0.24</v>
      </c>
      <c r="G164" s="9">
        <v>0.06</v>
      </c>
      <c r="H164" s="8"/>
      <c r="I164" s="8"/>
      <c r="J164" s="8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</row>
    <row r="165" spans="1:29" ht="12.75" x14ac:dyDescent="0.2">
      <c r="A165" s="6" t="s">
        <v>952</v>
      </c>
      <c r="B165" s="9">
        <v>510</v>
      </c>
      <c r="C165" s="8" t="s">
        <v>9</v>
      </c>
      <c r="D165" s="9">
        <v>0.27600000000000002</v>
      </c>
      <c r="E165" s="8"/>
      <c r="F165" s="8"/>
      <c r="G165" s="8"/>
      <c r="H165" s="8"/>
      <c r="I165" s="8"/>
      <c r="J165" s="8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</row>
    <row r="166" spans="1:29" ht="12.75" x14ac:dyDescent="0.2">
      <c r="A166" s="8" t="s">
        <v>953</v>
      </c>
      <c r="B166" s="9">
        <v>510</v>
      </c>
      <c r="C166" s="8" t="s">
        <v>11</v>
      </c>
      <c r="D166" s="9">
        <v>0.45900000000000002</v>
      </c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1:29" ht="12.75" x14ac:dyDescent="0.2">
      <c r="A167" s="6" t="s">
        <v>954</v>
      </c>
      <c r="B167" s="9">
        <v>510</v>
      </c>
      <c r="C167" s="8" t="s">
        <v>8</v>
      </c>
      <c r="D167" s="9">
        <v>165</v>
      </c>
      <c r="E167" s="8" t="s">
        <v>13</v>
      </c>
      <c r="F167" s="9">
        <v>0.16</v>
      </c>
      <c r="G167" s="9">
        <v>0.04</v>
      </c>
      <c r="H167" s="8"/>
      <c r="I167" s="8"/>
      <c r="J167" s="8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</row>
    <row r="168" spans="1:29" ht="12.75" x14ac:dyDescent="0.2">
      <c r="A168" s="7" t="s">
        <v>955</v>
      </c>
      <c r="B168" s="25">
        <v>608</v>
      </c>
      <c r="C168" s="10" t="s">
        <v>13</v>
      </c>
      <c r="D168" s="25">
        <v>0.496</v>
      </c>
      <c r="E168" s="10" t="s">
        <v>814</v>
      </c>
      <c r="F168" s="25">
        <v>0.12</v>
      </c>
      <c r="G168" s="25">
        <v>0.03</v>
      </c>
      <c r="H168" s="10" t="s">
        <v>814</v>
      </c>
      <c r="I168" s="10">
        <v>0.08</v>
      </c>
      <c r="J168" s="10">
        <v>0.02</v>
      </c>
      <c r="K168" s="10"/>
      <c r="L168" s="10"/>
      <c r="M168" s="10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</row>
    <row r="169" spans="1:29" ht="12.75" x14ac:dyDescent="0.2">
      <c r="A169" s="7" t="s">
        <v>956</v>
      </c>
      <c r="B169" s="25">
        <v>542</v>
      </c>
      <c r="C169" s="10" t="s">
        <v>10</v>
      </c>
      <c r="D169" s="25">
        <v>0.88200000000000001</v>
      </c>
      <c r="E169" s="10" t="s">
        <v>12</v>
      </c>
      <c r="F169" s="25">
        <v>0.16</v>
      </c>
      <c r="G169" s="25">
        <v>0.04</v>
      </c>
      <c r="H169" s="10" t="s">
        <v>49</v>
      </c>
      <c r="I169" s="10">
        <v>0.2</v>
      </c>
      <c r="J169" s="10">
        <v>0.05</v>
      </c>
      <c r="K169" s="10"/>
      <c r="L169" s="10"/>
      <c r="M169" s="10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</row>
    <row r="170" spans="1:29" ht="12.75" x14ac:dyDescent="0.2">
      <c r="A170" s="7" t="s">
        <v>957</v>
      </c>
      <c r="B170" s="25">
        <v>608</v>
      </c>
      <c r="C170" s="10" t="s">
        <v>11</v>
      </c>
      <c r="D170" s="25">
        <v>0.55100000000000005</v>
      </c>
      <c r="E170" s="10" t="s">
        <v>8</v>
      </c>
      <c r="F170" s="25">
        <v>60</v>
      </c>
      <c r="G170" s="25">
        <v>15</v>
      </c>
      <c r="H170" s="10" t="s">
        <v>8</v>
      </c>
      <c r="I170" s="25">
        <v>100</v>
      </c>
      <c r="J170" s="25">
        <v>25</v>
      </c>
      <c r="K170" s="10" t="s">
        <v>13</v>
      </c>
      <c r="L170" s="25">
        <v>0.2</v>
      </c>
      <c r="M170" s="25">
        <v>0.05</v>
      </c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</row>
    <row r="171" spans="1:29" ht="12.75" x14ac:dyDescent="0.2">
      <c r="A171" s="10" t="s">
        <v>958</v>
      </c>
      <c r="B171" s="25">
        <v>542</v>
      </c>
      <c r="C171" s="10" t="s">
        <v>9</v>
      </c>
      <c r="D171" s="25">
        <v>0.441</v>
      </c>
      <c r="E171" s="10" t="s">
        <v>38</v>
      </c>
      <c r="F171" s="25">
        <v>0.12</v>
      </c>
      <c r="G171" s="25">
        <v>0.03</v>
      </c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</row>
    <row r="172" spans="1:29" ht="12.75" x14ac:dyDescent="0.2">
      <c r="A172" s="7" t="s">
        <v>959</v>
      </c>
      <c r="B172" s="25">
        <v>608</v>
      </c>
      <c r="C172" s="10" t="s">
        <v>9</v>
      </c>
      <c r="D172" s="25">
        <v>0.33100000000000002</v>
      </c>
      <c r="E172" s="10" t="s">
        <v>818</v>
      </c>
      <c r="F172" s="25">
        <v>0.12</v>
      </c>
      <c r="G172" s="25">
        <v>0.03</v>
      </c>
      <c r="H172" s="10" t="s">
        <v>13</v>
      </c>
      <c r="I172" s="25">
        <v>0.1</v>
      </c>
      <c r="J172" s="25">
        <v>2.5000000000000001E-2</v>
      </c>
      <c r="K172" s="10" t="s">
        <v>13</v>
      </c>
      <c r="L172" s="25">
        <v>0.08</v>
      </c>
      <c r="M172" s="25">
        <v>0.02</v>
      </c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</row>
    <row r="173" spans="1:29" ht="12.75" x14ac:dyDescent="0.2">
      <c r="A173" s="7" t="s">
        <v>960</v>
      </c>
      <c r="B173" s="25">
        <v>674</v>
      </c>
      <c r="C173" s="10" t="s">
        <v>9</v>
      </c>
      <c r="D173" s="25">
        <v>0.221</v>
      </c>
      <c r="E173" s="10" t="s">
        <v>10</v>
      </c>
      <c r="F173" s="25">
        <v>0.2</v>
      </c>
      <c r="G173" s="25">
        <v>0.05</v>
      </c>
      <c r="H173" s="10"/>
      <c r="I173" s="10"/>
      <c r="J173" s="10"/>
      <c r="K173" s="10"/>
      <c r="L173" s="10"/>
      <c r="M173" s="10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</row>
    <row r="174" spans="1:29" ht="12.75" x14ac:dyDescent="0.2">
      <c r="A174" s="7" t="s">
        <v>961</v>
      </c>
      <c r="B174" s="25">
        <v>608</v>
      </c>
      <c r="C174" s="10" t="s">
        <v>10</v>
      </c>
      <c r="D174" s="25">
        <v>0.66200000000000003</v>
      </c>
      <c r="E174" s="10" t="s">
        <v>43</v>
      </c>
      <c r="F174" s="25">
        <v>0.16</v>
      </c>
      <c r="G174" s="25">
        <f>F174/4</f>
        <v>0.04</v>
      </c>
      <c r="H174" s="10" t="s">
        <v>13</v>
      </c>
      <c r="I174" s="25">
        <v>0.16</v>
      </c>
      <c r="J174" s="25">
        <f>I174/4</f>
        <v>0.04</v>
      </c>
      <c r="K174" s="10"/>
      <c r="L174" s="25"/>
      <c r="M174" s="25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</row>
    <row r="175" spans="1:29" ht="12.75" x14ac:dyDescent="0.2">
      <c r="A175" s="7" t="s">
        <v>139</v>
      </c>
      <c r="B175" s="25">
        <v>608</v>
      </c>
      <c r="C175" s="10" t="s">
        <v>10</v>
      </c>
      <c r="D175" s="25">
        <v>0.66200000000000003</v>
      </c>
      <c r="E175" s="10" t="s">
        <v>13</v>
      </c>
      <c r="F175" s="25">
        <v>0.2</v>
      </c>
      <c r="G175" s="25">
        <v>0.05</v>
      </c>
      <c r="H175" s="10" t="s">
        <v>41</v>
      </c>
      <c r="I175" s="25">
        <v>0.12</v>
      </c>
      <c r="J175" s="25">
        <v>0.03</v>
      </c>
      <c r="K175" s="10" t="s">
        <v>41</v>
      </c>
      <c r="L175" s="25">
        <v>0.04</v>
      </c>
      <c r="M175" s="25">
        <v>0.01</v>
      </c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</row>
    <row r="176" spans="1:29" ht="12.75" x14ac:dyDescent="0.2">
      <c r="A176" s="2"/>
    </row>
    <row r="177" spans="1:29" ht="12.75" x14ac:dyDescent="0.2">
      <c r="A177" s="55" t="s">
        <v>962</v>
      </c>
      <c r="B177" s="55" t="s">
        <v>59</v>
      </c>
      <c r="C177" s="55" t="s">
        <v>963</v>
      </c>
      <c r="D177" s="55" t="s">
        <v>40</v>
      </c>
      <c r="E177" s="55" t="s">
        <v>964</v>
      </c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  <c r="AA177" s="58"/>
      <c r="AB177" s="58"/>
      <c r="AC177" s="58"/>
    </row>
    <row r="178" spans="1:29" ht="12.75" x14ac:dyDescent="0.2">
      <c r="A178" s="10" t="s">
        <v>820</v>
      </c>
      <c r="B178" s="12">
        <v>2</v>
      </c>
      <c r="C178" s="12">
        <v>0.3</v>
      </c>
      <c r="D178" s="3" t="s">
        <v>6</v>
      </c>
      <c r="E178" s="3"/>
    </row>
    <row r="179" spans="1:29" ht="12.75" x14ac:dyDescent="0.2">
      <c r="A179" s="10" t="s">
        <v>799</v>
      </c>
      <c r="B179" s="12">
        <v>0.4</v>
      </c>
      <c r="C179" s="12">
        <v>0.1</v>
      </c>
      <c r="D179" s="3" t="s">
        <v>7</v>
      </c>
      <c r="E179" s="3" t="s">
        <v>47</v>
      </c>
    </row>
    <row r="180" spans="1:29" ht="12.75" x14ac:dyDescent="0.2">
      <c r="A180" s="10" t="s">
        <v>870</v>
      </c>
      <c r="B180" s="12">
        <v>0.2</v>
      </c>
      <c r="C180" s="12">
        <v>0.05</v>
      </c>
      <c r="D180" s="3" t="s">
        <v>6</v>
      </c>
      <c r="E180" s="3"/>
    </row>
    <row r="181" spans="1:29" ht="12.75" x14ac:dyDescent="0.2">
      <c r="A181" s="10" t="s">
        <v>965</v>
      </c>
      <c r="B181" s="12">
        <v>0.7</v>
      </c>
      <c r="C181" s="12">
        <v>0</v>
      </c>
      <c r="D181" s="3" t="s">
        <v>6</v>
      </c>
      <c r="E181" s="3" t="s">
        <v>41</v>
      </c>
    </row>
    <row r="182" spans="1:29" ht="12.75" x14ac:dyDescent="0.2">
      <c r="A182" s="10" t="s">
        <v>904</v>
      </c>
      <c r="B182" s="12">
        <v>2.4</v>
      </c>
      <c r="C182" s="12">
        <v>0.3</v>
      </c>
      <c r="D182" s="3" t="s">
        <v>6</v>
      </c>
      <c r="E182" s="3"/>
    </row>
    <row r="183" spans="1:29" ht="12.75" x14ac:dyDescent="0.2">
      <c r="A183" s="10" t="s">
        <v>922</v>
      </c>
      <c r="B183" s="12">
        <v>0.01</v>
      </c>
      <c r="C183" s="12">
        <v>2.5000000000000001E-3</v>
      </c>
      <c r="D183" s="3" t="s">
        <v>5</v>
      </c>
      <c r="E183" s="3" t="s">
        <v>41</v>
      </c>
    </row>
    <row r="184" spans="1:29" ht="12.75" x14ac:dyDescent="0.2">
      <c r="A184" s="10" t="s">
        <v>966</v>
      </c>
      <c r="B184" s="12">
        <v>2</v>
      </c>
      <c r="C184" s="12">
        <v>0.4</v>
      </c>
      <c r="D184" s="3" t="s">
        <v>6</v>
      </c>
      <c r="E184" s="3"/>
    </row>
    <row r="185" spans="1:29" ht="12.75" x14ac:dyDescent="0.2">
      <c r="A185" s="10" t="s">
        <v>873</v>
      </c>
      <c r="B185" s="12">
        <v>0.8</v>
      </c>
      <c r="C185" s="12">
        <v>0.15</v>
      </c>
      <c r="D185" s="3" t="s">
        <v>6</v>
      </c>
      <c r="E185" s="3"/>
    </row>
    <row r="186" spans="1:29" ht="12.75" x14ac:dyDescent="0.2">
      <c r="A186" s="10" t="s">
        <v>793</v>
      </c>
      <c r="B186" s="12">
        <v>2.4</v>
      </c>
      <c r="C186" s="12">
        <v>0.4</v>
      </c>
      <c r="D186" s="3" t="s">
        <v>6</v>
      </c>
      <c r="E186" s="3"/>
    </row>
    <row r="187" spans="1:29" ht="12.75" x14ac:dyDescent="0.2">
      <c r="A187" s="10" t="s">
        <v>967</v>
      </c>
      <c r="B187" s="12">
        <v>1.2</v>
      </c>
      <c r="C187" s="12">
        <v>0.3</v>
      </c>
      <c r="D187" s="3" t="s">
        <v>8</v>
      </c>
      <c r="E187" s="3" t="s">
        <v>41</v>
      </c>
    </row>
    <row r="188" spans="1:29" ht="12.75" x14ac:dyDescent="0.2">
      <c r="A188" s="10" t="s">
        <v>141</v>
      </c>
      <c r="B188" s="12">
        <v>1.2</v>
      </c>
      <c r="C188" s="12">
        <v>0.3</v>
      </c>
      <c r="D188" s="3" t="s">
        <v>8</v>
      </c>
      <c r="E188" s="3" t="s">
        <v>47</v>
      </c>
    </row>
    <row r="189" spans="1:29" ht="12.75" x14ac:dyDescent="0.2">
      <c r="A189" s="10" t="s">
        <v>968</v>
      </c>
      <c r="B189" s="12">
        <v>0.8</v>
      </c>
      <c r="C189" s="12">
        <v>0.15</v>
      </c>
      <c r="D189" s="3" t="s">
        <v>6</v>
      </c>
      <c r="E189" s="3"/>
    </row>
    <row r="190" spans="1:29" ht="12.75" x14ac:dyDescent="0.2">
      <c r="A190" s="10" t="s">
        <v>969</v>
      </c>
      <c r="B190" s="12">
        <v>2</v>
      </c>
      <c r="C190" s="12">
        <v>0.4</v>
      </c>
      <c r="D190" s="3" t="s">
        <v>6</v>
      </c>
      <c r="E190" s="3"/>
    </row>
    <row r="191" spans="1:29" ht="12.75" x14ac:dyDescent="0.2">
      <c r="A191" s="10" t="s">
        <v>866</v>
      </c>
      <c r="B191" s="12">
        <v>1.6</v>
      </c>
      <c r="C191" s="12">
        <v>0.4</v>
      </c>
      <c r="D191" s="3" t="s">
        <v>6</v>
      </c>
      <c r="E191" s="3" t="s">
        <v>41</v>
      </c>
    </row>
    <row r="192" spans="1:29" ht="12.75" x14ac:dyDescent="0.2">
      <c r="A192" s="10" t="s">
        <v>958</v>
      </c>
      <c r="B192" s="12">
        <v>1.6</v>
      </c>
      <c r="C192" s="12">
        <v>0.4</v>
      </c>
      <c r="D192" s="3" t="s">
        <v>8</v>
      </c>
      <c r="E192" s="3" t="s">
        <v>43</v>
      </c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x14ac:dyDescent="0.2">
      <c r="A193" s="10" t="s">
        <v>804</v>
      </c>
      <c r="B193" s="12">
        <v>1.8</v>
      </c>
      <c r="C193" s="12">
        <v>0</v>
      </c>
      <c r="D193" s="3" t="s">
        <v>6</v>
      </c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x14ac:dyDescent="0.2">
      <c r="A194" s="10" t="s">
        <v>940</v>
      </c>
      <c r="B194" s="12">
        <v>1</v>
      </c>
      <c r="C194" s="12">
        <v>0.2</v>
      </c>
      <c r="D194" s="3" t="s">
        <v>6</v>
      </c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x14ac:dyDescent="0.2">
      <c r="A195" s="10" t="s">
        <v>928</v>
      </c>
      <c r="B195" s="12">
        <v>1</v>
      </c>
      <c r="C195" s="12">
        <v>0.25</v>
      </c>
      <c r="D195" s="3" t="s">
        <v>6</v>
      </c>
      <c r="E195" s="3"/>
    </row>
    <row r="196" spans="1:29" ht="12.75" x14ac:dyDescent="0.2">
      <c r="A196" s="10" t="s">
        <v>844</v>
      </c>
      <c r="B196" s="12">
        <v>1</v>
      </c>
      <c r="C196" s="12">
        <v>0.25</v>
      </c>
      <c r="D196" s="3" t="s">
        <v>6</v>
      </c>
      <c r="E196" s="3"/>
    </row>
    <row r="197" spans="1:29" ht="12.75" x14ac:dyDescent="0.2">
      <c r="A197" s="10" t="s">
        <v>847</v>
      </c>
      <c r="B197" s="12">
        <v>2.4</v>
      </c>
      <c r="C197" s="12">
        <v>0.6</v>
      </c>
      <c r="D197" s="3" t="s">
        <v>6</v>
      </c>
      <c r="E197" s="3"/>
    </row>
    <row r="198" spans="1:29" ht="12.75" x14ac:dyDescent="0.2">
      <c r="A198" s="10" t="s">
        <v>860</v>
      </c>
      <c r="B198" s="12">
        <v>0.4</v>
      </c>
      <c r="C198" s="12">
        <v>0.1</v>
      </c>
      <c r="D198" s="3" t="s">
        <v>7</v>
      </c>
      <c r="E198" s="3"/>
    </row>
    <row r="199" spans="1:29" ht="12.75" x14ac:dyDescent="0.2">
      <c r="A199" s="10" t="s">
        <v>949</v>
      </c>
      <c r="B199" s="12">
        <v>0.6</v>
      </c>
      <c r="C199" s="12">
        <v>0.15</v>
      </c>
      <c r="D199" s="3" t="s">
        <v>6</v>
      </c>
      <c r="E199" s="3"/>
    </row>
    <row r="200" spans="1:29" ht="12.75" x14ac:dyDescent="0.2">
      <c r="A200" s="10" t="s">
        <v>54</v>
      </c>
      <c r="B200" s="12">
        <v>1.6</v>
      </c>
      <c r="C200" s="12">
        <v>0.4</v>
      </c>
      <c r="D200" s="3" t="s">
        <v>6</v>
      </c>
      <c r="E200" s="3"/>
    </row>
    <row r="201" spans="1:29" ht="12.75" x14ac:dyDescent="0.2">
      <c r="A201" s="10" t="s">
        <v>828</v>
      </c>
      <c r="B201" s="12">
        <v>0.2</v>
      </c>
      <c r="C201" s="12">
        <v>0.05</v>
      </c>
      <c r="D201" s="3" t="s">
        <v>6</v>
      </c>
      <c r="E201" s="3"/>
    </row>
    <row r="202" spans="1:29" ht="12.75" x14ac:dyDescent="0.2">
      <c r="A202" s="10" t="s">
        <v>960</v>
      </c>
      <c r="B202" s="12">
        <v>1.25</v>
      </c>
      <c r="C202" s="12">
        <v>0</v>
      </c>
      <c r="D202" s="3" t="s">
        <v>6</v>
      </c>
      <c r="E202" s="3"/>
    </row>
    <row r="203" spans="1:29" ht="12.75" x14ac:dyDescent="0.2">
      <c r="A203" s="10" t="s">
        <v>861</v>
      </c>
      <c r="B203" s="12">
        <v>0.8</v>
      </c>
      <c r="C203" s="12">
        <v>0.2</v>
      </c>
      <c r="D203" s="3" t="s">
        <v>6</v>
      </c>
      <c r="E203" s="3"/>
    </row>
    <row r="204" spans="1:29" ht="12.75" x14ac:dyDescent="0.2">
      <c r="A204" s="10" t="s">
        <v>890</v>
      </c>
      <c r="B204" s="12">
        <v>0.4</v>
      </c>
      <c r="C204" s="12">
        <v>0.15</v>
      </c>
      <c r="D204" s="3" t="s">
        <v>6</v>
      </c>
      <c r="E204" s="3"/>
    </row>
    <row r="205" spans="1:29" ht="12.75" x14ac:dyDescent="0.2">
      <c r="A205" s="10" t="s">
        <v>853</v>
      </c>
      <c r="B205" s="12">
        <v>0.8</v>
      </c>
      <c r="C205" s="12">
        <v>0.15</v>
      </c>
      <c r="D205" s="3" t="s">
        <v>6</v>
      </c>
      <c r="E205" s="3"/>
    </row>
    <row r="206" spans="1:29" ht="12.75" x14ac:dyDescent="0.2">
      <c r="A206" s="10" t="s">
        <v>970</v>
      </c>
      <c r="B206" s="12">
        <v>2</v>
      </c>
      <c r="C206" s="12">
        <v>0.4</v>
      </c>
      <c r="D206" s="3" t="s">
        <v>6</v>
      </c>
      <c r="E206" s="3"/>
    </row>
    <row r="207" spans="1:29" ht="12.75" x14ac:dyDescent="0.2">
      <c r="A207" s="10" t="s">
        <v>811</v>
      </c>
      <c r="B207" s="12">
        <v>1.6</v>
      </c>
      <c r="C207" s="12">
        <v>0</v>
      </c>
      <c r="D207" s="3" t="s">
        <v>6</v>
      </c>
      <c r="E207" s="3"/>
    </row>
    <row r="208" spans="1:29" ht="12.75" x14ac:dyDescent="0.2">
      <c r="A208" s="10" t="s">
        <v>953</v>
      </c>
      <c r="B208" s="12">
        <v>0.8</v>
      </c>
      <c r="C208" s="12">
        <v>0.2</v>
      </c>
      <c r="D208" s="3" t="s">
        <v>6</v>
      </c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x14ac:dyDescent="0.2">
      <c r="A209" s="10" t="s">
        <v>816</v>
      </c>
      <c r="B209" s="12">
        <v>1</v>
      </c>
      <c r="C209" s="12">
        <v>0.25</v>
      </c>
      <c r="D209" s="3" t="s">
        <v>6</v>
      </c>
      <c r="E209" s="3"/>
    </row>
    <row r="210" spans="1:29" ht="12.75" x14ac:dyDescent="0.2">
      <c r="A210" s="10" t="s">
        <v>952</v>
      </c>
      <c r="B210" s="12">
        <v>0.4</v>
      </c>
      <c r="C210" s="12">
        <v>0.1</v>
      </c>
      <c r="D210" s="3" t="s">
        <v>6</v>
      </c>
      <c r="E210" s="3"/>
    </row>
    <row r="211" spans="1:29" ht="12.75" x14ac:dyDescent="0.2">
      <c r="A211" s="2"/>
    </row>
    <row r="212" spans="1:29" ht="12.75" x14ac:dyDescent="0.2">
      <c r="A212" s="55" t="s">
        <v>971</v>
      </c>
      <c r="B212" s="55" t="s">
        <v>39</v>
      </c>
      <c r="C212" s="55" t="s">
        <v>20</v>
      </c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/>
      <c r="AA212" s="58"/>
      <c r="AB212" s="58"/>
      <c r="AC212" s="58"/>
    </row>
    <row r="213" spans="1:29" ht="12.75" x14ac:dyDescent="0.2">
      <c r="A213" s="10" t="s">
        <v>972</v>
      </c>
      <c r="B213" s="3" t="s">
        <v>36</v>
      </c>
      <c r="C213" s="21">
        <v>0.15</v>
      </c>
    </row>
    <row r="214" spans="1:29" ht="12.75" x14ac:dyDescent="0.2">
      <c r="A214" s="10" t="s">
        <v>973</v>
      </c>
      <c r="B214" s="3" t="s">
        <v>36</v>
      </c>
      <c r="C214" s="21">
        <v>0</v>
      </c>
    </row>
    <row r="215" spans="1:29" ht="12.75" x14ac:dyDescent="0.2">
      <c r="A215" s="10" t="s">
        <v>974</v>
      </c>
      <c r="B215" s="3" t="s">
        <v>13</v>
      </c>
      <c r="C215" s="21">
        <v>0.18</v>
      </c>
    </row>
    <row r="216" spans="1:29" ht="12.75" x14ac:dyDescent="0.2">
      <c r="A216" s="10" t="s">
        <v>111</v>
      </c>
      <c r="B216" s="3" t="s">
        <v>34</v>
      </c>
      <c r="C216" s="21">
        <v>0.15</v>
      </c>
    </row>
    <row r="217" spans="1:29" ht="12.75" x14ac:dyDescent="0.2">
      <c r="A217" s="10" t="s">
        <v>975</v>
      </c>
      <c r="B217" s="3" t="s">
        <v>9</v>
      </c>
      <c r="C217" s="21">
        <v>0.2</v>
      </c>
    </row>
    <row r="218" spans="1:29" ht="12.75" x14ac:dyDescent="0.2">
      <c r="A218" s="10" t="s">
        <v>140</v>
      </c>
      <c r="B218" s="3" t="s">
        <v>9</v>
      </c>
      <c r="C218" s="21">
        <v>0.4</v>
      </c>
    </row>
    <row r="219" spans="1:29" ht="12.75" x14ac:dyDescent="0.2">
      <c r="A219" s="10" t="s">
        <v>976</v>
      </c>
      <c r="B219" s="3" t="s">
        <v>28</v>
      </c>
      <c r="C219" s="21">
        <v>0.25</v>
      </c>
    </row>
    <row r="220" spans="1:29" ht="12.75" x14ac:dyDescent="0.2">
      <c r="A220" s="10" t="s">
        <v>977</v>
      </c>
      <c r="B220" s="3" t="s">
        <v>31</v>
      </c>
      <c r="C220" s="21">
        <v>0</v>
      </c>
      <c r="D220" s="3" t="s">
        <v>43</v>
      </c>
      <c r="E220" s="21">
        <v>0.5</v>
      </c>
    </row>
    <row r="221" spans="1:29" ht="12.75" x14ac:dyDescent="0.2">
      <c r="A221" s="10" t="s">
        <v>978</v>
      </c>
      <c r="B221" s="3" t="s">
        <v>31</v>
      </c>
      <c r="C221" s="21">
        <v>0</v>
      </c>
      <c r="D221" s="3" t="s">
        <v>814</v>
      </c>
      <c r="E221" s="21">
        <v>0.4</v>
      </c>
    </row>
    <row r="222" spans="1:29" ht="12.75" x14ac:dyDescent="0.2">
      <c r="A222" s="10" t="s">
        <v>979</v>
      </c>
      <c r="B222" s="3" t="s">
        <v>50</v>
      </c>
      <c r="C222" s="21">
        <v>0.15</v>
      </c>
    </row>
    <row r="223" spans="1:29" ht="12.75" x14ac:dyDescent="0.2">
      <c r="A223" s="10" t="s">
        <v>980</v>
      </c>
      <c r="B223" s="3" t="s">
        <v>50</v>
      </c>
      <c r="C223" s="21">
        <v>0</v>
      </c>
    </row>
    <row r="224" spans="1:29" ht="12.75" x14ac:dyDescent="0.2">
      <c r="A224" s="10" t="s">
        <v>981</v>
      </c>
      <c r="B224" s="3" t="s">
        <v>29</v>
      </c>
      <c r="C224" s="21">
        <v>0.15</v>
      </c>
    </row>
    <row r="225" spans="1:5" ht="12.75" x14ac:dyDescent="0.2">
      <c r="A225" s="10" t="s">
        <v>982</v>
      </c>
      <c r="B225" s="3" t="s">
        <v>29</v>
      </c>
      <c r="C225" s="21">
        <v>0</v>
      </c>
    </row>
    <row r="226" spans="1:5" ht="12.75" x14ac:dyDescent="0.2">
      <c r="A226" s="10" t="s">
        <v>983</v>
      </c>
      <c r="B226" s="3" t="s">
        <v>37</v>
      </c>
      <c r="C226" s="21">
        <v>0.15</v>
      </c>
    </row>
    <row r="227" spans="1:5" ht="12.75" x14ac:dyDescent="0.2">
      <c r="A227" s="10" t="s">
        <v>984</v>
      </c>
      <c r="B227" s="3" t="s">
        <v>37</v>
      </c>
      <c r="C227" s="21">
        <v>0</v>
      </c>
    </row>
    <row r="228" spans="1:5" ht="12.75" x14ac:dyDescent="0.2">
      <c r="A228" s="10" t="s">
        <v>33</v>
      </c>
      <c r="B228" s="3" t="s">
        <v>31</v>
      </c>
      <c r="C228" s="21">
        <v>0.15</v>
      </c>
    </row>
    <row r="229" spans="1:5" ht="12.75" x14ac:dyDescent="0.2">
      <c r="A229" s="10" t="s">
        <v>35</v>
      </c>
      <c r="B229" s="3" t="s">
        <v>31</v>
      </c>
      <c r="C229" s="21">
        <v>0</v>
      </c>
      <c r="D229" s="3" t="s">
        <v>604</v>
      </c>
      <c r="E229" s="21">
        <v>0.4</v>
      </c>
    </row>
    <row r="230" spans="1:5" ht="12.75" x14ac:dyDescent="0.2">
      <c r="A230" s="10" t="s">
        <v>985</v>
      </c>
      <c r="B230" s="3" t="s">
        <v>13</v>
      </c>
      <c r="C230" s="21">
        <v>0</v>
      </c>
    </row>
    <row r="231" spans="1:5" ht="12.75" x14ac:dyDescent="0.2">
      <c r="A231" s="10" t="s">
        <v>93</v>
      </c>
      <c r="B231" s="3" t="s">
        <v>11</v>
      </c>
      <c r="C231" s="21">
        <v>0.2</v>
      </c>
    </row>
    <row r="232" spans="1:5" ht="12.75" x14ac:dyDescent="0.2">
      <c r="A232" s="10" t="s">
        <v>94</v>
      </c>
      <c r="B232" s="3" t="s">
        <v>11</v>
      </c>
      <c r="C232" s="21">
        <v>0</v>
      </c>
    </row>
    <row r="233" spans="1:5" ht="12.75" x14ac:dyDescent="0.2">
      <c r="A233" s="10" t="s">
        <v>986</v>
      </c>
      <c r="B233" s="3" t="s">
        <v>8</v>
      </c>
      <c r="C233" s="15" t="s">
        <v>987</v>
      </c>
    </row>
    <row r="234" spans="1:5" ht="12.75" x14ac:dyDescent="0.2">
      <c r="A234" s="10" t="s">
        <v>988</v>
      </c>
      <c r="B234" s="3" t="s">
        <v>8</v>
      </c>
      <c r="C234" s="15" t="s">
        <v>989</v>
      </c>
    </row>
    <row r="235" spans="1:5" ht="12.75" x14ac:dyDescent="0.2">
      <c r="A235" s="10" t="s">
        <v>990</v>
      </c>
      <c r="B235" s="3" t="s">
        <v>1301</v>
      </c>
      <c r="C235" s="15" t="s">
        <v>989</v>
      </c>
    </row>
    <row r="236" spans="1:5" ht="12.75" x14ac:dyDescent="0.2">
      <c r="A236" s="10" t="s">
        <v>991</v>
      </c>
      <c r="B236" s="3" t="s">
        <v>8</v>
      </c>
      <c r="C236" s="2">
        <v>80</v>
      </c>
    </row>
    <row r="237" spans="1:5" ht="12.75" x14ac:dyDescent="0.2">
      <c r="A237" s="10" t="s">
        <v>992</v>
      </c>
      <c r="B237" s="3" t="s">
        <v>13</v>
      </c>
      <c r="C237" s="21">
        <v>0.42</v>
      </c>
    </row>
    <row r="238" spans="1:5" ht="12.75" x14ac:dyDescent="0.2">
      <c r="A238" s="10" t="s">
        <v>993</v>
      </c>
      <c r="B238" s="3" t="s">
        <v>8</v>
      </c>
      <c r="C238" s="21">
        <v>0</v>
      </c>
    </row>
    <row r="239" spans="1:5" ht="12.75" x14ac:dyDescent="0.2">
      <c r="A239" s="10" t="s">
        <v>994</v>
      </c>
      <c r="B239" s="3" t="s">
        <v>8</v>
      </c>
      <c r="C239" s="21">
        <v>0</v>
      </c>
    </row>
    <row r="240" spans="1:5" ht="12.75" x14ac:dyDescent="0.2">
      <c r="A240" s="10" t="s">
        <v>995</v>
      </c>
      <c r="B240" s="3" t="s">
        <v>8</v>
      </c>
      <c r="C240" s="12">
        <v>150</v>
      </c>
    </row>
    <row r="241" spans="1:29" ht="12.75" x14ac:dyDescent="0.2">
      <c r="A241" s="10" t="s">
        <v>996</v>
      </c>
      <c r="B241" s="3" t="s">
        <v>31</v>
      </c>
      <c r="C241" s="21">
        <v>0</v>
      </c>
      <c r="D241" s="3" t="s">
        <v>41</v>
      </c>
      <c r="E241" s="21">
        <v>0.35</v>
      </c>
    </row>
    <row r="242" spans="1:29" ht="12.75" x14ac:dyDescent="0.2">
      <c r="A242" s="10" t="s">
        <v>997</v>
      </c>
      <c r="B242" s="3" t="s">
        <v>31</v>
      </c>
      <c r="C242" s="21">
        <v>0</v>
      </c>
      <c r="D242" s="3" t="s">
        <v>47</v>
      </c>
      <c r="E242" s="21">
        <v>0.2</v>
      </c>
    </row>
    <row r="243" spans="1:29" ht="12.75" x14ac:dyDescent="0.2">
      <c r="A243" s="10" t="s">
        <v>998</v>
      </c>
      <c r="B243" s="3" t="s">
        <v>31</v>
      </c>
      <c r="C243" s="21">
        <v>0</v>
      </c>
      <c r="D243" s="3" t="s">
        <v>47</v>
      </c>
      <c r="E243" s="21">
        <v>0.25</v>
      </c>
    </row>
    <row r="244" spans="1:29" ht="12.75" x14ac:dyDescent="0.2">
      <c r="A244" s="10" t="s">
        <v>999</v>
      </c>
      <c r="B244" s="3" t="s">
        <v>31</v>
      </c>
      <c r="C244" s="21">
        <v>0</v>
      </c>
      <c r="D244" s="3" t="s">
        <v>47</v>
      </c>
      <c r="E244" s="21">
        <v>0.5</v>
      </c>
    </row>
    <row r="245" spans="1:29" ht="12.75" x14ac:dyDescent="0.2">
      <c r="A245" s="10" t="s">
        <v>1000</v>
      </c>
      <c r="B245" s="3" t="s">
        <v>30</v>
      </c>
      <c r="C245" s="21">
        <v>0.15</v>
      </c>
    </row>
    <row r="246" spans="1:29" ht="12.75" x14ac:dyDescent="0.2">
      <c r="A246" s="10" t="s">
        <v>3</v>
      </c>
      <c r="B246" s="3" t="s">
        <v>31</v>
      </c>
      <c r="C246" s="21">
        <v>0</v>
      </c>
      <c r="D246" s="3" t="s">
        <v>814</v>
      </c>
      <c r="E246" s="21">
        <v>0.3</v>
      </c>
    </row>
    <row r="247" spans="1:29" ht="12.75" x14ac:dyDescent="0.2">
      <c r="A247" s="10" t="s">
        <v>1001</v>
      </c>
      <c r="B247" s="3" t="s">
        <v>15</v>
      </c>
      <c r="C247" s="21">
        <v>0.3</v>
      </c>
    </row>
    <row r="248" spans="1:29" ht="12.75" x14ac:dyDescent="0.2">
      <c r="A248" s="10" t="s">
        <v>1002</v>
      </c>
      <c r="B248" s="3" t="s">
        <v>15</v>
      </c>
      <c r="C248" s="21">
        <v>0</v>
      </c>
    </row>
    <row r="249" spans="1:29" ht="12.75" x14ac:dyDescent="0.2">
      <c r="A249" s="10" t="s">
        <v>1003</v>
      </c>
      <c r="B249" s="3" t="s">
        <v>50</v>
      </c>
      <c r="C249" s="21">
        <v>0.15</v>
      </c>
    </row>
    <row r="250" spans="1:29" ht="12.75" x14ac:dyDescent="0.2">
      <c r="A250" s="10" t="s">
        <v>1004</v>
      </c>
      <c r="B250" s="3" t="s">
        <v>50</v>
      </c>
      <c r="C250" s="21">
        <v>0.2</v>
      </c>
    </row>
    <row r="251" spans="1:29" ht="12.75" x14ac:dyDescent="0.2">
      <c r="A251" s="10" t="s">
        <v>1005</v>
      </c>
      <c r="B251" s="3" t="s">
        <v>31</v>
      </c>
      <c r="C251" s="21">
        <v>0</v>
      </c>
      <c r="D251" s="3" t="s">
        <v>814</v>
      </c>
      <c r="E251" s="21">
        <v>0.15</v>
      </c>
    </row>
    <row r="252" spans="1:29" ht="12.75" x14ac:dyDescent="0.2">
      <c r="A252" s="10" t="s">
        <v>1006</v>
      </c>
      <c r="B252" s="3" t="s">
        <v>31</v>
      </c>
      <c r="C252" s="21">
        <v>0</v>
      </c>
      <c r="D252" s="3" t="s">
        <v>814</v>
      </c>
      <c r="E252" s="21">
        <v>0</v>
      </c>
    </row>
    <row r="253" spans="1:29" ht="12.75" x14ac:dyDescent="0.2">
      <c r="A253" s="10" t="s">
        <v>1007</v>
      </c>
      <c r="B253" s="3" t="s">
        <v>31</v>
      </c>
      <c r="C253" s="21">
        <v>0</v>
      </c>
      <c r="D253" s="3" t="s">
        <v>48</v>
      </c>
      <c r="E253" s="21">
        <v>0.2</v>
      </c>
    </row>
    <row r="254" spans="1:29" ht="12.75" x14ac:dyDescent="0.2">
      <c r="A254" s="10" t="s">
        <v>1008</v>
      </c>
      <c r="B254" s="3" t="s">
        <v>31</v>
      </c>
      <c r="C254" s="21">
        <v>0</v>
      </c>
      <c r="D254" s="3" t="s">
        <v>48</v>
      </c>
      <c r="E254" s="21">
        <v>0</v>
      </c>
    </row>
    <row r="255" spans="1:29" ht="12.75" x14ac:dyDescent="0.2">
      <c r="A255" s="10" t="s">
        <v>1009</v>
      </c>
      <c r="B255" s="3" t="s">
        <v>30</v>
      </c>
      <c r="C255" s="21">
        <v>0.15</v>
      </c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x14ac:dyDescent="0.2">
      <c r="A256" s="10" t="s">
        <v>1010</v>
      </c>
      <c r="B256" s="3" t="s">
        <v>30</v>
      </c>
      <c r="C256" s="21">
        <v>0</v>
      </c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x14ac:dyDescent="0.2">
      <c r="A257" s="10" t="s">
        <v>1011</v>
      </c>
      <c r="B257" s="3" t="s">
        <v>28</v>
      </c>
      <c r="C257" s="21">
        <v>0.25</v>
      </c>
    </row>
    <row r="258" spans="1:29" ht="12.75" x14ac:dyDescent="0.2">
      <c r="A258" s="10" t="s">
        <v>1012</v>
      </c>
      <c r="B258" s="3" t="s">
        <v>31</v>
      </c>
      <c r="C258" s="21">
        <v>0</v>
      </c>
      <c r="D258" s="3" t="s">
        <v>28</v>
      </c>
      <c r="E258" s="21">
        <v>0</v>
      </c>
    </row>
    <row r="259" spans="1:29" ht="12.75" x14ac:dyDescent="0.2">
      <c r="A259" s="10" t="s">
        <v>1013</v>
      </c>
      <c r="B259" s="3" t="s">
        <v>31</v>
      </c>
      <c r="C259" s="21">
        <v>0</v>
      </c>
      <c r="D259" s="3" t="s">
        <v>28</v>
      </c>
      <c r="E259" s="21">
        <v>0</v>
      </c>
    </row>
    <row r="260" spans="1:29" ht="12.75" x14ac:dyDescent="0.2">
      <c r="A260" s="10" t="s">
        <v>1014</v>
      </c>
      <c r="B260" s="3" t="s">
        <v>31</v>
      </c>
      <c r="C260" s="21">
        <v>0</v>
      </c>
      <c r="D260" s="3" t="s">
        <v>814</v>
      </c>
      <c r="E260" s="21">
        <v>0.5</v>
      </c>
    </row>
    <row r="261" spans="1:29" ht="12.75" x14ac:dyDescent="0.2">
      <c r="A261" s="10" t="s">
        <v>1015</v>
      </c>
      <c r="B261" s="3" t="s">
        <v>50</v>
      </c>
      <c r="C261" s="21">
        <v>0.15</v>
      </c>
    </row>
    <row r="262" spans="1:29" ht="12.75" x14ac:dyDescent="0.2">
      <c r="A262" s="10" t="s">
        <v>1016</v>
      </c>
      <c r="B262" s="3" t="s">
        <v>12</v>
      </c>
      <c r="C262" s="21">
        <v>0.2</v>
      </c>
    </row>
    <row r="263" spans="1:29" ht="12.75" x14ac:dyDescent="0.2">
      <c r="A263" s="10" t="s">
        <v>1017</v>
      </c>
      <c r="B263" s="3" t="s">
        <v>12</v>
      </c>
      <c r="C263" s="21">
        <v>0</v>
      </c>
    </row>
    <row r="264" spans="1:29" ht="12.75" x14ac:dyDescent="0.2">
      <c r="A264" s="10" t="s">
        <v>1018</v>
      </c>
      <c r="B264" s="3" t="s">
        <v>32</v>
      </c>
      <c r="C264" s="21">
        <v>0.15</v>
      </c>
    </row>
    <row r="265" spans="1:29" ht="12.75" x14ac:dyDescent="0.2">
      <c r="A265" s="10" t="s">
        <v>1019</v>
      </c>
      <c r="B265" s="3" t="s">
        <v>32</v>
      </c>
      <c r="C265" s="21">
        <v>0</v>
      </c>
    </row>
    <row r="266" spans="1:29" ht="12.75" x14ac:dyDescent="0.2">
      <c r="A266" s="10" t="s">
        <v>1020</v>
      </c>
      <c r="B266" s="3" t="s">
        <v>31</v>
      </c>
      <c r="C266" s="21">
        <v>0</v>
      </c>
      <c r="D266" s="3" t="s">
        <v>1302</v>
      </c>
      <c r="E266" s="21">
        <v>0.5</v>
      </c>
    </row>
    <row r="267" spans="1:29" ht="12.75" x14ac:dyDescent="0.2">
      <c r="A267" s="10" t="s">
        <v>1021</v>
      </c>
      <c r="B267" s="3" t="s">
        <v>13</v>
      </c>
      <c r="C267" s="21">
        <v>0.18</v>
      </c>
    </row>
    <row r="268" spans="1:29" ht="12.75" x14ac:dyDescent="0.2">
      <c r="A268" s="10" t="s">
        <v>1022</v>
      </c>
      <c r="B268" s="3" t="s">
        <v>36</v>
      </c>
      <c r="C268" s="21">
        <v>0.2</v>
      </c>
    </row>
    <row r="269" spans="1:29" ht="12.75" x14ac:dyDescent="0.2">
      <c r="A269" s="10" t="s">
        <v>1023</v>
      </c>
      <c r="B269" s="3" t="s">
        <v>36</v>
      </c>
      <c r="C269" s="21">
        <v>0.3</v>
      </c>
    </row>
    <row r="270" spans="1:29" ht="12.75" x14ac:dyDescent="0.2">
      <c r="A270" s="10" t="s">
        <v>1024</v>
      </c>
      <c r="B270" s="3" t="s">
        <v>8</v>
      </c>
      <c r="C270" s="12">
        <v>80</v>
      </c>
    </row>
    <row r="271" spans="1:29" ht="12.75" x14ac:dyDescent="0.2">
      <c r="A271" s="10" t="s">
        <v>1025</v>
      </c>
      <c r="B271" s="3" t="s">
        <v>31</v>
      </c>
      <c r="C271" s="21">
        <v>0</v>
      </c>
      <c r="D271" s="3" t="s">
        <v>43</v>
      </c>
      <c r="E271" s="21">
        <v>0.35</v>
      </c>
    </row>
    <row r="272" spans="1:29" ht="12.75" x14ac:dyDescent="0.2">
      <c r="A272" s="10" t="s">
        <v>1026</v>
      </c>
      <c r="B272" s="3" t="s">
        <v>12</v>
      </c>
      <c r="C272" s="21">
        <v>0.2</v>
      </c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x14ac:dyDescent="0.2">
      <c r="A273" s="10" t="s">
        <v>1027</v>
      </c>
      <c r="B273" s="3" t="s">
        <v>31</v>
      </c>
      <c r="C273" s="21">
        <v>0</v>
      </c>
      <c r="D273" s="3" t="s">
        <v>818</v>
      </c>
      <c r="E273" s="21">
        <v>0.1</v>
      </c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x14ac:dyDescent="0.2">
      <c r="A274" s="10" t="s">
        <v>1028</v>
      </c>
      <c r="B274" s="3" t="s">
        <v>13</v>
      </c>
      <c r="C274" s="21">
        <v>0.08</v>
      </c>
    </row>
    <row r="275" spans="1:29" ht="12.75" x14ac:dyDescent="0.2">
      <c r="A275" s="10" t="s">
        <v>127</v>
      </c>
      <c r="B275" s="3" t="s">
        <v>31</v>
      </c>
      <c r="C275" s="21">
        <v>0.15</v>
      </c>
    </row>
    <row r="276" spans="1:29" ht="12.75" x14ac:dyDescent="0.2">
      <c r="A276" s="10" t="s">
        <v>4</v>
      </c>
      <c r="B276" s="3" t="s">
        <v>31</v>
      </c>
      <c r="C276" s="21">
        <v>0</v>
      </c>
    </row>
    <row r="277" spans="1:29" ht="12.75" x14ac:dyDescent="0.2">
      <c r="A277" s="10" t="s">
        <v>315</v>
      </c>
      <c r="B277" s="3" t="s">
        <v>31</v>
      </c>
      <c r="C277" s="21">
        <v>0</v>
      </c>
      <c r="D277" s="3" t="s">
        <v>31</v>
      </c>
      <c r="E277" s="21">
        <v>0</v>
      </c>
    </row>
    <row r="278" spans="1:29" ht="12.75" x14ac:dyDescent="0.2">
      <c r="A278" s="2"/>
    </row>
    <row r="279" spans="1:29" ht="12.75" x14ac:dyDescent="0.2">
      <c r="A279" s="2"/>
    </row>
    <row r="280" spans="1:29" ht="12.75" x14ac:dyDescent="0.2">
      <c r="A280" s="2"/>
    </row>
    <row r="281" spans="1:29" ht="12.75" x14ac:dyDescent="0.2">
      <c r="A281" s="2"/>
    </row>
    <row r="282" spans="1:29" ht="12.75" x14ac:dyDescent="0.2">
      <c r="A282" s="2"/>
    </row>
    <row r="283" spans="1:29" ht="12.75" x14ac:dyDescent="0.2">
      <c r="A283" s="2"/>
    </row>
    <row r="284" spans="1:29" ht="12.75" x14ac:dyDescent="0.2">
      <c r="A284" s="2"/>
    </row>
    <row r="285" spans="1:29" ht="12.75" x14ac:dyDescent="0.2">
      <c r="A285" s="2"/>
    </row>
    <row r="286" spans="1:29" ht="12.75" x14ac:dyDescent="0.2">
      <c r="A286" s="2"/>
    </row>
    <row r="287" spans="1:29" ht="12.75" x14ac:dyDescent="0.2">
      <c r="A287" s="2"/>
    </row>
    <row r="288" spans="1:29" ht="12.75" x14ac:dyDescent="0.2">
      <c r="A288" s="2"/>
    </row>
    <row r="289" spans="1:1" ht="12.75" x14ac:dyDescent="0.2">
      <c r="A289" s="2"/>
    </row>
    <row r="290" spans="1:1" ht="12.75" x14ac:dyDescent="0.2">
      <c r="A290" s="2"/>
    </row>
    <row r="291" spans="1:1" ht="12.75" x14ac:dyDescent="0.2">
      <c r="A291" s="2"/>
    </row>
    <row r="292" spans="1:1" ht="12.75" x14ac:dyDescent="0.2">
      <c r="A292" s="2"/>
    </row>
    <row r="293" spans="1:1" ht="12.75" x14ac:dyDescent="0.2">
      <c r="A293" s="2"/>
    </row>
    <row r="294" spans="1:1" ht="12.75" x14ac:dyDescent="0.2">
      <c r="A294" s="2"/>
    </row>
    <row r="295" spans="1:1" ht="12.75" x14ac:dyDescent="0.2">
      <c r="A295" s="2"/>
    </row>
    <row r="296" spans="1:1" ht="12.75" x14ac:dyDescent="0.2">
      <c r="A296" s="2"/>
    </row>
    <row r="297" spans="1:1" ht="12.75" x14ac:dyDescent="0.2">
      <c r="A297" s="2"/>
    </row>
    <row r="298" spans="1:1" ht="12.75" x14ac:dyDescent="0.2">
      <c r="A298" s="2"/>
    </row>
    <row r="299" spans="1:1" ht="12.75" x14ac:dyDescent="0.2">
      <c r="A299" s="2"/>
    </row>
    <row r="300" spans="1:1" ht="12.75" x14ac:dyDescent="0.2">
      <c r="A300" s="2"/>
    </row>
    <row r="301" spans="1:1" ht="12.75" x14ac:dyDescent="0.2">
      <c r="A301" s="2"/>
    </row>
    <row r="302" spans="1:1" ht="12.75" x14ac:dyDescent="0.2">
      <c r="A302" s="2"/>
    </row>
    <row r="303" spans="1:1" ht="12.75" x14ac:dyDescent="0.2">
      <c r="A303" s="2"/>
    </row>
    <row r="304" spans="1:1" ht="12.75" x14ac:dyDescent="0.2">
      <c r="A304" s="2"/>
    </row>
    <row r="305" spans="1:1" ht="12.75" x14ac:dyDescent="0.2">
      <c r="A305" s="2"/>
    </row>
    <row r="306" spans="1:1" ht="12.75" x14ac:dyDescent="0.2">
      <c r="A306" s="2"/>
    </row>
    <row r="307" spans="1:1" ht="12.75" x14ac:dyDescent="0.2">
      <c r="A307" s="2"/>
    </row>
    <row r="308" spans="1:1" ht="12.75" x14ac:dyDescent="0.2">
      <c r="A308" s="2"/>
    </row>
    <row r="309" spans="1:1" ht="12.75" x14ac:dyDescent="0.2">
      <c r="A309" s="2"/>
    </row>
    <row r="310" spans="1:1" ht="12.75" x14ac:dyDescent="0.2">
      <c r="A310" s="2"/>
    </row>
    <row r="311" spans="1:1" ht="12.75" x14ac:dyDescent="0.2">
      <c r="A311" s="2"/>
    </row>
    <row r="312" spans="1:1" ht="12.75" x14ac:dyDescent="0.2">
      <c r="A312" s="2"/>
    </row>
    <row r="313" spans="1:1" ht="12.75" x14ac:dyDescent="0.2">
      <c r="A313" s="2"/>
    </row>
    <row r="314" spans="1:1" ht="12.75" x14ac:dyDescent="0.2">
      <c r="A314" s="2"/>
    </row>
    <row r="315" spans="1:1" ht="12.75" x14ac:dyDescent="0.2">
      <c r="A315" s="2"/>
    </row>
    <row r="316" spans="1:1" ht="12.75" x14ac:dyDescent="0.2">
      <c r="A316" s="2"/>
    </row>
    <row r="317" spans="1:1" ht="12.75" x14ac:dyDescent="0.2">
      <c r="A317" s="2"/>
    </row>
    <row r="318" spans="1:1" ht="12.75" x14ac:dyDescent="0.2">
      <c r="A318" s="2"/>
    </row>
    <row r="319" spans="1:1" ht="12.75" x14ac:dyDescent="0.2">
      <c r="A319" s="2"/>
    </row>
    <row r="320" spans="1:1" ht="12.75" x14ac:dyDescent="0.2">
      <c r="A320" s="2"/>
    </row>
    <row r="321" spans="1:1" ht="12.75" x14ac:dyDescent="0.2">
      <c r="A321" s="2"/>
    </row>
    <row r="322" spans="1:1" ht="12.75" x14ac:dyDescent="0.2">
      <c r="A322" s="2"/>
    </row>
    <row r="323" spans="1:1" ht="12.75" x14ac:dyDescent="0.2">
      <c r="A323" s="2"/>
    </row>
    <row r="324" spans="1:1" ht="12.75" x14ac:dyDescent="0.2">
      <c r="A324" s="2"/>
    </row>
    <row r="325" spans="1:1" ht="12.75" x14ac:dyDescent="0.2">
      <c r="A325" s="2"/>
    </row>
    <row r="326" spans="1:1" ht="12.75" x14ac:dyDescent="0.2">
      <c r="A326" s="2"/>
    </row>
    <row r="327" spans="1:1" ht="12.75" x14ac:dyDescent="0.2">
      <c r="A327" s="2"/>
    </row>
    <row r="328" spans="1:1" ht="12.75" x14ac:dyDescent="0.2">
      <c r="A328" s="2"/>
    </row>
    <row r="329" spans="1:1" ht="12.75" x14ac:dyDescent="0.2">
      <c r="A329" s="2"/>
    </row>
    <row r="330" spans="1:1" ht="12.75" x14ac:dyDescent="0.2">
      <c r="A330" s="2"/>
    </row>
    <row r="331" spans="1:1" ht="12.75" x14ac:dyDescent="0.2">
      <c r="A331" s="2"/>
    </row>
    <row r="332" spans="1:1" ht="12.75" x14ac:dyDescent="0.2">
      <c r="A332" s="2"/>
    </row>
    <row r="333" spans="1:1" ht="12.75" x14ac:dyDescent="0.2">
      <c r="A333" s="2"/>
    </row>
    <row r="334" spans="1:1" ht="12.75" x14ac:dyDescent="0.2">
      <c r="A334" s="2"/>
    </row>
    <row r="335" spans="1:1" ht="12.75" x14ac:dyDescent="0.2">
      <c r="A335" s="2"/>
    </row>
    <row r="336" spans="1:1" ht="12.75" x14ac:dyDescent="0.2">
      <c r="A336" s="2"/>
    </row>
    <row r="337" spans="1:1" ht="12.75" x14ac:dyDescent="0.2">
      <c r="A337" s="2"/>
    </row>
    <row r="338" spans="1:1" ht="12.75" x14ac:dyDescent="0.2">
      <c r="A338" s="2"/>
    </row>
    <row r="339" spans="1:1" ht="12.75" x14ac:dyDescent="0.2">
      <c r="A339" s="2"/>
    </row>
    <row r="340" spans="1:1" ht="12.75" x14ac:dyDescent="0.2">
      <c r="A340" s="2"/>
    </row>
    <row r="341" spans="1:1" ht="12.75" x14ac:dyDescent="0.2">
      <c r="A341" s="2"/>
    </row>
    <row r="342" spans="1:1" ht="12.75" x14ac:dyDescent="0.2">
      <c r="A342" s="2"/>
    </row>
    <row r="343" spans="1:1" ht="12.75" x14ac:dyDescent="0.2">
      <c r="A343" s="2"/>
    </row>
    <row r="344" spans="1:1" ht="12.75" x14ac:dyDescent="0.2">
      <c r="A344" s="2"/>
    </row>
    <row r="345" spans="1:1" ht="12.75" x14ac:dyDescent="0.2">
      <c r="A345" s="2"/>
    </row>
    <row r="346" spans="1:1" ht="12.75" x14ac:dyDescent="0.2">
      <c r="A346" s="2"/>
    </row>
    <row r="347" spans="1:1" ht="12.75" x14ac:dyDescent="0.2">
      <c r="A347" s="2"/>
    </row>
    <row r="348" spans="1:1" ht="12.75" x14ac:dyDescent="0.2">
      <c r="A348" s="2"/>
    </row>
    <row r="349" spans="1:1" ht="12.75" x14ac:dyDescent="0.2">
      <c r="A349" s="2"/>
    </row>
    <row r="350" spans="1:1" ht="12.75" x14ac:dyDescent="0.2">
      <c r="A350" s="2"/>
    </row>
    <row r="351" spans="1:1" ht="12.75" x14ac:dyDescent="0.2">
      <c r="A351" s="2"/>
    </row>
    <row r="352" spans="1:1" ht="12.75" x14ac:dyDescent="0.2">
      <c r="A352" s="2"/>
    </row>
    <row r="353" spans="1:1" ht="12.75" x14ac:dyDescent="0.2">
      <c r="A353" s="2"/>
    </row>
    <row r="354" spans="1:1" ht="12.75" x14ac:dyDescent="0.2">
      <c r="A354" s="2"/>
    </row>
    <row r="355" spans="1:1" ht="12.75" x14ac:dyDescent="0.2">
      <c r="A355" s="2"/>
    </row>
    <row r="356" spans="1:1" ht="12.75" x14ac:dyDescent="0.2">
      <c r="A356" s="2"/>
    </row>
    <row r="357" spans="1:1" ht="12.75" x14ac:dyDescent="0.2">
      <c r="A357" s="2"/>
    </row>
    <row r="358" spans="1:1" ht="12.75" x14ac:dyDescent="0.2">
      <c r="A358" s="2"/>
    </row>
    <row r="359" spans="1:1" ht="12.75" x14ac:dyDescent="0.2">
      <c r="A359" s="2"/>
    </row>
    <row r="360" spans="1:1" ht="12.75" x14ac:dyDescent="0.2">
      <c r="A360" s="2"/>
    </row>
    <row r="361" spans="1:1" ht="12.75" x14ac:dyDescent="0.2">
      <c r="A361" s="2"/>
    </row>
    <row r="362" spans="1:1" ht="12.75" x14ac:dyDescent="0.2">
      <c r="A362" s="2"/>
    </row>
    <row r="363" spans="1:1" ht="12.75" x14ac:dyDescent="0.2">
      <c r="A363" s="2"/>
    </row>
    <row r="364" spans="1:1" ht="12.75" x14ac:dyDescent="0.2">
      <c r="A364" s="2"/>
    </row>
    <row r="365" spans="1:1" ht="12.75" x14ac:dyDescent="0.2">
      <c r="A365" s="2"/>
    </row>
    <row r="366" spans="1:1" ht="12.75" x14ac:dyDescent="0.2">
      <c r="A366" s="2"/>
    </row>
    <row r="367" spans="1:1" ht="12.75" x14ac:dyDescent="0.2">
      <c r="A367" s="2"/>
    </row>
    <row r="368" spans="1:1" ht="12.75" x14ac:dyDescent="0.2">
      <c r="A368" s="2"/>
    </row>
    <row r="369" spans="1:1" ht="12.75" x14ac:dyDescent="0.2">
      <c r="A369" s="2"/>
    </row>
    <row r="370" spans="1:1" ht="12.75" x14ac:dyDescent="0.2">
      <c r="A370" s="2"/>
    </row>
    <row r="371" spans="1:1" ht="12.75" x14ac:dyDescent="0.2">
      <c r="A371" s="2"/>
    </row>
    <row r="372" spans="1:1" ht="12.75" x14ac:dyDescent="0.2">
      <c r="A372" s="2"/>
    </row>
    <row r="373" spans="1:1" ht="12.75" x14ac:dyDescent="0.2">
      <c r="A373" s="2"/>
    </row>
    <row r="374" spans="1:1" ht="12.75" x14ac:dyDescent="0.2">
      <c r="A374" s="2"/>
    </row>
    <row r="375" spans="1:1" ht="12.75" x14ac:dyDescent="0.2">
      <c r="A375" s="2"/>
    </row>
    <row r="376" spans="1:1" ht="12.75" x14ac:dyDescent="0.2">
      <c r="A376" s="2"/>
    </row>
    <row r="377" spans="1:1" ht="12.75" x14ac:dyDescent="0.2">
      <c r="A377" s="2"/>
    </row>
    <row r="378" spans="1:1" ht="12.75" x14ac:dyDescent="0.2">
      <c r="A378" s="2"/>
    </row>
    <row r="379" spans="1:1" ht="12.75" x14ac:dyDescent="0.2">
      <c r="A379" s="2"/>
    </row>
    <row r="380" spans="1:1" ht="12.75" x14ac:dyDescent="0.2">
      <c r="A380" s="2"/>
    </row>
    <row r="381" spans="1:1" ht="12.75" x14ac:dyDescent="0.2">
      <c r="A381" s="2"/>
    </row>
    <row r="382" spans="1:1" ht="12.75" x14ac:dyDescent="0.2">
      <c r="A382" s="2"/>
    </row>
    <row r="383" spans="1:1" ht="12.75" x14ac:dyDescent="0.2">
      <c r="A383" s="2"/>
    </row>
    <row r="384" spans="1:1" ht="12.75" x14ac:dyDescent="0.2">
      <c r="A384" s="2"/>
    </row>
    <row r="385" spans="1:1" ht="12.75" x14ac:dyDescent="0.2">
      <c r="A385" s="2"/>
    </row>
    <row r="386" spans="1:1" ht="12.75" x14ac:dyDescent="0.2">
      <c r="A386" s="2"/>
    </row>
    <row r="387" spans="1:1" ht="12.75" x14ac:dyDescent="0.2">
      <c r="A387" s="2"/>
    </row>
    <row r="388" spans="1:1" ht="12.75" x14ac:dyDescent="0.2">
      <c r="A388" s="2"/>
    </row>
    <row r="389" spans="1:1" ht="12.75" x14ac:dyDescent="0.2">
      <c r="A389" s="2"/>
    </row>
    <row r="390" spans="1:1" ht="12.75" x14ac:dyDescent="0.2">
      <c r="A390" s="2"/>
    </row>
    <row r="391" spans="1:1" ht="12.75" x14ac:dyDescent="0.2">
      <c r="A391" s="2"/>
    </row>
    <row r="392" spans="1:1" ht="12.75" x14ac:dyDescent="0.2">
      <c r="A392" s="2"/>
    </row>
    <row r="393" spans="1:1" ht="12.75" x14ac:dyDescent="0.2">
      <c r="A393" s="2"/>
    </row>
    <row r="394" spans="1:1" ht="12.75" x14ac:dyDescent="0.2">
      <c r="A394" s="2"/>
    </row>
    <row r="395" spans="1:1" ht="12.75" x14ac:dyDescent="0.2">
      <c r="A395" s="2"/>
    </row>
    <row r="396" spans="1:1" ht="12.75" x14ac:dyDescent="0.2">
      <c r="A396" s="2"/>
    </row>
    <row r="397" spans="1:1" ht="12.75" x14ac:dyDescent="0.2">
      <c r="A397" s="2"/>
    </row>
    <row r="398" spans="1:1" ht="12.75" x14ac:dyDescent="0.2">
      <c r="A398" s="2"/>
    </row>
    <row r="399" spans="1:1" ht="12.75" x14ac:dyDescent="0.2">
      <c r="A399" s="2"/>
    </row>
    <row r="400" spans="1:1" ht="12.75" x14ac:dyDescent="0.2">
      <c r="A400" s="2"/>
    </row>
    <row r="401" spans="1:1" ht="12.75" x14ac:dyDescent="0.2">
      <c r="A401" s="2"/>
    </row>
    <row r="402" spans="1:1" ht="12.75" x14ac:dyDescent="0.2">
      <c r="A402" s="2"/>
    </row>
    <row r="403" spans="1:1" ht="12.75" x14ac:dyDescent="0.2">
      <c r="A403" s="2"/>
    </row>
    <row r="404" spans="1:1" ht="12.75" x14ac:dyDescent="0.2">
      <c r="A404" s="2"/>
    </row>
    <row r="405" spans="1:1" ht="12.75" x14ac:dyDescent="0.2">
      <c r="A405" s="2"/>
    </row>
    <row r="406" spans="1:1" ht="12.75" x14ac:dyDescent="0.2">
      <c r="A406" s="2"/>
    </row>
    <row r="407" spans="1:1" ht="12.75" x14ac:dyDescent="0.2">
      <c r="A407" s="2"/>
    </row>
    <row r="408" spans="1:1" ht="12.75" x14ac:dyDescent="0.2">
      <c r="A408" s="2"/>
    </row>
    <row r="409" spans="1:1" ht="12.75" x14ac:dyDescent="0.2">
      <c r="A409" s="2"/>
    </row>
    <row r="410" spans="1:1" ht="12.75" x14ac:dyDescent="0.2">
      <c r="A410" s="2"/>
    </row>
    <row r="411" spans="1:1" ht="12.75" x14ac:dyDescent="0.2">
      <c r="A411" s="2"/>
    </row>
    <row r="412" spans="1:1" ht="12.75" x14ac:dyDescent="0.2">
      <c r="A412" s="2"/>
    </row>
    <row r="413" spans="1:1" ht="12.75" x14ac:dyDescent="0.2">
      <c r="A413" s="2"/>
    </row>
    <row r="414" spans="1:1" ht="12.75" x14ac:dyDescent="0.2">
      <c r="A414" s="2"/>
    </row>
    <row r="415" spans="1:1" ht="12.75" x14ac:dyDescent="0.2">
      <c r="A415" s="2"/>
    </row>
    <row r="416" spans="1:1" ht="12.75" x14ac:dyDescent="0.2">
      <c r="A416" s="2"/>
    </row>
    <row r="417" spans="1:1" ht="12.75" x14ac:dyDescent="0.2">
      <c r="A417" s="2"/>
    </row>
    <row r="418" spans="1:1" ht="12.75" x14ac:dyDescent="0.2">
      <c r="A418" s="2"/>
    </row>
    <row r="419" spans="1:1" ht="12.75" x14ac:dyDescent="0.2">
      <c r="A419" s="2"/>
    </row>
    <row r="420" spans="1:1" ht="12.75" x14ac:dyDescent="0.2">
      <c r="A420" s="2"/>
    </row>
    <row r="421" spans="1:1" ht="12.75" x14ac:dyDescent="0.2">
      <c r="A421" s="2"/>
    </row>
    <row r="422" spans="1:1" ht="12.75" x14ac:dyDescent="0.2">
      <c r="A422" s="2"/>
    </row>
    <row r="423" spans="1:1" ht="12.75" x14ac:dyDescent="0.2">
      <c r="A423" s="2"/>
    </row>
    <row r="424" spans="1:1" ht="12.75" x14ac:dyDescent="0.2">
      <c r="A424" s="2"/>
    </row>
    <row r="425" spans="1:1" ht="12.75" x14ac:dyDescent="0.2">
      <c r="A425" s="2"/>
    </row>
    <row r="426" spans="1:1" ht="12.75" x14ac:dyDescent="0.2">
      <c r="A426" s="2"/>
    </row>
    <row r="427" spans="1:1" ht="12.75" x14ac:dyDescent="0.2">
      <c r="A427" s="2"/>
    </row>
    <row r="428" spans="1:1" ht="12.75" x14ac:dyDescent="0.2">
      <c r="A428" s="2"/>
    </row>
    <row r="429" spans="1:1" ht="12.75" x14ac:dyDescent="0.2">
      <c r="A429" s="2"/>
    </row>
    <row r="430" spans="1:1" ht="12.75" x14ac:dyDescent="0.2">
      <c r="A430" s="2"/>
    </row>
    <row r="431" spans="1:1" ht="12.75" x14ac:dyDescent="0.2">
      <c r="A431" s="2"/>
    </row>
    <row r="432" spans="1:1" ht="12.75" x14ac:dyDescent="0.2">
      <c r="A432" s="2"/>
    </row>
    <row r="433" spans="1:1" ht="12.75" x14ac:dyDescent="0.2">
      <c r="A433" s="2"/>
    </row>
    <row r="434" spans="1:1" ht="12.75" x14ac:dyDescent="0.2">
      <c r="A434" s="2"/>
    </row>
    <row r="435" spans="1:1" ht="12.75" x14ac:dyDescent="0.2">
      <c r="A435" s="2"/>
    </row>
    <row r="436" spans="1:1" ht="12.75" x14ac:dyDescent="0.2">
      <c r="A436" s="2"/>
    </row>
    <row r="437" spans="1:1" ht="12.75" x14ac:dyDescent="0.2">
      <c r="A437" s="2"/>
    </row>
    <row r="438" spans="1:1" ht="12.75" x14ac:dyDescent="0.2">
      <c r="A438" s="2"/>
    </row>
    <row r="439" spans="1:1" ht="12.75" x14ac:dyDescent="0.2">
      <c r="A439" s="2"/>
    </row>
    <row r="440" spans="1:1" ht="12.75" x14ac:dyDescent="0.2">
      <c r="A440" s="2"/>
    </row>
    <row r="441" spans="1:1" ht="12.75" x14ac:dyDescent="0.2">
      <c r="A441" s="2"/>
    </row>
    <row r="442" spans="1:1" ht="12.75" x14ac:dyDescent="0.2">
      <c r="A442" s="2"/>
    </row>
    <row r="443" spans="1:1" ht="12.75" x14ac:dyDescent="0.2">
      <c r="A443" s="2"/>
    </row>
    <row r="444" spans="1:1" ht="12.75" x14ac:dyDescent="0.2">
      <c r="A444" s="2"/>
    </row>
    <row r="445" spans="1:1" ht="12.75" x14ac:dyDescent="0.2">
      <c r="A445" s="2"/>
    </row>
    <row r="446" spans="1:1" ht="12.75" x14ac:dyDescent="0.2">
      <c r="A446" s="2"/>
    </row>
    <row r="447" spans="1:1" ht="12.75" x14ac:dyDescent="0.2">
      <c r="A447" s="2"/>
    </row>
    <row r="448" spans="1:1" ht="12.75" x14ac:dyDescent="0.2">
      <c r="A448" s="2"/>
    </row>
    <row r="449" spans="1:1" ht="12.75" x14ac:dyDescent="0.2">
      <c r="A449" s="2"/>
    </row>
    <row r="450" spans="1:1" ht="12.75" x14ac:dyDescent="0.2">
      <c r="A450" s="2"/>
    </row>
    <row r="451" spans="1:1" ht="12.75" x14ac:dyDescent="0.2">
      <c r="A451" s="2"/>
    </row>
    <row r="452" spans="1:1" ht="12.75" x14ac:dyDescent="0.2">
      <c r="A452" s="2"/>
    </row>
    <row r="453" spans="1:1" ht="12.75" x14ac:dyDescent="0.2">
      <c r="A453" s="2"/>
    </row>
    <row r="454" spans="1:1" ht="12.75" x14ac:dyDescent="0.2">
      <c r="A454" s="2"/>
    </row>
    <row r="455" spans="1:1" ht="12.75" x14ac:dyDescent="0.2">
      <c r="A455" s="2"/>
    </row>
    <row r="456" spans="1:1" ht="12.75" x14ac:dyDescent="0.2">
      <c r="A456" s="2"/>
    </row>
    <row r="457" spans="1:1" ht="12.75" x14ac:dyDescent="0.2">
      <c r="A457" s="2"/>
    </row>
    <row r="458" spans="1:1" ht="12.75" x14ac:dyDescent="0.2">
      <c r="A458" s="2"/>
    </row>
    <row r="459" spans="1:1" ht="12.75" x14ac:dyDescent="0.2">
      <c r="A459" s="2"/>
    </row>
    <row r="460" spans="1:1" ht="12.75" x14ac:dyDescent="0.2">
      <c r="A460" s="2"/>
    </row>
    <row r="461" spans="1:1" ht="12.75" x14ac:dyDescent="0.2">
      <c r="A461" s="2"/>
    </row>
    <row r="462" spans="1:1" ht="12.75" x14ac:dyDescent="0.2">
      <c r="A462" s="2"/>
    </row>
    <row r="463" spans="1:1" ht="12.75" x14ac:dyDescent="0.2">
      <c r="A463" s="2"/>
    </row>
    <row r="464" spans="1:1" ht="12.75" x14ac:dyDescent="0.2">
      <c r="A464" s="2"/>
    </row>
    <row r="465" spans="1:1" ht="12.75" x14ac:dyDescent="0.2">
      <c r="A465" s="2"/>
    </row>
    <row r="466" spans="1:1" ht="12.75" x14ac:dyDescent="0.2">
      <c r="A466" s="2"/>
    </row>
    <row r="467" spans="1:1" ht="12.75" x14ac:dyDescent="0.2">
      <c r="A467" s="2"/>
    </row>
    <row r="468" spans="1:1" ht="12.75" x14ac:dyDescent="0.2">
      <c r="A468" s="2"/>
    </row>
    <row r="469" spans="1:1" ht="12.75" x14ac:dyDescent="0.2">
      <c r="A469" s="2"/>
    </row>
    <row r="470" spans="1:1" ht="12.75" x14ac:dyDescent="0.2">
      <c r="A470" s="2"/>
    </row>
    <row r="471" spans="1:1" ht="12.75" x14ac:dyDescent="0.2">
      <c r="A471" s="2"/>
    </row>
    <row r="472" spans="1:1" ht="12.75" x14ac:dyDescent="0.2">
      <c r="A472" s="2"/>
    </row>
    <row r="473" spans="1:1" ht="12.75" x14ac:dyDescent="0.2">
      <c r="A473" s="2"/>
    </row>
    <row r="474" spans="1:1" ht="12.75" x14ac:dyDescent="0.2">
      <c r="A474" s="2"/>
    </row>
    <row r="475" spans="1:1" ht="12.75" x14ac:dyDescent="0.2">
      <c r="A475" s="2"/>
    </row>
    <row r="476" spans="1:1" ht="12.75" x14ac:dyDescent="0.2">
      <c r="A476" s="2"/>
    </row>
    <row r="477" spans="1:1" ht="12.75" x14ac:dyDescent="0.2">
      <c r="A477" s="2"/>
    </row>
    <row r="478" spans="1:1" ht="12.75" x14ac:dyDescent="0.2">
      <c r="A478" s="2"/>
    </row>
    <row r="479" spans="1:1" ht="12.75" x14ac:dyDescent="0.2">
      <c r="A479" s="2"/>
    </row>
    <row r="480" spans="1:1" ht="12.75" x14ac:dyDescent="0.2">
      <c r="A480" s="2"/>
    </row>
    <row r="481" spans="1:1" ht="12.75" x14ac:dyDescent="0.2">
      <c r="A481" s="2"/>
    </row>
    <row r="482" spans="1:1" ht="12.75" x14ac:dyDescent="0.2">
      <c r="A482" s="2"/>
    </row>
    <row r="483" spans="1:1" ht="12.75" x14ac:dyDescent="0.2">
      <c r="A483" s="2"/>
    </row>
    <row r="484" spans="1:1" ht="12.75" x14ac:dyDescent="0.2">
      <c r="A484" s="2"/>
    </row>
    <row r="485" spans="1:1" ht="12.75" x14ac:dyDescent="0.2">
      <c r="A485" s="2"/>
    </row>
    <row r="486" spans="1:1" ht="12.75" x14ac:dyDescent="0.2">
      <c r="A486" s="2"/>
    </row>
    <row r="487" spans="1:1" ht="12.75" x14ac:dyDescent="0.2">
      <c r="A487" s="2"/>
    </row>
    <row r="488" spans="1:1" ht="12.75" x14ac:dyDescent="0.2">
      <c r="A488" s="2"/>
    </row>
    <row r="489" spans="1:1" ht="12.75" x14ac:dyDescent="0.2">
      <c r="A489" s="2"/>
    </row>
    <row r="490" spans="1:1" ht="12.75" x14ac:dyDescent="0.2">
      <c r="A490" s="2"/>
    </row>
    <row r="491" spans="1:1" ht="12.75" x14ac:dyDescent="0.2">
      <c r="A491" s="2"/>
    </row>
    <row r="492" spans="1:1" ht="12.75" x14ac:dyDescent="0.2">
      <c r="A492" s="2"/>
    </row>
    <row r="493" spans="1:1" ht="12.75" x14ac:dyDescent="0.2">
      <c r="A493" s="2"/>
    </row>
    <row r="494" spans="1:1" ht="12.75" x14ac:dyDescent="0.2">
      <c r="A494" s="2"/>
    </row>
    <row r="495" spans="1:1" ht="12.75" x14ac:dyDescent="0.2">
      <c r="A495" s="2"/>
    </row>
    <row r="496" spans="1:1" ht="12.75" x14ac:dyDescent="0.2">
      <c r="A496" s="2"/>
    </row>
    <row r="497" spans="1:1" ht="12.75" x14ac:dyDescent="0.2">
      <c r="A497" s="2"/>
    </row>
    <row r="498" spans="1:1" ht="12.75" x14ac:dyDescent="0.2">
      <c r="A498" s="2"/>
    </row>
    <row r="499" spans="1:1" ht="12.75" x14ac:dyDescent="0.2">
      <c r="A499" s="2"/>
    </row>
    <row r="500" spans="1:1" ht="12.75" x14ac:dyDescent="0.2">
      <c r="A500" s="2"/>
    </row>
    <row r="501" spans="1:1" ht="12.75" x14ac:dyDescent="0.2">
      <c r="A501" s="2"/>
    </row>
    <row r="502" spans="1:1" ht="12.75" x14ac:dyDescent="0.2">
      <c r="A502" s="2"/>
    </row>
    <row r="503" spans="1:1" ht="12.75" x14ac:dyDescent="0.2">
      <c r="A503" s="2"/>
    </row>
    <row r="504" spans="1:1" ht="12.75" x14ac:dyDescent="0.2">
      <c r="A504" s="2"/>
    </row>
    <row r="505" spans="1:1" ht="12.75" x14ac:dyDescent="0.2">
      <c r="A505" s="2"/>
    </row>
    <row r="506" spans="1:1" ht="12.75" x14ac:dyDescent="0.2">
      <c r="A506" s="2"/>
    </row>
    <row r="507" spans="1:1" ht="12.75" x14ac:dyDescent="0.2">
      <c r="A507" s="2"/>
    </row>
    <row r="508" spans="1:1" ht="12.75" x14ac:dyDescent="0.2">
      <c r="A508" s="2"/>
    </row>
    <row r="509" spans="1:1" ht="12.75" x14ac:dyDescent="0.2">
      <c r="A509" s="2"/>
    </row>
    <row r="510" spans="1:1" ht="12.75" x14ac:dyDescent="0.2">
      <c r="A510" s="2"/>
    </row>
    <row r="511" spans="1:1" ht="12.75" x14ac:dyDescent="0.2">
      <c r="A511" s="2"/>
    </row>
    <row r="512" spans="1:1" ht="12.75" x14ac:dyDescent="0.2">
      <c r="A512" s="2"/>
    </row>
    <row r="513" spans="1:1" ht="12.75" x14ac:dyDescent="0.2">
      <c r="A513" s="2"/>
    </row>
    <row r="514" spans="1:1" ht="12.75" x14ac:dyDescent="0.2">
      <c r="A514" s="2"/>
    </row>
    <row r="515" spans="1:1" ht="12.75" x14ac:dyDescent="0.2">
      <c r="A515" s="2"/>
    </row>
    <row r="516" spans="1:1" ht="12.75" x14ac:dyDescent="0.2">
      <c r="A516" s="2"/>
    </row>
    <row r="517" spans="1:1" ht="12.75" x14ac:dyDescent="0.2">
      <c r="A517" s="2"/>
    </row>
    <row r="518" spans="1:1" ht="12.75" x14ac:dyDescent="0.2">
      <c r="A518" s="2"/>
    </row>
    <row r="519" spans="1:1" ht="12.75" x14ac:dyDescent="0.2">
      <c r="A519" s="2"/>
    </row>
    <row r="520" spans="1:1" ht="12.75" x14ac:dyDescent="0.2">
      <c r="A520" s="2"/>
    </row>
    <row r="521" spans="1:1" ht="12.75" x14ac:dyDescent="0.2">
      <c r="A521" s="2"/>
    </row>
    <row r="522" spans="1:1" ht="12.75" x14ac:dyDescent="0.2">
      <c r="A522" s="2"/>
    </row>
    <row r="523" spans="1:1" ht="12.75" x14ac:dyDescent="0.2">
      <c r="A523" s="2"/>
    </row>
    <row r="524" spans="1:1" ht="12.75" x14ac:dyDescent="0.2">
      <c r="A524" s="2"/>
    </row>
    <row r="525" spans="1:1" ht="12.75" x14ac:dyDescent="0.2">
      <c r="A525" s="2"/>
    </row>
    <row r="526" spans="1:1" ht="12.75" x14ac:dyDescent="0.2">
      <c r="A526" s="2"/>
    </row>
    <row r="527" spans="1:1" ht="12.75" x14ac:dyDescent="0.2">
      <c r="A527" s="2"/>
    </row>
    <row r="528" spans="1:1" ht="12.75" x14ac:dyDescent="0.2">
      <c r="A528" s="2"/>
    </row>
    <row r="529" spans="1:1" ht="12.75" x14ac:dyDescent="0.2">
      <c r="A529" s="2"/>
    </row>
    <row r="530" spans="1:1" ht="12.75" x14ac:dyDescent="0.2">
      <c r="A530" s="2"/>
    </row>
    <row r="531" spans="1:1" ht="12.75" x14ac:dyDescent="0.2">
      <c r="A531" s="2"/>
    </row>
    <row r="532" spans="1:1" ht="12.75" x14ac:dyDescent="0.2">
      <c r="A532" s="2"/>
    </row>
    <row r="533" spans="1:1" ht="12.75" x14ac:dyDescent="0.2">
      <c r="A533" s="2"/>
    </row>
    <row r="534" spans="1:1" ht="12.75" x14ac:dyDescent="0.2">
      <c r="A534" s="2"/>
    </row>
    <row r="535" spans="1:1" ht="12.75" x14ac:dyDescent="0.2">
      <c r="A535" s="2"/>
    </row>
    <row r="536" spans="1:1" ht="12.75" x14ac:dyDescent="0.2">
      <c r="A536" s="2"/>
    </row>
    <row r="537" spans="1:1" ht="12.75" x14ac:dyDescent="0.2">
      <c r="A537" s="2"/>
    </row>
    <row r="538" spans="1:1" ht="12.75" x14ac:dyDescent="0.2">
      <c r="A538" s="2"/>
    </row>
    <row r="539" spans="1:1" ht="12.75" x14ac:dyDescent="0.2">
      <c r="A539" s="2"/>
    </row>
    <row r="540" spans="1:1" ht="12.75" x14ac:dyDescent="0.2">
      <c r="A540" s="2"/>
    </row>
    <row r="541" spans="1:1" ht="12.75" x14ac:dyDescent="0.2">
      <c r="A541" s="2"/>
    </row>
    <row r="542" spans="1:1" ht="12.75" x14ac:dyDescent="0.2">
      <c r="A542" s="2"/>
    </row>
    <row r="543" spans="1:1" ht="12.75" x14ac:dyDescent="0.2">
      <c r="A543" s="2"/>
    </row>
    <row r="544" spans="1:1" ht="12.75" x14ac:dyDescent="0.2">
      <c r="A544" s="2"/>
    </row>
    <row r="545" spans="1:1" ht="12.75" x14ac:dyDescent="0.2">
      <c r="A545" s="2"/>
    </row>
    <row r="546" spans="1:1" ht="12.75" x14ac:dyDescent="0.2">
      <c r="A546" s="2"/>
    </row>
    <row r="547" spans="1:1" ht="12.75" x14ac:dyDescent="0.2">
      <c r="A547" s="2"/>
    </row>
    <row r="548" spans="1:1" ht="12.75" x14ac:dyDescent="0.2">
      <c r="A548" s="2"/>
    </row>
    <row r="549" spans="1:1" ht="12.75" x14ac:dyDescent="0.2">
      <c r="A549" s="2"/>
    </row>
    <row r="550" spans="1:1" ht="12.75" x14ac:dyDescent="0.2">
      <c r="A550" s="2"/>
    </row>
    <row r="551" spans="1:1" ht="12.75" x14ac:dyDescent="0.2">
      <c r="A551" s="2"/>
    </row>
    <row r="552" spans="1:1" ht="12.75" x14ac:dyDescent="0.2">
      <c r="A552" s="2"/>
    </row>
    <row r="553" spans="1:1" ht="12.75" x14ac:dyDescent="0.2">
      <c r="A553" s="2"/>
    </row>
    <row r="554" spans="1:1" ht="12.75" x14ac:dyDescent="0.2">
      <c r="A554" s="2"/>
    </row>
    <row r="555" spans="1:1" ht="12.75" x14ac:dyDescent="0.2">
      <c r="A555" s="2"/>
    </row>
    <row r="556" spans="1:1" ht="12.75" x14ac:dyDescent="0.2">
      <c r="A556" s="2"/>
    </row>
    <row r="557" spans="1:1" ht="12.75" x14ac:dyDescent="0.2">
      <c r="A557" s="2"/>
    </row>
    <row r="558" spans="1:1" ht="12.75" x14ac:dyDescent="0.2">
      <c r="A558" s="2"/>
    </row>
    <row r="559" spans="1:1" ht="12.75" x14ac:dyDescent="0.2">
      <c r="A559" s="2"/>
    </row>
    <row r="560" spans="1:1" ht="12.75" x14ac:dyDescent="0.2">
      <c r="A560" s="2"/>
    </row>
    <row r="561" spans="1:1" ht="12.75" x14ac:dyDescent="0.2">
      <c r="A561" s="2"/>
    </row>
    <row r="562" spans="1:1" ht="12.75" x14ac:dyDescent="0.2">
      <c r="A562" s="2"/>
    </row>
    <row r="563" spans="1:1" ht="12.75" x14ac:dyDescent="0.2">
      <c r="A563" s="2"/>
    </row>
    <row r="564" spans="1:1" ht="12.75" x14ac:dyDescent="0.2">
      <c r="A564" s="2"/>
    </row>
    <row r="565" spans="1:1" ht="12.75" x14ac:dyDescent="0.2">
      <c r="A565" s="2"/>
    </row>
    <row r="566" spans="1:1" ht="12.75" x14ac:dyDescent="0.2">
      <c r="A566" s="2"/>
    </row>
    <row r="567" spans="1:1" ht="12.75" x14ac:dyDescent="0.2">
      <c r="A567" s="2"/>
    </row>
    <row r="568" spans="1:1" ht="12.75" x14ac:dyDescent="0.2">
      <c r="A568" s="2"/>
    </row>
    <row r="569" spans="1:1" ht="12.75" x14ac:dyDescent="0.2">
      <c r="A569" s="2"/>
    </row>
    <row r="570" spans="1:1" ht="12.75" x14ac:dyDescent="0.2">
      <c r="A570" s="2"/>
    </row>
    <row r="571" spans="1:1" ht="12.75" x14ac:dyDescent="0.2">
      <c r="A571" s="2"/>
    </row>
    <row r="572" spans="1:1" ht="12.75" x14ac:dyDescent="0.2">
      <c r="A572" s="2"/>
    </row>
    <row r="573" spans="1:1" ht="12.75" x14ac:dyDescent="0.2">
      <c r="A573" s="2"/>
    </row>
    <row r="574" spans="1:1" ht="12.75" x14ac:dyDescent="0.2">
      <c r="A574" s="2"/>
    </row>
    <row r="575" spans="1:1" ht="12.75" x14ac:dyDescent="0.2">
      <c r="A575" s="2"/>
    </row>
    <row r="576" spans="1:1" ht="12.75" x14ac:dyDescent="0.2">
      <c r="A576" s="2"/>
    </row>
    <row r="577" spans="1:1" ht="12.75" x14ac:dyDescent="0.2">
      <c r="A577" s="2"/>
    </row>
    <row r="578" spans="1:1" ht="12.75" x14ac:dyDescent="0.2">
      <c r="A578" s="2"/>
    </row>
    <row r="579" spans="1:1" ht="12.75" x14ac:dyDescent="0.2">
      <c r="A579" s="2"/>
    </row>
    <row r="580" spans="1:1" ht="12.75" x14ac:dyDescent="0.2">
      <c r="A580" s="2"/>
    </row>
    <row r="581" spans="1:1" ht="12.75" x14ac:dyDescent="0.2">
      <c r="A581" s="2"/>
    </row>
    <row r="582" spans="1:1" ht="12.75" x14ac:dyDescent="0.2">
      <c r="A582" s="2"/>
    </row>
    <row r="583" spans="1:1" ht="12.75" x14ac:dyDescent="0.2">
      <c r="A583" s="2"/>
    </row>
    <row r="584" spans="1:1" ht="12.75" x14ac:dyDescent="0.2">
      <c r="A584" s="2"/>
    </row>
    <row r="585" spans="1:1" ht="12.75" x14ac:dyDescent="0.2">
      <c r="A585" s="2"/>
    </row>
    <row r="586" spans="1:1" ht="12.75" x14ac:dyDescent="0.2">
      <c r="A586" s="2"/>
    </row>
    <row r="587" spans="1:1" ht="12.75" x14ac:dyDescent="0.2">
      <c r="A587" s="2"/>
    </row>
    <row r="588" spans="1:1" ht="12.75" x14ac:dyDescent="0.2">
      <c r="A588" s="2"/>
    </row>
    <row r="589" spans="1:1" ht="12.75" x14ac:dyDescent="0.2">
      <c r="A589" s="2"/>
    </row>
    <row r="590" spans="1:1" ht="12.75" x14ac:dyDescent="0.2">
      <c r="A590" s="2"/>
    </row>
    <row r="591" spans="1:1" ht="12.75" x14ac:dyDescent="0.2">
      <c r="A591" s="2"/>
    </row>
    <row r="592" spans="1:1" ht="12.75" x14ac:dyDescent="0.2">
      <c r="A592" s="2"/>
    </row>
    <row r="593" spans="1:1" ht="12.75" x14ac:dyDescent="0.2">
      <c r="A593" s="2"/>
    </row>
    <row r="594" spans="1:1" ht="12.75" x14ac:dyDescent="0.2">
      <c r="A594" s="2"/>
    </row>
    <row r="595" spans="1:1" ht="12.75" x14ac:dyDescent="0.2">
      <c r="A595" s="2"/>
    </row>
    <row r="596" spans="1:1" ht="12.75" x14ac:dyDescent="0.2">
      <c r="A596" s="2"/>
    </row>
    <row r="597" spans="1:1" ht="12.75" x14ac:dyDescent="0.2">
      <c r="A597" s="2"/>
    </row>
    <row r="598" spans="1:1" ht="12.75" x14ac:dyDescent="0.2">
      <c r="A598" s="2"/>
    </row>
    <row r="599" spans="1:1" ht="12.75" x14ac:dyDescent="0.2">
      <c r="A599" s="2"/>
    </row>
    <row r="600" spans="1:1" ht="12.75" x14ac:dyDescent="0.2">
      <c r="A600" s="2"/>
    </row>
    <row r="601" spans="1:1" ht="12.75" x14ac:dyDescent="0.2">
      <c r="A601" s="2"/>
    </row>
    <row r="602" spans="1:1" ht="12.75" x14ac:dyDescent="0.2">
      <c r="A602" s="2"/>
    </row>
    <row r="603" spans="1:1" ht="12.75" x14ac:dyDescent="0.2">
      <c r="A603" s="2"/>
    </row>
    <row r="604" spans="1:1" ht="12.75" x14ac:dyDescent="0.2">
      <c r="A604" s="2"/>
    </row>
    <row r="605" spans="1:1" ht="12.75" x14ac:dyDescent="0.2">
      <c r="A605" s="2"/>
    </row>
    <row r="606" spans="1:1" ht="12.75" x14ac:dyDescent="0.2">
      <c r="A606" s="2"/>
    </row>
    <row r="607" spans="1:1" ht="12.75" x14ac:dyDescent="0.2">
      <c r="A607" s="2"/>
    </row>
    <row r="608" spans="1:1" ht="12.75" x14ac:dyDescent="0.2">
      <c r="A608" s="2"/>
    </row>
    <row r="609" spans="1:1" ht="12.75" x14ac:dyDescent="0.2">
      <c r="A609" s="2"/>
    </row>
    <row r="610" spans="1:1" ht="12.75" x14ac:dyDescent="0.2">
      <c r="A610" s="2"/>
    </row>
    <row r="611" spans="1:1" ht="12.75" x14ac:dyDescent="0.2">
      <c r="A611" s="2"/>
    </row>
    <row r="612" spans="1:1" ht="12.75" x14ac:dyDescent="0.2">
      <c r="A612" s="2"/>
    </row>
    <row r="613" spans="1:1" ht="12.75" x14ac:dyDescent="0.2">
      <c r="A613" s="2"/>
    </row>
    <row r="614" spans="1:1" ht="12.75" x14ac:dyDescent="0.2">
      <c r="A614" s="2"/>
    </row>
    <row r="615" spans="1:1" ht="12.75" x14ac:dyDescent="0.2">
      <c r="A615" s="2"/>
    </row>
    <row r="616" spans="1:1" ht="12.75" x14ac:dyDescent="0.2">
      <c r="A616" s="2"/>
    </row>
    <row r="617" spans="1:1" ht="12.75" x14ac:dyDescent="0.2">
      <c r="A617" s="2"/>
    </row>
    <row r="618" spans="1:1" ht="12.75" x14ac:dyDescent="0.2">
      <c r="A618" s="2"/>
    </row>
    <row r="619" spans="1:1" ht="12.75" x14ac:dyDescent="0.2">
      <c r="A619" s="2"/>
    </row>
    <row r="620" spans="1:1" ht="12.75" x14ac:dyDescent="0.2">
      <c r="A620" s="2"/>
    </row>
    <row r="621" spans="1:1" ht="12.75" x14ac:dyDescent="0.2">
      <c r="A621" s="2"/>
    </row>
    <row r="622" spans="1:1" ht="12.75" x14ac:dyDescent="0.2">
      <c r="A622" s="2"/>
    </row>
    <row r="623" spans="1:1" ht="12.75" x14ac:dyDescent="0.2">
      <c r="A623" s="2"/>
    </row>
    <row r="624" spans="1:1" ht="12.75" x14ac:dyDescent="0.2">
      <c r="A624" s="2"/>
    </row>
    <row r="625" spans="1:1" ht="12.75" x14ac:dyDescent="0.2">
      <c r="A625" s="2"/>
    </row>
    <row r="626" spans="1:1" ht="12.75" x14ac:dyDescent="0.2">
      <c r="A626" s="2"/>
    </row>
    <row r="627" spans="1:1" ht="12.75" x14ac:dyDescent="0.2">
      <c r="A627" s="2"/>
    </row>
    <row r="628" spans="1:1" ht="12.75" x14ac:dyDescent="0.2">
      <c r="A628" s="2"/>
    </row>
    <row r="629" spans="1:1" ht="12.75" x14ac:dyDescent="0.2">
      <c r="A629" s="2"/>
    </row>
    <row r="630" spans="1:1" ht="12.75" x14ac:dyDescent="0.2">
      <c r="A630" s="2"/>
    </row>
    <row r="631" spans="1:1" ht="12.75" x14ac:dyDescent="0.2">
      <c r="A631" s="2"/>
    </row>
    <row r="632" spans="1:1" ht="12.75" x14ac:dyDescent="0.2">
      <c r="A632" s="2"/>
    </row>
    <row r="633" spans="1:1" ht="12.75" x14ac:dyDescent="0.2">
      <c r="A633" s="2"/>
    </row>
    <row r="634" spans="1:1" ht="12.75" x14ac:dyDescent="0.2">
      <c r="A634" s="2"/>
    </row>
    <row r="635" spans="1:1" ht="12.75" x14ac:dyDescent="0.2">
      <c r="A635" s="2"/>
    </row>
    <row r="636" spans="1:1" ht="12.75" x14ac:dyDescent="0.2">
      <c r="A636" s="2"/>
    </row>
    <row r="637" spans="1:1" ht="12.75" x14ac:dyDescent="0.2">
      <c r="A637" s="2"/>
    </row>
    <row r="638" spans="1:1" ht="12.75" x14ac:dyDescent="0.2">
      <c r="A638" s="2"/>
    </row>
    <row r="639" spans="1:1" ht="12.75" x14ac:dyDescent="0.2">
      <c r="A639" s="2"/>
    </row>
    <row r="640" spans="1:1" ht="12.75" x14ac:dyDescent="0.2">
      <c r="A640" s="2"/>
    </row>
    <row r="641" spans="1:1" ht="12.75" x14ac:dyDescent="0.2">
      <c r="A641" s="2"/>
    </row>
    <row r="642" spans="1:1" ht="12.75" x14ac:dyDescent="0.2">
      <c r="A642" s="2"/>
    </row>
    <row r="643" spans="1:1" ht="12.75" x14ac:dyDescent="0.2">
      <c r="A643" s="2"/>
    </row>
    <row r="644" spans="1:1" ht="12.75" x14ac:dyDescent="0.2">
      <c r="A644" s="2"/>
    </row>
    <row r="645" spans="1:1" ht="12.75" x14ac:dyDescent="0.2">
      <c r="A645" s="2"/>
    </row>
    <row r="646" spans="1:1" ht="12.75" x14ac:dyDescent="0.2">
      <c r="A646" s="2"/>
    </row>
    <row r="647" spans="1:1" ht="12.75" x14ac:dyDescent="0.2">
      <c r="A647" s="2"/>
    </row>
    <row r="648" spans="1:1" ht="12.75" x14ac:dyDescent="0.2">
      <c r="A648" s="2"/>
    </row>
    <row r="649" spans="1:1" ht="12.75" x14ac:dyDescent="0.2">
      <c r="A649" s="2"/>
    </row>
    <row r="650" spans="1:1" ht="12.75" x14ac:dyDescent="0.2">
      <c r="A650" s="2"/>
    </row>
    <row r="651" spans="1:1" ht="12.75" x14ac:dyDescent="0.2">
      <c r="A651" s="2"/>
    </row>
    <row r="652" spans="1:1" ht="12.75" x14ac:dyDescent="0.2">
      <c r="A652" s="2"/>
    </row>
    <row r="653" spans="1:1" ht="12.75" x14ac:dyDescent="0.2">
      <c r="A653" s="2"/>
    </row>
    <row r="654" spans="1:1" ht="12.75" x14ac:dyDescent="0.2">
      <c r="A654" s="2"/>
    </row>
    <row r="655" spans="1:1" ht="12.75" x14ac:dyDescent="0.2">
      <c r="A655" s="2"/>
    </row>
    <row r="656" spans="1:1" ht="12.75" x14ac:dyDescent="0.2">
      <c r="A656" s="2"/>
    </row>
    <row r="657" spans="1:1" ht="12.75" x14ac:dyDescent="0.2">
      <c r="A657" s="2"/>
    </row>
    <row r="658" spans="1:1" ht="12.75" x14ac:dyDescent="0.2">
      <c r="A658" s="2"/>
    </row>
    <row r="659" spans="1:1" ht="12.75" x14ac:dyDescent="0.2">
      <c r="A659" s="2"/>
    </row>
    <row r="660" spans="1:1" ht="12.75" x14ac:dyDescent="0.2">
      <c r="A660" s="2"/>
    </row>
    <row r="661" spans="1:1" ht="12.75" x14ac:dyDescent="0.2">
      <c r="A661" s="2"/>
    </row>
    <row r="662" spans="1:1" ht="12.75" x14ac:dyDescent="0.2">
      <c r="A662" s="2"/>
    </row>
    <row r="663" spans="1:1" ht="12.75" x14ac:dyDescent="0.2">
      <c r="A663" s="2"/>
    </row>
    <row r="664" spans="1:1" ht="12.75" x14ac:dyDescent="0.2">
      <c r="A664" s="2"/>
    </row>
    <row r="665" spans="1:1" ht="12.75" x14ac:dyDescent="0.2">
      <c r="A665" s="2"/>
    </row>
    <row r="666" spans="1:1" ht="12.75" x14ac:dyDescent="0.2">
      <c r="A666" s="2"/>
    </row>
    <row r="667" spans="1:1" ht="12.75" x14ac:dyDescent="0.2">
      <c r="A667" s="2"/>
    </row>
    <row r="668" spans="1:1" ht="12.75" x14ac:dyDescent="0.2">
      <c r="A668" s="2"/>
    </row>
    <row r="669" spans="1:1" ht="12.75" x14ac:dyDescent="0.2">
      <c r="A669" s="2"/>
    </row>
    <row r="670" spans="1:1" ht="12.75" x14ac:dyDescent="0.2">
      <c r="A670" s="2"/>
    </row>
    <row r="671" spans="1:1" ht="12.75" x14ac:dyDescent="0.2">
      <c r="A671" s="2"/>
    </row>
    <row r="672" spans="1:1" ht="12.75" x14ac:dyDescent="0.2">
      <c r="A672" s="2"/>
    </row>
    <row r="673" spans="1:1" ht="12.75" x14ac:dyDescent="0.2">
      <c r="A673" s="2"/>
    </row>
    <row r="674" spans="1:1" ht="12.75" x14ac:dyDescent="0.2">
      <c r="A674" s="2"/>
    </row>
    <row r="675" spans="1:1" ht="12.75" x14ac:dyDescent="0.2">
      <c r="A675" s="2"/>
    </row>
    <row r="676" spans="1:1" ht="12.75" x14ac:dyDescent="0.2">
      <c r="A676" s="2"/>
    </row>
    <row r="677" spans="1:1" ht="12.75" x14ac:dyDescent="0.2">
      <c r="A677" s="2"/>
    </row>
    <row r="678" spans="1:1" ht="12.75" x14ac:dyDescent="0.2">
      <c r="A678" s="2"/>
    </row>
    <row r="679" spans="1:1" ht="12.75" x14ac:dyDescent="0.2">
      <c r="A679" s="2"/>
    </row>
    <row r="680" spans="1:1" ht="12.75" x14ac:dyDescent="0.2">
      <c r="A680" s="2"/>
    </row>
    <row r="681" spans="1:1" ht="12.75" x14ac:dyDescent="0.2">
      <c r="A681" s="2"/>
    </row>
    <row r="682" spans="1:1" ht="12.75" x14ac:dyDescent="0.2">
      <c r="A682" s="2"/>
    </row>
    <row r="683" spans="1:1" ht="12.75" x14ac:dyDescent="0.2">
      <c r="A683" s="2"/>
    </row>
    <row r="684" spans="1:1" ht="12.75" x14ac:dyDescent="0.2">
      <c r="A684" s="2"/>
    </row>
    <row r="685" spans="1:1" ht="12.75" x14ac:dyDescent="0.2">
      <c r="A685" s="2"/>
    </row>
    <row r="686" spans="1:1" ht="12.75" x14ac:dyDescent="0.2">
      <c r="A686" s="2"/>
    </row>
    <row r="687" spans="1:1" ht="12.75" x14ac:dyDescent="0.2">
      <c r="A687" s="2"/>
    </row>
    <row r="688" spans="1:1" ht="12.75" x14ac:dyDescent="0.2">
      <c r="A688" s="2"/>
    </row>
    <row r="689" spans="1:1" ht="12.75" x14ac:dyDescent="0.2">
      <c r="A689" s="2"/>
    </row>
    <row r="690" spans="1:1" ht="12.75" x14ac:dyDescent="0.2">
      <c r="A690" s="2"/>
    </row>
    <row r="691" spans="1:1" ht="12.75" x14ac:dyDescent="0.2">
      <c r="A691" s="2"/>
    </row>
    <row r="692" spans="1:1" ht="12.75" x14ac:dyDescent="0.2">
      <c r="A692" s="2"/>
    </row>
    <row r="693" spans="1:1" ht="12.75" x14ac:dyDescent="0.2">
      <c r="A693" s="2"/>
    </row>
    <row r="694" spans="1:1" ht="12.75" x14ac:dyDescent="0.2">
      <c r="A694" s="2"/>
    </row>
    <row r="695" spans="1:1" ht="12.75" x14ac:dyDescent="0.2">
      <c r="A695" s="2"/>
    </row>
    <row r="696" spans="1:1" ht="12.75" x14ac:dyDescent="0.2">
      <c r="A696" s="2"/>
    </row>
    <row r="697" spans="1:1" ht="12.75" x14ac:dyDescent="0.2">
      <c r="A697" s="2"/>
    </row>
    <row r="698" spans="1:1" ht="12.75" x14ac:dyDescent="0.2">
      <c r="A698" s="2"/>
    </row>
    <row r="699" spans="1:1" ht="12.75" x14ac:dyDescent="0.2">
      <c r="A699" s="2"/>
    </row>
    <row r="700" spans="1:1" ht="12.75" x14ac:dyDescent="0.2">
      <c r="A700" s="2"/>
    </row>
    <row r="701" spans="1:1" ht="12.75" x14ac:dyDescent="0.2">
      <c r="A701" s="2"/>
    </row>
    <row r="702" spans="1:1" ht="12.75" x14ac:dyDescent="0.2">
      <c r="A702" s="2"/>
    </row>
    <row r="703" spans="1:1" ht="12.75" x14ac:dyDescent="0.2">
      <c r="A703" s="2"/>
    </row>
    <row r="704" spans="1:1" ht="12.75" x14ac:dyDescent="0.2">
      <c r="A704" s="2"/>
    </row>
    <row r="705" spans="1:1" ht="12.75" x14ac:dyDescent="0.2">
      <c r="A705" s="2"/>
    </row>
    <row r="706" spans="1:1" ht="12.75" x14ac:dyDescent="0.2">
      <c r="A706" s="2"/>
    </row>
    <row r="707" spans="1:1" ht="12.75" x14ac:dyDescent="0.2">
      <c r="A707" s="2"/>
    </row>
    <row r="708" spans="1:1" ht="12.75" x14ac:dyDescent="0.2">
      <c r="A708" s="2"/>
    </row>
    <row r="709" spans="1:1" ht="12.75" x14ac:dyDescent="0.2">
      <c r="A709" s="2"/>
    </row>
    <row r="710" spans="1:1" ht="12.75" x14ac:dyDescent="0.2">
      <c r="A710" s="2"/>
    </row>
    <row r="711" spans="1:1" ht="12.75" x14ac:dyDescent="0.2">
      <c r="A711" s="2"/>
    </row>
    <row r="712" spans="1:1" ht="12.75" x14ac:dyDescent="0.2">
      <c r="A712" s="2"/>
    </row>
    <row r="713" spans="1:1" ht="12.75" x14ac:dyDescent="0.2">
      <c r="A713" s="2"/>
    </row>
    <row r="714" spans="1:1" ht="12.75" x14ac:dyDescent="0.2">
      <c r="A714" s="2"/>
    </row>
    <row r="715" spans="1:1" ht="12.75" x14ac:dyDescent="0.2">
      <c r="A715" s="2"/>
    </row>
    <row r="716" spans="1:1" ht="12.75" x14ac:dyDescent="0.2">
      <c r="A716" s="2"/>
    </row>
    <row r="717" spans="1:1" ht="12.75" x14ac:dyDescent="0.2">
      <c r="A717" s="2"/>
    </row>
    <row r="718" spans="1:1" ht="12.75" x14ac:dyDescent="0.2">
      <c r="A718" s="2"/>
    </row>
    <row r="719" spans="1:1" ht="12.75" x14ac:dyDescent="0.2">
      <c r="A719" s="2"/>
    </row>
    <row r="720" spans="1:1" ht="12.75" x14ac:dyDescent="0.2">
      <c r="A720" s="2"/>
    </row>
    <row r="721" spans="1:1" ht="12.75" x14ac:dyDescent="0.2">
      <c r="A721" s="2"/>
    </row>
    <row r="722" spans="1:1" ht="12.75" x14ac:dyDescent="0.2">
      <c r="A722" s="2"/>
    </row>
    <row r="723" spans="1:1" ht="12.75" x14ac:dyDescent="0.2">
      <c r="A723" s="2"/>
    </row>
    <row r="724" spans="1:1" ht="12.75" x14ac:dyDescent="0.2">
      <c r="A724" s="2"/>
    </row>
    <row r="725" spans="1:1" ht="12.75" x14ac:dyDescent="0.2">
      <c r="A725" s="2"/>
    </row>
    <row r="726" spans="1:1" ht="12.75" x14ac:dyDescent="0.2">
      <c r="A726" s="2"/>
    </row>
    <row r="727" spans="1:1" ht="12.75" x14ac:dyDescent="0.2">
      <c r="A727" s="2"/>
    </row>
    <row r="728" spans="1:1" ht="12.75" x14ac:dyDescent="0.2">
      <c r="A728" s="2"/>
    </row>
    <row r="729" spans="1:1" ht="12.75" x14ac:dyDescent="0.2">
      <c r="A729" s="2"/>
    </row>
    <row r="730" spans="1:1" ht="12.75" x14ac:dyDescent="0.2">
      <c r="A730" s="2"/>
    </row>
    <row r="731" spans="1:1" ht="12.75" x14ac:dyDescent="0.2">
      <c r="A731" s="2"/>
    </row>
    <row r="732" spans="1:1" ht="12.75" x14ac:dyDescent="0.2">
      <c r="A732" s="2"/>
    </row>
    <row r="733" spans="1:1" ht="12.75" x14ac:dyDescent="0.2">
      <c r="A733" s="2"/>
    </row>
    <row r="734" spans="1:1" ht="12.75" x14ac:dyDescent="0.2">
      <c r="A734" s="2"/>
    </row>
    <row r="735" spans="1:1" ht="12.75" x14ac:dyDescent="0.2">
      <c r="A735" s="2"/>
    </row>
    <row r="736" spans="1:1" ht="12.75" x14ac:dyDescent="0.2">
      <c r="A736" s="2"/>
    </row>
    <row r="737" spans="1:1" ht="12.75" x14ac:dyDescent="0.2">
      <c r="A737" s="2"/>
    </row>
    <row r="738" spans="1:1" ht="12.75" x14ac:dyDescent="0.2">
      <c r="A738" s="2"/>
    </row>
    <row r="739" spans="1:1" ht="12.75" x14ac:dyDescent="0.2">
      <c r="A739" s="2"/>
    </row>
    <row r="740" spans="1:1" ht="12.75" x14ac:dyDescent="0.2">
      <c r="A740" s="2"/>
    </row>
    <row r="741" spans="1:1" ht="12.75" x14ac:dyDescent="0.2">
      <c r="A741" s="2"/>
    </row>
    <row r="742" spans="1:1" ht="12.75" x14ac:dyDescent="0.2">
      <c r="A742" s="2"/>
    </row>
    <row r="743" spans="1:1" ht="12.75" x14ac:dyDescent="0.2">
      <c r="A743" s="2"/>
    </row>
    <row r="744" spans="1:1" ht="12.75" x14ac:dyDescent="0.2">
      <c r="A744" s="2"/>
    </row>
    <row r="745" spans="1:1" ht="12.75" x14ac:dyDescent="0.2">
      <c r="A745" s="2"/>
    </row>
    <row r="746" spans="1:1" ht="12.75" x14ac:dyDescent="0.2">
      <c r="A746" s="2"/>
    </row>
    <row r="747" spans="1:1" ht="12.75" x14ac:dyDescent="0.2">
      <c r="A747" s="2"/>
    </row>
    <row r="748" spans="1:1" ht="12.75" x14ac:dyDescent="0.2">
      <c r="A748" s="2"/>
    </row>
    <row r="749" spans="1:1" ht="12.75" x14ac:dyDescent="0.2">
      <c r="A749" s="2"/>
    </row>
    <row r="750" spans="1:1" ht="12.75" x14ac:dyDescent="0.2">
      <c r="A750" s="2"/>
    </row>
    <row r="751" spans="1:1" ht="12.75" x14ac:dyDescent="0.2">
      <c r="A751" s="2"/>
    </row>
    <row r="752" spans="1:1" ht="12.75" x14ac:dyDescent="0.2">
      <c r="A752" s="2"/>
    </row>
    <row r="753" spans="1:1" ht="12.75" x14ac:dyDescent="0.2">
      <c r="A753" s="2"/>
    </row>
    <row r="754" spans="1:1" ht="12.75" x14ac:dyDescent="0.2">
      <c r="A754" s="2"/>
    </row>
    <row r="755" spans="1:1" ht="12.75" x14ac:dyDescent="0.2">
      <c r="A755" s="2"/>
    </row>
    <row r="756" spans="1:1" ht="12.75" x14ac:dyDescent="0.2">
      <c r="A756" s="2"/>
    </row>
    <row r="757" spans="1:1" ht="12.75" x14ac:dyDescent="0.2">
      <c r="A757" s="2"/>
    </row>
    <row r="758" spans="1:1" ht="12.75" x14ac:dyDescent="0.2">
      <c r="A758" s="2"/>
    </row>
    <row r="759" spans="1:1" ht="12.75" x14ac:dyDescent="0.2">
      <c r="A759" s="2"/>
    </row>
    <row r="760" spans="1:1" ht="12.75" x14ac:dyDescent="0.2">
      <c r="A760" s="2"/>
    </row>
    <row r="761" spans="1:1" ht="12.75" x14ac:dyDescent="0.2">
      <c r="A761" s="2"/>
    </row>
    <row r="762" spans="1:1" ht="12.75" x14ac:dyDescent="0.2">
      <c r="A762" s="2"/>
    </row>
    <row r="763" spans="1:1" ht="12.75" x14ac:dyDescent="0.2">
      <c r="A763" s="2"/>
    </row>
    <row r="764" spans="1:1" ht="12.75" x14ac:dyDescent="0.2">
      <c r="A764" s="2"/>
    </row>
    <row r="765" spans="1:1" ht="12.75" x14ac:dyDescent="0.2">
      <c r="A765" s="2"/>
    </row>
    <row r="766" spans="1:1" ht="12.75" x14ac:dyDescent="0.2">
      <c r="A766" s="2"/>
    </row>
    <row r="767" spans="1:1" ht="12.75" x14ac:dyDescent="0.2">
      <c r="A767" s="2"/>
    </row>
    <row r="768" spans="1:1" ht="12.75" x14ac:dyDescent="0.2">
      <c r="A768" s="2"/>
    </row>
    <row r="769" spans="1:1" ht="12.75" x14ac:dyDescent="0.2">
      <c r="A769" s="2"/>
    </row>
    <row r="770" spans="1:1" ht="12.75" x14ac:dyDescent="0.2">
      <c r="A770" s="2"/>
    </row>
    <row r="771" spans="1:1" ht="12.75" x14ac:dyDescent="0.2">
      <c r="A771" s="2"/>
    </row>
    <row r="772" spans="1:1" ht="12.75" x14ac:dyDescent="0.2">
      <c r="A772" s="2"/>
    </row>
    <row r="773" spans="1:1" ht="12.75" x14ac:dyDescent="0.2">
      <c r="A773" s="2"/>
    </row>
    <row r="774" spans="1:1" ht="12.75" x14ac:dyDescent="0.2">
      <c r="A774" s="2"/>
    </row>
    <row r="775" spans="1:1" ht="12.75" x14ac:dyDescent="0.2">
      <c r="A775" s="2"/>
    </row>
    <row r="776" spans="1:1" ht="12.75" x14ac:dyDescent="0.2">
      <c r="A776" s="2"/>
    </row>
    <row r="777" spans="1:1" ht="12.75" x14ac:dyDescent="0.2">
      <c r="A777" s="2"/>
    </row>
    <row r="778" spans="1:1" ht="12.75" x14ac:dyDescent="0.2">
      <c r="A778" s="2"/>
    </row>
    <row r="779" spans="1:1" ht="12.75" x14ac:dyDescent="0.2">
      <c r="A779" s="2"/>
    </row>
    <row r="780" spans="1:1" ht="12.75" x14ac:dyDescent="0.2">
      <c r="A780" s="2"/>
    </row>
    <row r="781" spans="1:1" ht="12.75" x14ac:dyDescent="0.2">
      <c r="A781" s="2"/>
    </row>
    <row r="782" spans="1:1" ht="12.75" x14ac:dyDescent="0.2">
      <c r="A782" s="2"/>
    </row>
    <row r="783" spans="1:1" ht="12.75" x14ac:dyDescent="0.2">
      <c r="A783" s="2"/>
    </row>
    <row r="784" spans="1:1" ht="12.75" x14ac:dyDescent="0.2">
      <c r="A784" s="2"/>
    </row>
    <row r="785" spans="1:1" ht="12.75" x14ac:dyDescent="0.2">
      <c r="A785" s="2"/>
    </row>
    <row r="786" spans="1:1" ht="12.75" x14ac:dyDescent="0.2">
      <c r="A786" s="2"/>
    </row>
    <row r="787" spans="1:1" ht="12.75" x14ac:dyDescent="0.2">
      <c r="A787" s="2"/>
    </row>
    <row r="788" spans="1:1" ht="12.75" x14ac:dyDescent="0.2">
      <c r="A788" s="2"/>
    </row>
    <row r="789" spans="1:1" ht="12.75" x14ac:dyDescent="0.2">
      <c r="A789" s="2"/>
    </row>
    <row r="790" spans="1:1" ht="12.75" x14ac:dyDescent="0.2">
      <c r="A790" s="2"/>
    </row>
    <row r="791" spans="1:1" ht="12.75" x14ac:dyDescent="0.2">
      <c r="A791" s="2"/>
    </row>
    <row r="792" spans="1:1" ht="12.75" x14ac:dyDescent="0.2">
      <c r="A792" s="2"/>
    </row>
    <row r="793" spans="1:1" ht="12.75" x14ac:dyDescent="0.2">
      <c r="A793" s="2"/>
    </row>
    <row r="794" spans="1:1" ht="12.75" x14ac:dyDescent="0.2">
      <c r="A794" s="2"/>
    </row>
    <row r="795" spans="1:1" ht="12.75" x14ac:dyDescent="0.2">
      <c r="A795" s="2"/>
    </row>
    <row r="796" spans="1:1" ht="12.75" x14ac:dyDescent="0.2">
      <c r="A796" s="2"/>
    </row>
    <row r="797" spans="1:1" ht="12.75" x14ac:dyDescent="0.2">
      <c r="A797" s="2"/>
    </row>
    <row r="798" spans="1:1" ht="12.75" x14ac:dyDescent="0.2">
      <c r="A798" s="2"/>
    </row>
    <row r="799" spans="1:1" ht="12.75" x14ac:dyDescent="0.2">
      <c r="A799" s="2"/>
    </row>
    <row r="800" spans="1:1" ht="12.75" x14ac:dyDescent="0.2">
      <c r="A800" s="2"/>
    </row>
    <row r="801" spans="1:1" ht="12.75" x14ac:dyDescent="0.2">
      <c r="A801" s="2"/>
    </row>
    <row r="802" spans="1:1" ht="12.75" x14ac:dyDescent="0.2">
      <c r="A802" s="2"/>
    </row>
    <row r="803" spans="1:1" ht="12.75" x14ac:dyDescent="0.2">
      <c r="A803" s="2"/>
    </row>
    <row r="804" spans="1:1" ht="12.75" x14ac:dyDescent="0.2">
      <c r="A804" s="2"/>
    </row>
    <row r="805" spans="1:1" ht="12.75" x14ac:dyDescent="0.2">
      <c r="A805" s="2"/>
    </row>
    <row r="806" spans="1:1" ht="12.75" x14ac:dyDescent="0.2">
      <c r="A806" s="2"/>
    </row>
    <row r="807" spans="1:1" ht="12.75" x14ac:dyDescent="0.2">
      <c r="A807" s="2"/>
    </row>
    <row r="808" spans="1:1" ht="12.75" x14ac:dyDescent="0.2">
      <c r="A808" s="2"/>
    </row>
    <row r="809" spans="1:1" ht="12.75" x14ac:dyDescent="0.2">
      <c r="A809" s="2"/>
    </row>
    <row r="810" spans="1:1" ht="12.75" x14ac:dyDescent="0.2">
      <c r="A810" s="2"/>
    </row>
    <row r="811" spans="1:1" ht="12.75" x14ac:dyDescent="0.2">
      <c r="A811" s="2"/>
    </row>
    <row r="812" spans="1:1" ht="12.75" x14ac:dyDescent="0.2">
      <c r="A812" s="2"/>
    </row>
    <row r="813" spans="1:1" ht="12.75" x14ac:dyDescent="0.2">
      <c r="A813" s="2"/>
    </row>
    <row r="814" spans="1:1" ht="12.75" x14ac:dyDescent="0.2">
      <c r="A814" s="2"/>
    </row>
    <row r="815" spans="1:1" ht="12.75" x14ac:dyDescent="0.2">
      <c r="A815" s="2"/>
    </row>
    <row r="816" spans="1:1" ht="12.75" x14ac:dyDescent="0.2">
      <c r="A816" s="2"/>
    </row>
    <row r="817" spans="1:1" ht="12.75" x14ac:dyDescent="0.2">
      <c r="A817" s="2"/>
    </row>
    <row r="818" spans="1:1" ht="12.75" x14ac:dyDescent="0.2">
      <c r="A818" s="2"/>
    </row>
    <row r="819" spans="1:1" ht="12.75" x14ac:dyDescent="0.2">
      <c r="A819" s="2"/>
    </row>
    <row r="820" spans="1:1" ht="12.75" x14ac:dyDescent="0.2">
      <c r="A820" s="2"/>
    </row>
    <row r="821" spans="1:1" ht="12.75" x14ac:dyDescent="0.2">
      <c r="A821" s="2"/>
    </row>
    <row r="822" spans="1:1" ht="12.75" x14ac:dyDescent="0.2">
      <c r="A822" s="2"/>
    </row>
    <row r="823" spans="1:1" ht="12.75" x14ac:dyDescent="0.2">
      <c r="A823" s="2"/>
    </row>
    <row r="824" spans="1:1" ht="12.75" x14ac:dyDescent="0.2">
      <c r="A824" s="2"/>
    </row>
    <row r="825" spans="1:1" ht="12.75" x14ac:dyDescent="0.2">
      <c r="A825" s="2"/>
    </row>
    <row r="826" spans="1:1" ht="12.75" x14ac:dyDescent="0.2">
      <c r="A826" s="2"/>
    </row>
    <row r="827" spans="1:1" ht="12.75" x14ac:dyDescent="0.2">
      <c r="A827" s="2"/>
    </row>
    <row r="828" spans="1:1" ht="12.75" x14ac:dyDescent="0.2">
      <c r="A828" s="2"/>
    </row>
    <row r="829" spans="1:1" ht="12.75" x14ac:dyDescent="0.2">
      <c r="A829" s="2"/>
    </row>
    <row r="830" spans="1:1" ht="12.75" x14ac:dyDescent="0.2">
      <c r="A830" s="2"/>
    </row>
    <row r="831" spans="1:1" ht="12.75" x14ac:dyDescent="0.2">
      <c r="A831" s="2"/>
    </row>
    <row r="832" spans="1:1" ht="12.75" x14ac:dyDescent="0.2">
      <c r="A832" s="2"/>
    </row>
    <row r="833" spans="1:1" ht="12.75" x14ac:dyDescent="0.2">
      <c r="A833" s="2"/>
    </row>
    <row r="834" spans="1:1" ht="12.75" x14ac:dyDescent="0.2">
      <c r="A834" s="2"/>
    </row>
    <row r="835" spans="1:1" ht="12.75" x14ac:dyDescent="0.2">
      <c r="A835" s="2"/>
    </row>
    <row r="836" spans="1:1" ht="12.75" x14ac:dyDescent="0.2">
      <c r="A836" s="2"/>
    </row>
    <row r="837" spans="1:1" ht="12.75" x14ac:dyDescent="0.2">
      <c r="A837" s="2"/>
    </row>
    <row r="838" spans="1:1" ht="12.75" x14ac:dyDescent="0.2">
      <c r="A838" s="2"/>
    </row>
    <row r="839" spans="1:1" ht="12.75" x14ac:dyDescent="0.2">
      <c r="A839" s="2"/>
    </row>
    <row r="840" spans="1:1" ht="12.75" x14ac:dyDescent="0.2">
      <c r="A840" s="2"/>
    </row>
    <row r="841" spans="1:1" ht="12.75" x14ac:dyDescent="0.2">
      <c r="A841" s="2"/>
    </row>
    <row r="842" spans="1:1" ht="12.75" x14ac:dyDescent="0.2">
      <c r="A842" s="2"/>
    </row>
    <row r="843" spans="1:1" ht="12.75" x14ac:dyDescent="0.2">
      <c r="A843" s="2"/>
    </row>
    <row r="844" spans="1:1" ht="12.75" x14ac:dyDescent="0.2">
      <c r="A844" s="2"/>
    </row>
    <row r="845" spans="1:1" ht="12.75" x14ac:dyDescent="0.2">
      <c r="A845" s="2"/>
    </row>
    <row r="846" spans="1:1" ht="12.75" x14ac:dyDescent="0.2">
      <c r="A846" s="2"/>
    </row>
    <row r="847" spans="1:1" ht="12.75" x14ac:dyDescent="0.2">
      <c r="A847" s="2"/>
    </row>
    <row r="848" spans="1:1" ht="12.75" x14ac:dyDescent="0.2">
      <c r="A848" s="2"/>
    </row>
    <row r="849" spans="1:1" ht="12.75" x14ac:dyDescent="0.2">
      <c r="A849" s="2"/>
    </row>
    <row r="850" spans="1:1" ht="12.75" x14ac:dyDescent="0.2">
      <c r="A850" s="2"/>
    </row>
    <row r="851" spans="1:1" ht="12.75" x14ac:dyDescent="0.2">
      <c r="A851" s="2"/>
    </row>
    <row r="852" spans="1:1" ht="12.75" x14ac:dyDescent="0.2">
      <c r="A852" s="2"/>
    </row>
    <row r="853" spans="1:1" ht="12.75" x14ac:dyDescent="0.2">
      <c r="A853" s="2"/>
    </row>
    <row r="854" spans="1:1" ht="12.75" x14ac:dyDescent="0.2">
      <c r="A854" s="2"/>
    </row>
    <row r="855" spans="1:1" ht="12.75" x14ac:dyDescent="0.2">
      <c r="A855" s="2"/>
    </row>
    <row r="856" spans="1:1" ht="12.75" x14ac:dyDescent="0.2">
      <c r="A856" s="2"/>
    </row>
    <row r="857" spans="1:1" ht="12.75" x14ac:dyDescent="0.2">
      <c r="A857" s="2"/>
    </row>
    <row r="858" spans="1:1" ht="12.75" x14ac:dyDescent="0.2">
      <c r="A858" s="2"/>
    </row>
    <row r="859" spans="1:1" ht="12.75" x14ac:dyDescent="0.2">
      <c r="A859" s="2"/>
    </row>
    <row r="860" spans="1:1" ht="12.75" x14ac:dyDescent="0.2">
      <c r="A860" s="2"/>
    </row>
    <row r="861" spans="1:1" ht="12.75" x14ac:dyDescent="0.2">
      <c r="A861" s="2"/>
    </row>
    <row r="862" spans="1:1" ht="12.75" x14ac:dyDescent="0.2">
      <c r="A862" s="2"/>
    </row>
    <row r="863" spans="1:1" ht="12.75" x14ac:dyDescent="0.2">
      <c r="A863" s="2"/>
    </row>
    <row r="864" spans="1:1" ht="12.75" x14ac:dyDescent="0.2">
      <c r="A864" s="2"/>
    </row>
    <row r="865" spans="1:1" ht="12.75" x14ac:dyDescent="0.2">
      <c r="A865" s="2"/>
    </row>
    <row r="866" spans="1:1" ht="12.75" x14ac:dyDescent="0.2">
      <c r="A866" s="2"/>
    </row>
    <row r="867" spans="1:1" ht="12.75" x14ac:dyDescent="0.2">
      <c r="A867" s="2"/>
    </row>
    <row r="868" spans="1:1" ht="12.75" x14ac:dyDescent="0.2">
      <c r="A868" s="2"/>
    </row>
    <row r="869" spans="1:1" ht="12.75" x14ac:dyDescent="0.2">
      <c r="A869" s="2"/>
    </row>
    <row r="870" spans="1:1" ht="12.75" x14ac:dyDescent="0.2">
      <c r="A870" s="2"/>
    </row>
    <row r="871" spans="1:1" ht="12.75" x14ac:dyDescent="0.2">
      <c r="A871" s="2"/>
    </row>
    <row r="872" spans="1:1" ht="12.75" x14ac:dyDescent="0.2">
      <c r="A872" s="2"/>
    </row>
    <row r="873" spans="1:1" ht="12.75" x14ac:dyDescent="0.2">
      <c r="A873" s="2"/>
    </row>
    <row r="874" spans="1:1" ht="12.75" x14ac:dyDescent="0.2">
      <c r="A874" s="2"/>
    </row>
    <row r="875" spans="1:1" ht="12.75" x14ac:dyDescent="0.2">
      <c r="A875" s="2"/>
    </row>
    <row r="876" spans="1:1" ht="12.75" x14ac:dyDescent="0.2">
      <c r="A876" s="2"/>
    </row>
    <row r="877" spans="1:1" ht="12.75" x14ac:dyDescent="0.2">
      <c r="A877" s="2"/>
    </row>
    <row r="878" spans="1:1" ht="12.75" x14ac:dyDescent="0.2">
      <c r="A878" s="2"/>
    </row>
    <row r="879" spans="1:1" ht="12.75" x14ac:dyDescent="0.2">
      <c r="A879" s="2"/>
    </row>
    <row r="880" spans="1:1" ht="12.75" x14ac:dyDescent="0.2">
      <c r="A880" s="2"/>
    </row>
    <row r="881" spans="1:1" ht="12.75" x14ac:dyDescent="0.2">
      <c r="A881" s="2"/>
    </row>
    <row r="882" spans="1:1" ht="12.75" x14ac:dyDescent="0.2">
      <c r="A882" s="2"/>
    </row>
    <row r="883" spans="1:1" ht="12.75" x14ac:dyDescent="0.2">
      <c r="A883" s="2"/>
    </row>
    <row r="884" spans="1:1" ht="12.75" x14ac:dyDescent="0.2">
      <c r="A884" s="2"/>
    </row>
    <row r="885" spans="1:1" ht="12.75" x14ac:dyDescent="0.2">
      <c r="A885" s="2"/>
    </row>
    <row r="886" spans="1:1" ht="12.75" x14ac:dyDescent="0.2">
      <c r="A886" s="2"/>
    </row>
    <row r="887" spans="1:1" ht="12.75" x14ac:dyDescent="0.2">
      <c r="A887" s="2"/>
    </row>
    <row r="888" spans="1:1" ht="12.75" x14ac:dyDescent="0.2">
      <c r="A888" s="2"/>
    </row>
    <row r="889" spans="1:1" ht="12.75" x14ac:dyDescent="0.2">
      <c r="A889" s="2"/>
    </row>
    <row r="890" spans="1:1" ht="12.75" x14ac:dyDescent="0.2">
      <c r="A890" s="2"/>
    </row>
    <row r="891" spans="1:1" ht="12.75" x14ac:dyDescent="0.2">
      <c r="A891" s="2"/>
    </row>
    <row r="892" spans="1:1" ht="12.75" x14ac:dyDescent="0.2">
      <c r="A892" s="2"/>
    </row>
    <row r="893" spans="1:1" ht="12.75" x14ac:dyDescent="0.2">
      <c r="A893" s="2"/>
    </row>
    <row r="894" spans="1:1" ht="12.75" x14ac:dyDescent="0.2">
      <c r="A894" s="2"/>
    </row>
    <row r="895" spans="1:1" ht="12.75" x14ac:dyDescent="0.2">
      <c r="A895" s="2"/>
    </row>
    <row r="896" spans="1:1" ht="12.75" x14ac:dyDescent="0.2">
      <c r="A896" s="2"/>
    </row>
    <row r="897" spans="1:1" ht="12.75" x14ac:dyDescent="0.2">
      <c r="A897" s="2"/>
    </row>
    <row r="898" spans="1:1" ht="12.75" x14ac:dyDescent="0.2">
      <c r="A898" s="2"/>
    </row>
    <row r="899" spans="1:1" ht="12.75" x14ac:dyDescent="0.2">
      <c r="A899" s="2"/>
    </row>
    <row r="900" spans="1:1" ht="12.75" x14ac:dyDescent="0.2">
      <c r="A900" s="2"/>
    </row>
    <row r="901" spans="1:1" ht="12.75" x14ac:dyDescent="0.2">
      <c r="A901" s="2"/>
    </row>
    <row r="902" spans="1:1" ht="12.75" x14ac:dyDescent="0.2">
      <c r="A902" s="2"/>
    </row>
    <row r="903" spans="1:1" ht="12.75" x14ac:dyDescent="0.2">
      <c r="A903" s="2"/>
    </row>
    <row r="904" spans="1:1" ht="12.75" x14ac:dyDescent="0.2">
      <c r="A904" s="2"/>
    </row>
    <row r="905" spans="1:1" ht="12.75" x14ac:dyDescent="0.2">
      <c r="A905" s="2"/>
    </row>
    <row r="906" spans="1:1" ht="12.75" x14ac:dyDescent="0.2">
      <c r="A906" s="2"/>
    </row>
    <row r="907" spans="1:1" ht="12.75" x14ac:dyDescent="0.2">
      <c r="A907" s="2"/>
    </row>
    <row r="908" spans="1:1" ht="12.75" x14ac:dyDescent="0.2">
      <c r="A908" s="2"/>
    </row>
    <row r="909" spans="1:1" ht="12.75" x14ac:dyDescent="0.2">
      <c r="A909" s="2"/>
    </row>
    <row r="910" spans="1:1" ht="12.75" x14ac:dyDescent="0.2">
      <c r="A910" s="2"/>
    </row>
    <row r="911" spans="1:1" ht="12.75" x14ac:dyDescent="0.2">
      <c r="A911" s="2"/>
    </row>
    <row r="912" spans="1:1" ht="12.75" x14ac:dyDescent="0.2">
      <c r="A912" s="2"/>
    </row>
    <row r="913" spans="1:1" ht="12.75" x14ac:dyDescent="0.2">
      <c r="A913" s="2"/>
    </row>
    <row r="914" spans="1:1" ht="12.75" x14ac:dyDescent="0.2">
      <c r="A914" s="2"/>
    </row>
    <row r="915" spans="1:1" ht="12.75" x14ac:dyDescent="0.2">
      <c r="A915" s="2"/>
    </row>
    <row r="916" spans="1:1" ht="12.75" x14ac:dyDescent="0.2">
      <c r="A916" s="2"/>
    </row>
    <row r="917" spans="1:1" ht="12.75" x14ac:dyDescent="0.2">
      <c r="A917" s="2"/>
    </row>
    <row r="918" spans="1:1" ht="12.75" x14ac:dyDescent="0.2">
      <c r="A918" s="2"/>
    </row>
    <row r="919" spans="1:1" ht="12.75" x14ac:dyDescent="0.2">
      <c r="A919" s="2"/>
    </row>
    <row r="920" spans="1:1" ht="12.75" x14ac:dyDescent="0.2">
      <c r="A920" s="2"/>
    </row>
    <row r="921" spans="1:1" ht="12.75" x14ac:dyDescent="0.2">
      <c r="A921" s="2"/>
    </row>
    <row r="922" spans="1:1" ht="12.75" x14ac:dyDescent="0.2">
      <c r="A922" s="2"/>
    </row>
    <row r="923" spans="1:1" ht="12.75" x14ac:dyDescent="0.2">
      <c r="A923" s="2"/>
    </row>
    <row r="924" spans="1:1" ht="12.75" x14ac:dyDescent="0.2">
      <c r="A924" s="2"/>
    </row>
    <row r="925" spans="1:1" ht="12.75" x14ac:dyDescent="0.2">
      <c r="A925" s="2"/>
    </row>
    <row r="926" spans="1:1" ht="12.75" x14ac:dyDescent="0.2">
      <c r="A926" s="2"/>
    </row>
    <row r="927" spans="1:1" ht="12.75" x14ac:dyDescent="0.2">
      <c r="A927" s="2"/>
    </row>
    <row r="928" spans="1:1" ht="12.75" x14ac:dyDescent="0.2">
      <c r="A928" s="2"/>
    </row>
    <row r="929" spans="1:1" ht="12.75" x14ac:dyDescent="0.2">
      <c r="A929" s="2"/>
    </row>
    <row r="930" spans="1:1" ht="12.75" x14ac:dyDescent="0.2">
      <c r="A930" s="2"/>
    </row>
    <row r="931" spans="1:1" ht="12.75" x14ac:dyDescent="0.2">
      <c r="A931" s="2"/>
    </row>
    <row r="932" spans="1:1" ht="12.75" x14ac:dyDescent="0.2">
      <c r="A932" s="2"/>
    </row>
    <row r="933" spans="1:1" ht="12.75" x14ac:dyDescent="0.2">
      <c r="A933" s="2"/>
    </row>
    <row r="934" spans="1:1" ht="12.75" x14ac:dyDescent="0.2">
      <c r="A934" s="2"/>
    </row>
    <row r="935" spans="1:1" ht="12.75" x14ac:dyDescent="0.2">
      <c r="A935" s="2"/>
    </row>
    <row r="936" spans="1:1" ht="12.75" x14ac:dyDescent="0.2">
      <c r="A936" s="2"/>
    </row>
    <row r="937" spans="1:1" ht="12.75" x14ac:dyDescent="0.2">
      <c r="A937" s="2"/>
    </row>
    <row r="938" spans="1:1" ht="12.75" x14ac:dyDescent="0.2">
      <c r="A938" s="2"/>
    </row>
    <row r="939" spans="1:1" ht="12.75" x14ac:dyDescent="0.2">
      <c r="A939" s="2"/>
    </row>
    <row r="940" spans="1:1" ht="12.75" x14ac:dyDescent="0.2">
      <c r="A940" s="2"/>
    </row>
    <row r="941" spans="1:1" ht="12.75" x14ac:dyDescent="0.2">
      <c r="A941" s="2"/>
    </row>
    <row r="942" spans="1:1" ht="12.75" x14ac:dyDescent="0.2">
      <c r="A942" s="2"/>
    </row>
    <row r="943" spans="1:1" ht="12.75" x14ac:dyDescent="0.2">
      <c r="A943" s="2"/>
    </row>
    <row r="944" spans="1:1" ht="12.75" x14ac:dyDescent="0.2">
      <c r="A944" s="2"/>
    </row>
    <row r="945" spans="1:1" ht="12.75" x14ac:dyDescent="0.2">
      <c r="A945" s="2"/>
    </row>
    <row r="946" spans="1:1" ht="12.75" x14ac:dyDescent="0.2">
      <c r="A946" s="2"/>
    </row>
    <row r="947" spans="1:1" ht="12.75" x14ac:dyDescent="0.2">
      <c r="A947" s="2"/>
    </row>
    <row r="948" spans="1:1" ht="12.75" x14ac:dyDescent="0.2">
      <c r="A948" s="2"/>
    </row>
    <row r="949" spans="1:1" ht="12.75" x14ac:dyDescent="0.2">
      <c r="A949" s="2"/>
    </row>
    <row r="950" spans="1:1" ht="12.75" x14ac:dyDescent="0.2">
      <c r="A950" s="2"/>
    </row>
    <row r="951" spans="1:1" ht="12.75" x14ac:dyDescent="0.2">
      <c r="A951" s="2"/>
    </row>
    <row r="952" spans="1:1" ht="12.75" x14ac:dyDescent="0.2">
      <c r="A952" s="2"/>
    </row>
    <row r="953" spans="1:1" ht="12.75" x14ac:dyDescent="0.2">
      <c r="A953" s="2"/>
    </row>
    <row r="954" spans="1:1" ht="12.75" x14ac:dyDescent="0.2">
      <c r="A954" s="2"/>
    </row>
    <row r="955" spans="1:1" ht="12.75" x14ac:dyDescent="0.2">
      <c r="A955" s="2"/>
    </row>
    <row r="956" spans="1:1" ht="12.75" x14ac:dyDescent="0.2">
      <c r="A956" s="2"/>
    </row>
    <row r="957" spans="1:1" ht="12.75" x14ac:dyDescent="0.2">
      <c r="A957" s="2"/>
    </row>
    <row r="958" spans="1:1" ht="12.75" x14ac:dyDescent="0.2">
      <c r="A958" s="2"/>
    </row>
    <row r="959" spans="1:1" ht="12.75" x14ac:dyDescent="0.2">
      <c r="A959" s="2"/>
    </row>
    <row r="960" spans="1:1" ht="12.75" x14ac:dyDescent="0.2">
      <c r="A960" s="2"/>
    </row>
    <row r="961" spans="1:1" ht="12.75" x14ac:dyDescent="0.2">
      <c r="A961" s="2"/>
    </row>
    <row r="962" spans="1:1" ht="12.75" x14ac:dyDescent="0.2">
      <c r="A962" s="2"/>
    </row>
    <row r="963" spans="1:1" ht="12.75" x14ac:dyDescent="0.2">
      <c r="A963" s="2"/>
    </row>
    <row r="964" spans="1:1" ht="12.75" x14ac:dyDescent="0.2">
      <c r="A964" s="2"/>
    </row>
    <row r="965" spans="1:1" ht="12.75" x14ac:dyDescent="0.2">
      <c r="A965" s="2"/>
    </row>
    <row r="966" spans="1:1" ht="12.75" x14ac:dyDescent="0.2">
      <c r="A966" s="2"/>
    </row>
    <row r="967" spans="1:1" ht="12.75" x14ac:dyDescent="0.2">
      <c r="A967" s="2"/>
    </row>
    <row r="968" spans="1:1" ht="12.75" x14ac:dyDescent="0.2">
      <c r="A968" s="2"/>
    </row>
    <row r="969" spans="1:1" ht="12.75" x14ac:dyDescent="0.2">
      <c r="A969" s="2"/>
    </row>
    <row r="970" spans="1:1" ht="12.75" x14ac:dyDescent="0.2">
      <c r="A970" s="2"/>
    </row>
    <row r="971" spans="1:1" ht="12.75" x14ac:dyDescent="0.2">
      <c r="A971" s="2"/>
    </row>
    <row r="972" spans="1:1" ht="12.75" x14ac:dyDescent="0.2">
      <c r="A972" s="2"/>
    </row>
    <row r="973" spans="1:1" ht="12.75" x14ac:dyDescent="0.2">
      <c r="A973" s="2"/>
    </row>
    <row r="974" spans="1:1" ht="12.75" x14ac:dyDescent="0.2">
      <c r="A974" s="2"/>
    </row>
    <row r="975" spans="1:1" ht="12.75" x14ac:dyDescent="0.2">
      <c r="A975" s="2"/>
    </row>
    <row r="976" spans="1:1" ht="12.75" x14ac:dyDescent="0.2">
      <c r="A976" s="2"/>
    </row>
    <row r="977" spans="1:1" ht="12.75" x14ac:dyDescent="0.2">
      <c r="A977" s="2"/>
    </row>
    <row r="978" spans="1:1" ht="12.75" x14ac:dyDescent="0.2">
      <c r="A978" s="2"/>
    </row>
    <row r="979" spans="1:1" ht="12.75" x14ac:dyDescent="0.2">
      <c r="A979" s="2"/>
    </row>
    <row r="980" spans="1:1" ht="12.75" x14ac:dyDescent="0.2">
      <c r="A980" s="2"/>
    </row>
    <row r="981" spans="1:1" ht="12.75" x14ac:dyDescent="0.2">
      <c r="A981" s="2"/>
    </row>
    <row r="982" spans="1:1" ht="12.75" x14ac:dyDescent="0.2">
      <c r="A982" s="2"/>
    </row>
    <row r="983" spans="1:1" ht="12.75" x14ac:dyDescent="0.2">
      <c r="A983" s="2"/>
    </row>
    <row r="984" spans="1:1" ht="12.75" x14ac:dyDescent="0.2">
      <c r="A984" s="2"/>
    </row>
    <row r="985" spans="1:1" ht="12.75" x14ac:dyDescent="0.2">
      <c r="A985" s="2"/>
    </row>
    <row r="986" spans="1:1" ht="12.75" x14ac:dyDescent="0.2">
      <c r="A986" s="2"/>
    </row>
    <row r="987" spans="1:1" ht="12.75" x14ac:dyDescent="0.2">
      <c r="A987" s="2"/>
    </row>
    <row r="988" spans="1:1" ht="12.75" x14ac:dyDescent="0.2">
      <c r="A988" s="2"/>
    </row>
    <row r="989" spans="1:1" ht="12.75" x14ac:dyDescent="0.2">
      <c r="A989" s="2"/>
    </row>
    <row r="990" spans="1:1" ht="12.75" x14ac:dyDescent="0.2">
      <c r="A990" s="2"/>
    </row>
    <row r="991" spans="1:1" ht="12.75" x14ac:dyDescent="0.2">
      <c r="A991" s="2"/>
    </row>
    <row r="992" spans="1:1" ht="12.75" x14ac:dyDescent="0.2">
      <c r="A992" s="2"/>
    </row>
    <row r="993" spans="1:1" ht="12.75" x14ac:dyDescent="0.2">
      <c r="A993" s="2"/>
    </row>
    <row r="994" spans="1:1" ht="12.75" x14ac:dyDescent="0.2">
      <c r="A994" s="2"/>
    </row>
    <row r="995" spans="1:1" ht="12.75" x14ac:dyDescent="0.2">
      <c r="A995" s="2"/>
    </row>
    <row r="996" spans="1:1" ht="12.75" x14ac:dyDescent="0.2">
      <c r="A996" s="2"/>
    </row>
    <row r="997" spans="1:1" ht="12.75" x14ac:dyDescent="0.2">
      <c r="A997" s="2"/>
    </row>
    <row r="998" spans="1:1" ht="12.75" x14ac:dyDescent="0.2">
      <c r="A998" s="2"/>
    </row>
    <row r="999" spans="1:1" ht="12.75" x14ac:dyDescent="0.2">
      <c r="A999" s="2"/>
    </row>
    <row r="1000" spans="1:1" ht="12.75" x14ac:dyDescent="0.2">
      <c r="A1000" s="2"/>
    </row>
    <row r="1001" spans="1:1" ht="12.75" x14ac:dyDescent="0.2">
      <c r="A1001" s="2"/>
    </row>
    <row r="1002" spans="1:1" ht="12.75" x14ac:dyDescent="0.2">
      <c r="A1002" s="2"/>
    </row>
    <row r="1003" spans="1:1" ht="12.75" x14ac:dyDescent="0.2">
      <c r="A1003" s="2"/>
    </row>
    <row r="1004" spans="1:1" ht="12.75" x14ac:dyDescent="0.2">
      <c r="A1004" s="2"/>
    </row>
    <row r="1005" spans="1:1" ht="12.75" x14ac:dyDescent="0.2">
      <c r="A1005" s="2"/>
    </row>
    <row r="1006" spans="1:1" ht="12.75" x14ac:dyDescent="0.2">
      <c r="A1006" s="2"/>
    </row>
    <row r="1007" spans="1:1" ht="12.75" x14ac:dyDescent="0.2">
      <c r="A1007" s="2"/>
    </row>
    <row r="1008" spans="1:1" ht="12.75" x14ac:dyDescent="0.2">
      <c r="A1008" s="2"/>
    </row>
    <row r="1009" spans="1:1" ht="12.75" x14ac:dyDescent="0.2">
      <c r="A1009" s="2"/>
    </row>
    <row r="1010" spans="1:1" ht="12.75" x14ac:dyDescent="0.2">
      <c r="A1010" s="2"/>
    </row>
    <row r="1011" spans="1:1" ht="12.75" x14ac:dyDescent="0.2">
      <c r="A1011" s="2"/>
    </row>
    <row r="1012" spans="1:1" ht="12.75" x14ac:dyDescent="0.2">
      <c r="A1012" s="2"/>
    </row>
    <row r="1013" spans="1:1" ht="12.75" x14ac:dyDescent="0.2">
      <c r="A1013" s="2"/>
    </row>
    <row r="1014" spans="1:1" ht="12.75" x14ac:dyDescent="0.2">
      <c r="A1014" s="2"/>
    </row>
    <row r="1015" spans="1:1" ht="12.75" x14ac:dyDescent="0.2">
      <c r="A1015" s="2"/>
    </row>
    <row r="1016" spans="1:1" ht="12.75" x14ac:dyDescent="0.2">
      <c r="A1016" s="2"/>
    </row>
    <row r="1017" spans="1:1" ht="12.75" x14ac:dyDescent="0.2">
      <c r="A1017" s="2"/>
    </row>
    <row r="1018" spans="1:1" ht="12.75" x14ac:dyDescent="0.2">
      <c r="A1018" s="2"/>
    </row>
    <row r="1019" spans="1:1" ht="12.75" x14ac:dyDescent="0.2">
      <c r="A1019" s="2"/>
    </row>
    <row r="1020" spans="1:1" ht="12.75" x14ac:dyDescent="0.2">
      <c r="A1020" s="2"/>
    </row>
    <row r="1021" spans="1:1" ht="12.75" x14ac:dyDescent="0.2">
      <c r="A1021" s="2"/>
    </row>
    <row r="1022" spans="1:1" ht="12.75" x14ac:dyDescent="0.2">
      <c r="A1022" s="2"/>
    </row>
    <row r="1023" spans="1:1" ht="12.75" x14ac:dyDescent="0.2">
      <c r="A1023" s="2"/>
    </row>
    <row r="1024" spans="1:1" ht="12.75" x14ac:dyDescent="0.2">
      <c r="A1024" s="2"/>
    </row>
    <row r="1025" spans="1:1" ht="12.75" x14ac:dyDescent="0.2">
      <c r="A1025" s="2"/>
    </row>
    <row r="1026" spans="1:1" ht="12.75" x14ac:dyDescent="0.2">
      <c r="A1026" s="2"/>
    </row>
    <row r="1027" spans="1:1" ht="12.75" x14ac:dyDescent="0.2">
      <c r="A1027" s="2"/>
    </row>
    <row r="1028" spans="1:1" ht="12.75" x14ac:dyDescent="0.2">
      <c r="A1028" s="2"/>
    </row>
    <row r="1029" spans="1:1" ht="12.75" x14ac:dyDescent="0.2">
      <c r="A1029" s="2"/>
    </row>
    <row r="1030" spans="1:1" ht="12.75" x14ac:dyDescent="0.2">
      <c r="A1030" s="2"/>
    </row>
    <row r="1031" spans="1:1" ht="12.75" x14ac:dyDescent="0.2">
      <c r="A1031" s="2"/>
    </row>
    <row r="1032" spans="1:1" ht="12.75" x14ac:dyDescent="0.2">
      <c r="A1032" s="2"/>
    </row>
    <row r="1033" spans="1:1" ht="12.75" x14ac:dyDescent="0.2">
      <c r="A1033" s="2"/>
    </row>
    <row r="1034" spans="1:1" ht="12.75" x14ac:dyDescent="0.2">
      <c r="A1034" s="2"/>
    </row>
    <row r="1035" spans="1:1" ht="12.75" x14ac:dyDescent="0.2">
      <c r="A1035" s="2"/>
    </row>
    <row r="1036" spans="1:1" ht="12.75" x14ac:dyDescent="0.2">
      <c r="A1036" s="2"/>
    </row>
    <row r="1037" spans="1:1" ht="12.75" x14ac:dyDescent="0.2">
      <c r="A1037" s="2"/>
    </row>
    <row r="1038" spans="1:1" ht="12.75" x14ac:dyDescent="0.2">
      <c r="A1038" s="2"/>
    </row>
    <row r="1039" spans="1:1" ht="12.75" x14ac:dyDescent="0.2">
      <c r="A1039" s="2"/>
    </row>
    <row r="1040" spans="1:1" ht="12.75" x14ac:dyDescent="0.2">
      <c r="A1040" s="2"/>
    </row>
    <row r="1041" spans="1:1" ht="12.75" x14ac:dyDescent="0.2">
      <c r="A1041" s="2"/>
    </row>
    <row r="1042" spans="1:1" ht="12.75" x14ac:dyDescent="0.2">
      <c r="A1042" s="2"/>
    </row>
    <row r="1043" spans="1:1" ht="12.75" x14ac:dyDescent="0.2">
      <c r="A1043" s="2"/>
    </row>
    <row r="1044" spans="1:1" ht="12.75" x14ac:dyDescent="0.2">
      <c r="A1044" s="2"/>
    </row>
    <row r="1045" spans="1:1" ht="12.75" x14ac:dyDescent="0.2">
      <c r="A1045" s="2"/>
    </row>
    <row r="1046" spans="1:1" ht="12.75" x14ac:dyDescent="0.2">
      <c r="A1046" s="2"/>
    </row>
    <row r="1047" spans="1:1" ht="12.75" x14ac:dyDescent="0.2">
      <c r="A1047" s="2"/>
    </row>
    <row r="1048" spans="1:1" ht="12.75" x14ac:dyDescent="0.2">
      <c r="A1048" s="2"/>
    </row>
    <row r="1049" spans="1:1" ht="12.75" x14ac:dyDescent="0.2">
      <c r="A1049" s="2"/>
    </row>
    <row r="1050" spans="1:1" ht="12.75" x14ac:dyDescent="0.2">
      <c r="A1050" s="2"/>
    </row>
    <row r="1051" spans="1:1" ht="12.75" x14ac:dyDescent="0.2">
      <c r="A1051" s="2"/>
    </row>
    <row r="1052" spans="1:1" ht="12.75" x14ac:dyDescent="0.2">
      <c r="A1052" s="2"/>
    </row>
    <row r="1053" spans="1:1" ht="12.75" x14ac:dyDescent="0.2">
      <c r="A1053" s="2"/>
    </row>
    <row r="1054" spans="1:1" ht="12.75" x14ac:dyDescent="0.2">
      <c r="A1054" s="2"/>
    </row>
    <row r="1055" spans="1:1" ht="12.75" x14ac:dyDescent="0.2">
      <c r="A1055" s="2"/>
    </row>
    <row r="1056" spans="1:1" ht="12.75" x14ac:dyDescent="0.2">
      <c r="A1056" s="2"/>
    </row>
    <row r="1057" spans="1:1" ht="12.75" x14ac:dyDescent="0.2">
      <c r="A1057" s="2"/>
    </row>
    <row r="1058" spans="1:1" ht="12.75" x14ac:dyDescent="0.2">
      <c r="A1058" s="2"/>
    </row>
    <row r="1059" spans="1:1" ht="12.75" x14ac:dyDescent="0.2">
      <c r="A1059" s="2"/>
    </row>
    <row r="1060" spans="1:1" ht="12.75" x14ac:dyDescent="0.2">
      <c r="A1060" s="2"/>
    </row>
    <row r="1061" spans="1:1" ht="12.75" x14ac:dyDescent="0.2">
      <c r="A1061" s="2"/>
    </row>
    <row r="1062" spans="1:1" ht="12.75" x14ac:dyDescent="0.2">
      <c r="A1062" s="2"/>
    </row>
    <row r="1063" spans="1:1" ht="12.75" x14ac:dyDescent="0.2">
      <c r="A1063" s="2"/>
    </row>
    <row r="1064" spans="1:1" ht="12.75" x14ac:dyDescent="0.2">
      <c r="A1064" s="2"/>
    </row>
    <row r="1065" spans="1:1" ht="12.75" x14ac:dyDescent="0.2">
      <c r="A1065" s="2"/>
    </row>
    <row r="1066" spans="1:1" ht="12.75" x14ac:dyDescent="0.2">
      <c r="A1066" s="2"/>
    </row>
    <row r="1067" spans="1:1" ht="12.75" x14ac:dyDescent="0.2">
      <c r="A1067" s="2"/>
    </row>
    <row r="1068" spans="1:1" ht="12.75" x14ac:dyDescent="0.2">
      <c r="A1068" s="2"/>
    </row>
    <row r="1069" spans="1:1" ht="12.75" x14ac:dyDescent="0.2">
      <c r="A1069" s="2"/>
    </row>
    <row r="1070" spans="1:1" ht="12.75" x14ac:dyDescent="0.2">
      <c r="A1070" s="2"/>
    </row>
    <row r="1071" spans="1:1" ht="12.75" x14ac:dyDescent="0.2">
      <c r="A1071" s="2"/>
    </row>
    <row r="1072" spans="1:1" ht="12.75" x14ac:dyDescent="0.2">
      <c r="A1072" s="2"/>
    </row>
    <row r="1073" spans="1:1" ht="12.75" x14ac:dyDescent="0.2">
      <c r="A1073" s="2"/>
    </row>
    <row r="1074" spans="1:1" ht="12.75" x14ac:dyDescent="0.2">
      <c r="A1074" s="2"/>
    </row>
    <row r="1075" spans="1:1" ht="12.75" x14ac:dyDescent="0.2">
      <c r="A1075" s="2"/>
    </row>
    <row r="1076" spans="1:1" ht="12.75" x14ac:dyDescent="0.2">
      <c r="A1076" s="2"/>
    </row>
    <row r="1077" spans="1:1" ht="12.75" x14ac:dyDescent="0.2">
      <c r="A1077" s="2"/>
    </row>
    <row r="1078" spans="1:1" ht="12.75" x14ac:dyDescent="0.2">
      <c r="A1078" s="2"/>
    </row>
    <row r="1079" spans="1:1" ht="12.75" x14ac:dyDescent="0.2">
      <c r="A1079" s="2"/>
    </row>
    <row r="1080" spans="1:1" ht="12.75" x14ac:dyDescent="0.2">
      <c r="A1080" s="2"/>
    </row>
    <row r="1081" spans="1:1" ht="12.75" x14ac:dyDescent="0.2">
      <c r="A1081" s="2"/>
    </row>
    <row r="1082" spans="1:1" ht="12.75" x14ac:dyDescent="0.2">
      <c r="A1082" s="2"/>
    </row>
    <row r="1083" spans="1:1" ht="12.75" x14ac:dyDescent="0.2">
      <c r="A1083" s="2"/>
    </row>
    <row r="1084" spans="1:1" ht="12.75" x14ac:dyDescent="0.2">
      <c r="A1084" s="2"/>
    </row>
    <row r="1085" spans="1:1" ht="12.75" x14ac:dyDescent="0.2">
      <c r="A1085" s="2"/>
    </row>
    <row r="1086" spans="1:1" ht="12.75" x14ac:dyDescent="0.2">
      <c r="A1086" s="2"/>
    </row>
    <row r="1087" spans="1:1" ht="12.75" x14ac:dyDescent="0.2">
      <c r="A1087" s="2"/>
    </row>
    <row r="1088" spans="1:1" ht="12.75" x14ac:dyDescent="0.2">
      <c r="A1088" s="2"/>
    </row>
    <row r="1089" spans="1:1" ht="12.75" x14ac:dyDescent="0.2">
      <c r="A1089" s="2"/>
    </row>
    <row r="1090" spans="1:1" ht="12.75" x14ac:dyDescent="0.2">
      <c r="A1090" s="2"/>
    </row>
    <row r="1091" spans="1:1" ht="12.75" x14ac:dyDescent="0.2">
      <c r="A1091" s="2"/>
    </row>
    <row r="1092" spans="1:1" ht="12.75" x14ac:dyDescent="0.2">
      <c r="A1092" s="2"/>
    </row>
    <row r="1093" spans="1:1" ht="12.75" x14ac:dyDescent="0.2">
      <c r="A1093" s="2"/>
    </row>
    <row r="1094" spans="1:1" ht="12.75" x14ac:dyDescent="0.2">
      <c r="A1094" s="2"/>
    </row>
    <row r="1095" spans="1:1" ht="12.75" x14ac:dyDescent="0.2">
      <c r="A1095" s="2"/>
    </row>
    <row r="1096" spans="1:1" ht="12.75" x14ac:dyDescent="0.2">
      <c r="A1096" s="2"/>
    </row>
    <row r="1097" spans="1:1" ht="12.75" x14ac:dyDescent="0.2">
      <c r="A1097" s="2"/>
    </row>
    <row r="1098" spans="1:1" ht="12.75" x14ac:dyDescent="0.2">
      <c r="A1098" s="2"/>
    </row>
    <row r="1099" spans="1:1" ht="12.75" x14ac:dyDescent="0.2">
      <c r="A1099" s="2"/>
    </row>
    <row r="1100" spans="1:1" ht="12.75" x14ac:dyDescent="0.2">
      <c r="A1100" s="2"/>
    </row>
    <row r="1101" spans="1:1" ht="12.75" x14ac:dyDescent="0.2">
      <c r="A1101" s="2"/>
    </row>
    <row r="1102" spans="1:1" ht="12.75" x14ac:dyDescent="0.2">
      <c r="A1102" s="2"/>
    </row>
    <row r="1103" spans="1:1" ht="12.75" x14ac:dyDescent="0.2">
      <c r="A1103" s="2"/>
    </row>
    <row r="1104" spans="1:1" ht="12.75" x14ac:dyDescent="0.2">
      <c r="A1104" s="2"/>
    </row>
  </sheetData>
  <phoneticPr fontId="9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09569-6A42-4A8C-8F4D-6998A570EBA7}">
  <dimension ref="A1:K17"/>
  <sheetViews>
    <sheetView workbookViewId="0">
      <selection activeCell="A6" sqref="A6"/>
    </sheetView>
  </sheetViews>
  <sheetFormatPr defaultColWidth="8.85546875" defaultRowHeight="12.75" x14ac:dyDescent="0.2"/>
  <cols>
    <col min="1" max="1" width="10.7109375" bestFit="1" customWidth="1"/>
    <col min="2" max="2" width="6.85546875" bestFit="1" customWidth="1"/>
    <col min="3" max="3" width="8.28515625" bestFit="1" customWidth="1"/>
    <col min="4" max="4" width="8" bestFit="1" customWidth="1"/>
    <col min="5" max="5" width="8.85546875" customWidth="1"/>
    <col min="6" max="6" width="10.7109375" bestFit="1" customWidth="1"/>
    <col min="7" max="7" width="5.7109375" bestFit="1" customWidth="1"/>
    <col min="8" max="8" width="9" bestFit="1" customWidth="1"/>
    <col min="9" max="9" width="8.7109375" bestFit="1" customWidth="1"/>
    <col min="11" max="11" width="33" bestFit="1" customWidth="1"/>
  </cols>
  <sheetData>
    <row r="1" spans="1:11" x14ac:dyDescent="0.2">
      <c r="A1" s="81" t="s">
        <v>1029</v>
      </c>
      <c r="B1" s="81"/>
      <c r="C1" s="81"/>
      <c r="D1" s="81"/>
      <c r="E1" s="62"/>
      <c r="F1" s="82" t="s">
        <v>1050</v>
      </c>
      <c r="G1" s="82"/>
      <c r="H1" s="82"/>
      <c r="I1" s="82"/>
      <c r="K1" s="64" t="s">
        <v>1049</v>
      </c>
    </row>
    <row r="2" spans="1:11" x14ac:dyDescent="0.2">
      <c r="A2" s="59" t="s">
        <v>1030</v>
      </c>
      <c r="B2" s="60" t="s">
        <v>1031</v>
      </c>
      <c r="C2" s="60" t="s">
        <v>1032</v>
      </c>
      <c r="D2" s="60" t="s">
        <v>1033</v>
      </c>
      <c r="E2" s="63"/>
      <c r="F2" s="59" t="s">
        <v>1030</v>
      </c>
      <c r="G2" s="60" t="s">
        <v>233</v>
      </c>
      <c r="H2" s="60" t="s">
        <v>429</v>
      </c>
      <c r="I2" s="60" t="s">
        <v>255</v>
      </c>
      <c r="K2" s="65" t="s">
        <v>1048</v>
      </c>
    </row>
    <row r="3" spans="1:11" x14ac:dyDescent="0.2">
      <c r="A3" s="71">
        <v>1</v>
      </c>
      <c r="B3" s="72">
        <v>1</v>
      </c>
      <c r="C3" s="72">
        <v>1</v>
      </c>
      <c r="D3" s="72">
        <v>1</v>
      </c>
      <c r="F3" s="71">
        <v>1</v>
      </c>
      <c r="G3" s="71">
        <v>1</v>
      </c>
      <c r="H3" s="71">
        <v>1</v>
      </c>
      <c r="I3" s="71">
        <v>1</v>
      </c>
      <c r="K3" s="71">
        <v>1</v>
      </c>
    </row>
    <row r="4" spans="1:11" x14ac:dyDescent="0.2">
      <c r="A4" s="71">
        <v>2</v>
      </c>
      <c r="B4" s="72">
        <v>1.081</v>
      </c>
      <c r="C4" s="72">
        <v>1.081</v>
      </c>
      <c r="D4" s="72">
        <v>1.0680000000000001</v>
      </c>
      <c r="F4" s="71">
        <v>2</v>
      </c>
      <c r="G4" s="71" t="s">
        <v>1051</v>
      </c>
      <c r="H4" s="71" t="s">
        <v>1051</v>
      </c>
      <c r="I4" s="71" t="s">
        <v>1052</v>
      </c>
      <c r="K4" s="71" t="s">
        <v>1034</v>
      </c>
    </row>
    <row r="5" spans="1:11" x14ac:dyDescent="0.2">
      <c r="A5" s="71">
        <v>3</v>
      </c>
      <c r="B5" s="72">
        <v>1.163</v>
      </c>
      <c r="C5" s="72">
        <v>1.163</v>
      </c>
      <c r="D5" s="72">
        <v>1.1359999999999999</v>
      </c>
      <c r="F5" s="71">
        <v>3</v>
      </c>
      <c r="G5" s="71" t="s">
        <v>1053</v>
      </c>
      <c r="H5" s="71" t="s">
        <v>1053</v>
      </c>
      <c r="I5" s="71" t="s">
        <v>1054</v>
      </c>
      <c r="K5" s="71" t="s">
        <v>1035</v>
      </c>
    </row>
    <row r="6" spans="1:11" x14ac:dyDescent="0.2">
      <c r="A6" s="71">
        <v>4</v>
      </c>
      <c r="B6" s="72">
        <v>1.2789999999999999</v>
      </c>
      <c r="C6" s="72">
        <v>1.2789999999999999</v>
      </c>
      <c r="D6" s="72">
        <v>1.2270000000000001</v>
      </c>
      <c r="F6" s="71">
        <v>4</v>
      </c>
      <c r="G6" s="71" t="s">
        <v>1055</v>
      </c>
      <c r="H6" s="71" t="s">
        <v>1055</v>
      </c>
      <c r="I6" s="71" t="s">
        <v>1056</v>
      </c>
      <c r="K6" s="71" t="s">
        <v>1036</v>
      </c>
    </row>
    <row r="7" spans="1:11" x14ac:dyDescent="0.2">
      <c r="A7" s="71">
        <v>5</v>
      </c>
      <c r="B7" s="72">
        <v>1.36</v>
      </c>
      <c r="C7" s="72">
        <v>1.36</v>
      </c>
      <c r="D7" s="72">
        <v>1.2949999999999999</v>
      </c>
      <c r="F7" s="71">
        <v>5</v>
      </c>
      <c r="G7" s="71" t="s">
        <v>1036</v>
      </c>
      <c r="H7" s="71" t="s">
        <v>1036</v>
      </c>
      <c r="I7" s="71" t="s">
        <v>1057</v>
      </c>
      <c r="K7" s="71" t="s">
        <v>1037</v>
      </c>
    </row>
    <row r="8" spans="1:11" x14ac:dyDescent="0.2">
      <c r="A8" s="71">
        <v>6</v>
      </c>
      <c r="B8" s="72">
        <v>1.4530000000000001</v>
      </c>
      <c r="C8" s="72">
        <v>1.4530000000000001</v>
      </c>
      <c r="D8" s="72">
        <v>1.375</v>
      </c>
      <c r="F8" s="71">
        <v>6</v>
      </c>
      <c r="G8" s="71" t="s">
        <v>1058</v>
      </c>
      <c r="H8" s="71" t="s">
        <v>1058</v>
      </c>
      <c r="I8" s="71" t="s">
        <v>1059</v>
      </c>
      <c r="K8" s="71" t="s">
        <v>1038</v>
      </c>
    </row>
    <row r="9" spans="1:11" x14ac:dyDescent="0.2">
      <c r="A9" s="71">
        <v>7</v>
      </c>
      <c r="B9" s="72">
        <v>1.581</v>
      </c>
      <c r="C9" s="72">
        <v>1.581</v>
      </c>
      <c r="D9" s="72">
        <v>1.4770000000000001</v>
      </c>
      <c r="F9" s="71">
        <v>7</v>
      </c>
      <c r="G9" s="71" t="s">
        <v>1060</v>
      </c>
      <c r="H9" s="71" t="s">
        <v>1060</v>
      </c>
      <c r="I9" s="71" t="s">
        <v>1061</v>
      </c>
      <c r="K9" s="71" t="s">
        <v>1039</v>
      </c>
    </row>
    <row r="10" spans="1:11" x14ac:dyDescent="0.2">
      <c r="A10" s="71">
        <v>8</v>
      </c>
      <c r="B10" s="72">
        <v>1.7090000000000001</v>
      </c>
      <c r="C10" s="72">
        <v>1.7090000000000001</v>
      </c>
      <c r="D10" s="72">
        <v>1.58</v>
      </c>
      <c r="F10" s="71">
        <v>8</v>
      </c>
      <c r="G10" s="71" t="s">
        <v>1062</v>
      </c>
      <c r="H10" s="71" t="s">
        <v>1062</v>
      </c>
      <c r="I10" s="71" t="s">
        <v>1063</v>
      </c>
      <c r="K10" s="71" t="s">
        <v>1040</v>
      </c>
    </row>
    <row r="11" spans="1:11" x14ac:dyDescent="0.2">
      <c r="A11" s="71">
        <v>9</v>
      </c>
      <c r="B11" s="72">
        <v>1.837</v>
      </c>
      <c r="C11" s="72">
        <v>1.837</v>
      </c>
      <c r="D11" s="72">
        <v>1.6819999999999999</v>
      </c>
      <c r="F11" s="71">
        <v>9</v>
      </c>
      <c r="G11" s="71" t="s">
        <v>1064</v>
      </c>
      <c r="H11" s="71" t="s">
        <v>1064</v>
      </c>
      <c r="I11" s="71" t="s">
        <v>1065</v>
      </c>
      <c r="K11" s="73" t="s">
        <v>1041</v>
      </c>
    </row>
    <row r="12" spans="1:11" x14ac:dyDescent="0.2">
      <c r="A12" s="71">
        <v>10</v>
      </c>
      <c r="B12" s="72">
        <v>1.9770000000000001</v>
      </c>
      <c r="C12" s="72">
        <v>1.9770000000000001</v>
      </c>
      <c r="D12" s="72">
        <v>1.784</v>
      </c>
      <c r="F12" s="71">
        <v>10</v>
      </c>
      <c r="G12" s="71" t="s">
        <v>1066</v>
      </c>
      <c r="H12" s="71" t="s">
        <v>1066</v>
      </c>
      <c r="I12" s="71" t="s">
        <v>1067</v>
      </c>
      <c r="K12" s="73" t="s">
        <v>1042</v>
      </c>
    </row>
    <row r="13" spans="1:11" x14ac:dyDescent="0.2">
      <c r="A13" s="71">
        <v>11</v>
      </c>
      <c r="B13" s="72">
        <v>2.1160000000000001</v>
      </c>
      <c r="C13" s="72">
        <v>2.137</v>
      </c>
      <c r="D13" s="72">
        <v>1.8859999999999999</v>
      </c>
      <c r="F13" s="71">
        <v>11</v>
      </c>
      <c r="G13" s="71" t="s">
        <v>1068</v>
      </c>
      <c r="H13" s="71" t="s">
        <v>1069</v>
      </c>
      <c r="I13" s="71" t="s">
        <v>1070</v>
      </c>
      <c r="K13" s="73" t="s">
        <v>1043</v>
      </c>
    </row>
    <row r="14" spans="1:11" x14ac:dyDescent="0.2">
      <c r="A14" s="71">
        <v>12</v>
      </c>
      <c r="B14" s="72">
        <v>2.2559999999999998</v>
      </c>
      <c r="C14" s="72">
        <v>2.3250000000000002</v>
      </c>
      <c r="D14" s="72">
        <v>1.9890000000000001</v>
      </c>
      <c r="F14" s="71">
        <v>12</v>
      </c>
      <c r="G14" s="71" t="s">
        <v>1071</v>
      </c>
      <c r="H14" s="71" t="s">
        <v>1072</v>
      </c>
      <c r="I14" s="71" t="s">
        <v>1073</v>
      </c>
      <c r="K14" s="73" t="s">
        <v>1044</v>
      </c>
    </row>
    <row r="15" spans="1:11" x14ac:dyDescent="0.2">
      <c r="A15" s="71">
        <v>13</v>
      </c>
      <c r="B15" s="72">
        <v>2.395</v>
      </c>
      <c r="C15" s="72">
        <v>2.5129999999999999</v>
      </c>
      <c r="D15" s="72">
        <v>2.0910000000000002</v>
      </c>
      <c r="F15" s="71">
        <v>13</v>
      </c>
      <c r="G15" s="71" t="s">
        <v>1074</v>
      </c>
      <c r="H15" s="71" t="s">
        <v>1075</v>
      </c>
      <c r="I15" s="71" t="s">
        <v>1076</v>
      </c>
      <c r="K15" s="73" t="s">
        <v>1045</v>
      </c>
    </row>
    <row r="16" spans="1:11" x14ac:dyDescent="0.2">
      <c r="A16" s="71">
        <v>14</v>
      </c>
      <c r="B16" s="72">
        <v>2.5350000000000001</v>
      </c>
      <c r="C16" s="72">
        <v>2.7010000000000001</v>
      </c>
      <c r="D16" s="72">
        <v>2.1930000000000001</v>
      </c>
      <c r="F16" s="71">
        <v>14</v>
      </c>
      <c r="G16" s="71" t="s">
        <v>1077</v>
      </c>
      <c r="H16" s="71" t="s">
        <v>1078</v>
      </c>
      <c r="I16" s="71" t="s">
        <v>1079</v>
      </c>
      <c r="K16" s="71" t="s">
        <v>1046</v>
      </c>
    </row>
    <row r="17" spans="1:11" x14ac:dyDescent="0.2">
      <c r="A17" s="71">
        <v>15</v>
      </c>
      <c r="B17" s="72">
        <v>2.6739999999999999</v>
      </c>
      <c r="C17" s="72">
        <v>2.9060000000000001</v>
      </c>
      <c r="D17" s="72">
        <v>2.2949999999999999</v>
      </c>
      <c r="F17" s="71">
        <v>15</v>
      </c>
      <c r="G17" s="71" t="s">
        <v>1043</v>
      </c>
      <c r="H17" s="71" t="s">
        <v>1080</v>
      </c>
      <c r="I17" s="71" t="s">
        <v>1081</v>
      </c>
      <c r="K17" s="71" t="s">
        <v>1047</v>
      </c>
    </row>
  </sheetData>
  <mergeCells count="2">
    <mergeCell ref="A1:D1"/>
    <mergeCell ref="F1:I1"/>
  </mergeCells>
  <phoneticPr fontId="9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C3515-76B8-1B49-8A72-A07454F5A364}">
  <dimension ref="A1:R92"/>
  <sheetViews>
    <sheetView tabSelected="1" zoomScaleNormal="100" workbookViewId="0">
      <selection activeCell="V54" sqref="V54"/>
    </sheetView>
  </sheetViews>
  <sheetFormatPr defaultColWidth="11.42578125" defaultRowHeight="12.75" x14ac:dyDescent="0.2"/>
  <cols>
    <col min="1" max="1" width="5.28515625" bestFit="1" customWidth="1"/>
    <col min="2" max="3" width="5.7109375" bestFit="1" customWidth="1"/>
    <col min="5" max="5" width="9.140625" bestFit="1" customWidth="1"/>
    <col min="6" max="6" width="14.140625" bestFit="1" customWidth="1"/>
    <col min="8" max="8" width="12.7109375" bestFit="1" customWidth="1"/>
    <col min="9" max="10" width="5.7109375" bestFit="1" customWidth="1"/>
    <col min="12" max="12" width="9.140625" bestFit="1" customWidth="1"/>
    <col min="13" max="13" width="14.140625" bestFit="1" customWidth="1"/>
  </cols>
  <sheetData>
    <row r="1" spans="1:18" x14ac:dyDescent="0.2">
      <c r="A1" s="82" t="s">
        <v>1082</v>
      </c>
      <c r="B1" s="82"/>
      <c r="C1" s="82"/>
      <c r="E1" s="82" t="s">
        <v>1258</v>
      </c>
      <c r="F1" s="82"/>
      <c r="H1" s="82" t="s">
        <v>1261</v>
      </c>
      <c r="I1" s="82"/>
      <c r="J1" s="82"/>
      <c r="L1" s="82" t="s">
        <v>1279</v>
      </c>
      <c r="M1" s="82"/>
      <c r="O1" s="82" t="s">
        <v>1280</v>
      </c>
      <c r="P1" s="82"/>
      <c r="Q1" s="82"/>
      <c r="R1" s="82"/>
    </row>
    <row r="2" spans="1:18" x14ac:dyDescent="0.2">
      <c r="A2" s="66" t="s">
        <v>782</v>
      </c>
      <c r="B2" s="66" t="s">
        <v>154</v>
      </c>
      <c r="C2" s="66" t="s">
        <v>150</v>
      </c>
      <c r="E2" s="66" t="s">
        <v>1260</v>
      </c>
      <c r="F2" s="67" t="s">
        <v>1259</v>
      </c>
      <c r="H2" s="66" t="s">
        <v>1262</v>
      </c>
      <c r="I2" s="66" t="s">
        <v>154</v>
      </c>
      <c r="J2" s="66" t="s">
        <v>150</v>
      </c>
      <c r="L2" s="66" t="s">
        <v>1281</v>
      </c>
      <c r="M2" s="59" t="s">
        <v>1259</v>
      </c>
      <c r="O2" s="66" t="s">
        <v>1285</v>
      </c>
      <c r="P2" s="66" t="s">
        <v>1282</v>
      </c>
      <c r="Q2" s="66" t="s">
        <v>1283</v>
      </c>
      <c r="R2" s="66" t="s">
        <v>1284</v>
      </c>
    </row>
    <row r="3" spans="1:18" x14ac:dyDescent="0.2">
      <c r="A3" s="68">
        <v>1</v>
      </c>
      <c r="B3" s="74" t="s">
        <v>1083</v>
      </c>
      <c r="C3" s="74" t="s">
        <v>1083</v>
      </c>
      <c r="E3" s="68">
        <v>1</v>
      </c>
      <c r="F3" s="77">
        <v>0.2087912087912088</v>
      </c>
      <c r="H3" s="61" t="s">
        <v>31</v>
      </c>
      <c r="I3" s="69" t="s">
        <v>1269</v>
      </c>
      <c r="J3" s="69" t="s">
        <v>1263</v>
      </c>
      <c r="L3" s="68">
        <v>1</v>
      </c>
      <c r="M3" s="68">
        <v>0</v>
      </c>
      <c r="O3" t="s">
        <v>148</v>
      </c>
      <c r="P3">
        <v>4228.0349999999999</v>
      </c>
      <c r="Q3">
        <v>80.281109999999998</v>
      </c>
      <c r="R3">
        <v>280.09800000000001</v>
      </c>
    </row>
    <row r="4" spans="1:18" x14ac:dyDescent="0.2">
      <c r="A4" s="68">
        <v>2</v>
      </c>
      <c r="B4" s="68" t="s">
        <v>1088</v>
      </c>
      <c r="C4" s="68" t="s">
        <v>1088</v>
      </c>
      <c r="E4" s="68">
        <v>2</v>
      </c>
      <c r="F4" s="77">
        <v>0.35714285714285715</v>
      </c>
      <c r="H4" t="s">
        <v>34</v>
      </c>
      <c r="I4" s="69" t="s">
        <v>1269</v>
      </c>
      <c r="J4" s="69" t="s">
        <v>1263</v>
      </c>
      <c r="L4" s="68">
        <v>2</v>
      </c>
      <c r="M4" s="68">
        <v>1</v>
      </c>
      <c r="O4" t="s">
        <v>151</v>
      </c>
      <c r="P4">
        <v>4267.1836000000003</v>
      </c>
      <c r="Q4">
        <v>100.16024</v>
      </c>
      <c r="R4">
        <v>249.87690000000001</v>
      </c>
    </row>
    <row r="5" spans="1:18" x14ac:dyDescent="0.2">
      <c r="A5" s="68">
        <v>3</v>
      </c>
      <c r="B5" s="68" t="s">
        <v>1093</v>
      </c>
      <c r="C5" s="68" t="s">
        <v>1094</v>
      </c>
      <c r="E5" s="68">
        <v>3</v>
      </c>
      <c r="F5" s="77">
        <v>0.55494505494505497</v>
      </c>
      <c r="H5" t="s">
        <v>37</v>
      </c>
      <c r="I5" s="69" t="s">
        <v>1269</v>
      </c>
      <c r="J5" s="69" t="s">
        <v>1263</v>
      </c>
      <c r="L5" s="68">
        <v>3</v>
      </c>
      <c r="M5" s="68">
        <v>2</v>
      </c>
      <c r="O5" t="s">
        <v>152</v>
      </c>
      <c r="P5">
        <v>3484.2139999999999</v>
      </c>
      <c r="Q5">
        <v>74.776120000000006</v>
      </c>
      <c r="R5">
        <v>216.21600000000001</v>
      </c>
    </row>
    <row r="6" spans="1:18" x14ac:dyDescent="0.2">
      <c r="A6" s="68">
        <v>4</v>
      </c>
      <c r="B6" s="68" t="s">
        <v>1099</v>
      </c>
      <c r="C6" s="68" t="s">
        <v>1055</v>
      </c>
      <c r="E6" s="68">
        <v>4</v>
      </c>
      <c r="F6" s="77">
        <v>0.70329670329670335</v>
      </c>
      <c r="H6" t="s">
        <v>32</v>
      </c>
      <c r="I6" s="69" t="s">
        <v>1269</v>
      </c>
      <c r="J6" s="69" t="s">
        <v>1263</v>
      </c>
      <c r="L6" s="68">
        <v>4</v>
      </c>
      <c r="M6" s="68">
        <v>2</v>
      </c>
      <c r="O6" t="s">
        <v>153</v>
      </c>
      <c r="P6">
        <v>2838.2633999999998</v>
      </c>
      <c r="Q6">
        <v>66.904110000000003</v>
      </c>
      <c r="R6">
        <v>180.18</v>
      </c>
    </row>
    <row r="7" spans="1:18" x14ac:dyDescent="0.2">
      <c r="A7" s="68">
        <v>5</v>
      </c>
      <c r="B7" s="68" t="s">
        <v>1104</v>
      </c>
      <c r="C7" s="68" t="s">
        <v>1105</v>
      </c>
      <c r="E7" s="68">
        <v>5</v>
      </c>
      <c r="F7" s="77">
        <v>0.85164835164835162</v>
      </c>
      <c r="H7" t="s">
        <v>36</v>
      </c>
      <c r="I7" s="69" t="s">
        <v>1269</v>
      </c>
      <c r="J7" s="69" t="s">
        <v>1263</v>
      </c>
      <c r="L7" s="68">
        <v>5</v>
      </c>
      <c r="M7" s="68">
        <v>3</v>
      </c>
      <c r="O7" s="63" t="s">
        <v>1299</v>
      </c>
      <c r="P7">
        <v>4110.59</v>
      </c>
      <c r="Q7">
        <v>72.635289999999998</v>
      </c>
      <c r="R7">
        <v>306.6336</v>
      </c>
    </row>
    <row r="8" spans="1:18" x14ac:dyDescent="0.2">
      <c r="A8" s="68">
        <v>6</v>
      </c>
      <c r="B8" s="68" t="s">
        <v>1110</v>
      </c>
      <c r="C8" s="68" t="s">
        <v>1111</v>
      </c>
      <c r="E8" s="68">
        <v>6</v>
      </c>
      <c r="F8" s="77">
        <v>1</v>
      </c>
      <c r="H8" t="s">
        <v>30</v>
      </c>
      <c r="I8" s="69" t="s">
        <v>1269</v>
      </c>
      <c r="J8" s="69" t="s">
        <v>1263</v>
      </c>
      <c r="L8" s="68">
        <v>6</v>
      </c>
      <c r="M8" s="68">
        <v>4</v>
      </c>
      <c r="O8" t="s">
        <v>157</v>
      </c>
      <c r="P8">
        <v>4188.8867</v>
      </c>
      <c r="Q8">
        <v>109.33523</v>
      </c>
      <c r="R8">
        <v>244.47149999999999</v>
      </c>
    </row>
    <row r="9" spans="1:18" x14ac:dyDescent="0.2">
      <c r="A9" s="68">
        <v>7</v>
      </c>
      <c r="B9" s="68" t="s">
        <v>1116</v>
      </c>
      <c r="C9" s="68" t="s">
        <v>1060</v>
      </c>
      <c r="H9" t="s">
        <v>29</v>
      </c>
      <c r="I9" s="69" t="s">
        <v>1269</v>
      </c>
      <c r="J9" s="69" t="s">
        <v>1263</v>
      </c>
      <c r="M9" s="68"/>
      <c r="O9" t="s">
        <v>158</v>
      </c>
      <c r="P9">
        <v>4267.1836000000003</v>
      </c>
      <c r="Q9">
        <v>61.548850000000002</v>
      </c>
      <c r="R9">
        <v>159.70500000000001</v>
      </c>
    </row>
    <row r="10" spans="1:18" x14ac:dyDescent="0.2">
      <c r="A10" s="68">
        <v>8</v>
      </c>
      <c r="B10" s="68" t="s">
        <v>1121</v>
      </c>
      <c r="C10" s="68" t="s">
        <v>1122</v>
      </c>
      <c r="H10" t="s">
        <v>13</v>
      </c>
      <c r="I10" s="69" t="s">
        <v>1269</v>
      </c>
      <c r="J10" s="69" t="s">
        <v>1263</v>
      </c>
      <c r="O10" t="s">
        <v>159</v>
      </c>
      <c r="P10">
        <v>2936.1347999999998</v>
      </c>
      <c r="Q10">
        <v>47.788649999999997</v>
      </c>
      <c r="R10">
        <v>200.655</v>
      </c>
    </row>
    <row r="11" spans="1:18" x14ac:dyDescent="0.2">
      <c r="A11" s="68">
        <v>9</v>
      </c>
      <c r="B11" s="68" t="s">
        <v>1127</v>
      </c>
      <c r="C11" s="68" t="s">
        <v>1128</v>
      </c>
      <c r="H11" t="s">
        <v>12</v>
      </c>
      <c r="I11" s="69" t="s">
        <v>1269</v>
      </c>
      <c r="J11" s="69" t="s">
        <v>1263</v>
      </c>
      <c r="O11" t="s">
        <v>160</v>
      </c>
      <c r="P11">
        <v>3914.8462</v>
      </c>
      <c r="Q11">
        <v>67.541290000000004</v>
      </c>
      <c r="R11">
        <v>194.51249999999999</v>
      </c>
    </row>
    <row r="12" spans="1:18" x14ac:dyDescent="0.2">
      <c r="A12" s="68">
        <v>10</v>
      </c>
      <c r="B12" s="68" t="s">
        <v>1133</v>
      </c>
      <c r="C12" s="68" t="s">
        <v>1134</v>
      </c>
      <c r="H12" t="s">
        <v>15</v>
      </c>
      <c r="I12" s="69" t="s">
        <v>1270</v>
      </c>
      <c r="J12" s="70">
        <v>0</v>
      </c>
      <c r="O12" t="s">
        <v>161</v>
      </c>
      <c r="P12">
        <v>3719.1039999999998</v>
      </c>
      <c r="Q12">
        <v>57.346380000000003</v>
      </c>
      <c r="R12">
        <v>231.36750000000001</v>
      </c>
    </row>
    <row r="13" spans="1:18" x14ac:dyDescent="0.2">
      <c r="A13" s="68">
        <v>11</v>
      </c>
      <c r="B13" s="68" t="s">
        <v>1138</v>
      </c>
      <c r="C13" s="68" t="s">
        <v>1139</v>
      </c>
      <c r="H13" s="63" t="s">
        <v>1308</v>
      </c>
      <c r="I13" s="69" t="s">
        <v>1270</v>
      </c>
      <c r="J13" s="70">
        <v>0</v>
      </c>
      <c r="O13" t="s">
        <v>162</v>
      </c>
      <c r="P13">
        <v>3262.3717999999999</v>
      </c>
      <c r="Q13">
        <v>63.718200000000003</v>
      </c>
      <c r="R13">
        <v>204.75</v>
      </c>
    </row>
    <row r="14" spans="1:18" x14ac:dyDescent="0.2">
      <c r="A14" s="68">
        <v>12</v>
      </c>
      <c r="B14" s="68" t="s">
        <v>1144</v>
      </c>
      <c r="C14" s="68" t="s">
        <v>1145</v>
      </c>
      <c r="H14" s="61" t="s">
        <v>11</v>
      </c>
      <c r="I14" s="69" t="s">
        <v>1271</v>
      </c>
      <c r="J14" s="69" t="s">
        <v>1264</v>
      </c>
      <c r="O14" t="s">
        <v>163</v>
      </c>
      <c r="P14">
        <v>3229.748046875</v>
      </c>
      <c r="Q14">
        <v>51.930332183837997</v>
      </c>
      <c r="R14">
        <v>163.80000000000001</v>
      </c>
    </row>
    <row r="15" spans="1:18" x14ac:dyDescent="0.2">
      <c r="A15" s="68">
        <v>13</v>
      </c>
      <c r="B15" s="68" t="s">
        <v>1150</v>
      </c>
      <c r="C15" s="68" t="s">
        <v>1151</v>
      </c>
      <c r="H15" s="61" t="s">
        <v>8</v>
      </c>
      <c r="I15" s="70">
        <v>24</v>
      </c>
      <c r="J15" s="69" t="s">
        <v>1265</v>
      </c>
      <c r="O15" t="s">
        <v>164</v>
      </c>
      <c r="P15">
        <v>3588.6091308594</v>
      </c>
      <c r="Q15">
        <v>57.983562469482003</v>
      </c>
      <c r="R15">
        <v>181.40849304199</v>
      </c>
    </row>
    <row r="16" spans="1:18" x14ac:dyDescent="0.2">
      <c r="A16" s="68">
        <v>14</v>
      </c>
      <c r="B16" s="68" t="s">
        <v>1156</v>
      </c>
      <c r="C16" s="68" t="s">
        <v>1157</v>
      </c>
      <c r="H16" t="s">
        <v>50</v>
      </c>
      <c r="I16" s="70">
        <v>0</v>
      </c>
      <c r="J16" s="69" t="s">
        <v>1266</v>
      </c>
      <c r="O16" t="s">
        <v>168</v>
      </c>
      <c r="P16">
        <v>3656.4672851562</v>
      </c>
      <c r="Q16">
        <v>103.21856689453</v>
      </c>
      <c r="R16">
        <v>304.66799926758</v>
      </c>
    </row>
    <row r="17" spans="1:18" x14ac:dyDescent="0.2">
      <c r="A17" s="68">
        <v>15</v>
      </c>
      <c r="B17" s="68" t="s">
        <v>1162</v>
      </c>
      <c r="C17" s="68" t="s">
        <v>1163</v>
      </c>
      <c r="H17" s="61" t="s">
        <v>10</v>
      </c>
      <c r="I17" s="70">
        <v>0</v>
      </c>
      <c r="J17" s="69" t="s">
        <v>1268</v>
      </c>
      <c r="O17" t="s">
        <v>165</v>
      </c>
      <c r="P17">
        <v>3294.9956000000002</v>
      </c>
      <c r="Q17">
        <v>66.904110000000003</v>
      </c>
      <c r="R17">
        <v>194.51249999999999</v>
      </c>
    </row>
    <row r="18" spans="1:18" x14ac:dyDescent="0.2">
      <c r="A18" s="68">
        <v>16</v>
      </c>
      <c r="B18" s="68" t="s">
        <v>1168</v>
      </c>
      <c r="C18" s="68" t="s">
        <v>1169</v>
      </c>
      <c r="H18" s="61" t="s">
        <v>9</v>
      </c>
      <c r="I18" s="70">
        <v>0</v>
      </c>
      <c r="J18" s="69" t="s">
        <v>1267</v>
      </c>
      <c r="O18" t="s">
        <v>166</v>
      </c>
      <c r="P18">
        <v>2936.1347999999998</v>
      </c>
      <c r="Q18">
        <v>59.895107000000003</v>
      </c>
      <c r="R18">
        <v>180.18</v>
      </c>
    </row>
    <row r="19" spans="1:18" x14ac:dyDescent="0.2">
      <c r="A19" s="68">
        <v>17</v>
      </c>
      <c r="B19" s="68" t="s">
        <v>1174</v>
      </c>
      <c r="C19" s="68" t="s">
        <v>1175</v>
      </c>
      <c r="O19" t="s">
        <v>167</v>
      </c>
      <c r="P19">
        <v>3993.1442999999999</v>
      </c>
      <c r="Q19">
        <v>101.68941</v>
      </c>
      <c r="R19">
        <v>274.69260000000003</v>
      </c>
    </row>
    <row r="20" spans="1:18" x14ac:dyDescent="0.2">
      <c r="A20" s="68">
        <v>18</v>
      </c>
      <c r="B20" s="68" t="s">
        <v>1180</v>
      </c>
      <c r="C20" s="68" t="s">
        <v>1181</v>
      </c>
      <c r="O20" t="s">
        <v>169</v>
      </c>
      <c r="P20">
        <v>5011.0043999999998</v>
      </c>
      <c r="Q20">
        <v>84.868600000000001</v>
      </c>
      <c r="R20">
        <v>200.73689999999999</v>
      </c>
    </row>
    <row r="21" spans="1:18" x14ac:dyDescent="0.2">
      <c r="A21" s="68">
        <v>19</v>
      </c>
      <c r="B21" s="68" t="s">
        <v>1186</v>
      </c>
      <c r="C21" s="68" t="s">
        <v>1187</v>
      </c>
      <c r="O21" t="s">
        <v>170</v>
      </c>
      <c r="P21">
        <v>4149.7383</v>
      </c>
      <c r="Q21">
        <v>107.04148000000001</v>
      </c>
      <c r="R21">
        <v>250.614</v>
      </c>
    </row>
    <row r="22" spans="1:18" x14ac:dyDescent="0.2">
      <c r="A22" s="68">
        <v>20</v>
      </c>
      <c r="B22" s="68" t="s">
        <v>1192</v>
      </c>
      <c r="C22" s="68" t="s">
        <v>1193</v>
      </c>
      <c r="O22" t="s">
        <v>171</v>
      </c>
      <c r="P22">
        <v>2870.8872000000001</v>
      </c>
      <c r="Q22">
        <v>63.718200000000003</v>
      </c>
      <c r="R22">
        <v>180.18</v>
      </c>
    </row>
    <row r="23" spans="1:18" x14ac:dyDescent="0.2">
      <c r="A23" s="68">
        <v>21</v>
      </c>
      <c r="B23" s="68" t="s">
        <v>1198</v>
      </c>
      <c r="C23" s="68" t="s">
        <v>1199</v>
      </c>
      <c r="O23" t="s">
        <v>173</v>
      </c>
      <c r="P23">
        <v>3719.1039999999998</v>
      </c>
      <c r="Q23">
        <v>66.904110000000003</v>
      </c>
      <c r="R23">
        <v>217.035</v>
      </c>
    </row>
    <row r="24" spans="1:18" x14ac:dyDescent="0.2">
      <c r="A24" s="68">
        <v>22</v>
      </c>
      <c r="B24" s="68" t="s">
        <v>1204</v>
      </c>
      <c r="C24" s="68" t="s">
        <v>1205</v>
      </c>
      <c r="O24" t="s">
        <v>175</v>
      </c>
      <c r="P24">
        <v>4228.0349999999999</v>
      </c>
      <c r="Q24">
        <v>109.33523</v>
      </c>
      <c r="R24">
        <v>240.0489</v>
      </c>
    </row>
    <row r="25" spans="1:18" x14ac:dyDescent="0.2">
      <c r="A25" s="68">
        <v>23</v>
      </c>
      <c r="B25" s="68" t="s">
        <v>1210</v>
      </c>
      <c r="C25" s="68" t="s">
        <v>1211</v>
      </c>
      <c r="O25" t="s">
        <v>57</v>
      </c>
      <c r="P25">
        <v>2870.8872000000001</v>
      </c>
      <c r="Q25">
        <v>58.939335</v>
      </c>
      <c r="R25">
        <v>188.37</v>
      </c>
    </row>
    <row r="26" spans="1:18" x14ac:dyDescent="0.2">
      <c r="A26" s="68">
        <v>24</v>
      </c>
      <c r="B26" s="68" t="s">
        <v>1216</v>
      </c>
      <c r="C26" s="68" t="s">
        <v>1217</v>
      </c>
      <c r="O26" t="s">
        <v>176</v>
      </c>
      <c r="P26">
        <v>2756.7040000000002</v>
      </c>
      <c r="Q26">
        <v>73.275930000000002</v>
      </c>
      <c r="R26">
        <v>178.13249999999999</v>
      </c>
    </row>
    <row r="27" spans="1:18" x14ac:dyDescent="0.2">
      <c r="A27" s="68">
        <v>25</v>
      </c>
      <c r="B27" s="68" t="s">
        <v>1222</v>
      </c>
      <c r="C27" s="68" t="s">
        <v>1223</v>
      </c>
      <c r="O27" t="s">
        <v>177</v>
      </c>
      <c r="P27">
        <v>3621.2326660156</v>
      </c>
      <c r="Q27">
        <v>76.461837768555</v>
      </c>
      <c r="R27">
        <v>212.53050231934</v>
      </c>
    </row>
    <row r="28" spans="1:18" x14ac:dyDescent="0.2">
      <c r="A28" s="68">
        <v>26</v>
      </c>
      <c r="B28" s="68" t="s">
        <v>1228</v>
      </c>
      <c r="C28" s="68" t="s">
        <v>1229</v>
      </c>
      <c r="O28" t="s">
        <v>16</v>
      </c>
      <c r="P28">
        <v>4893.5590820312</v>
      </c>
      <c r="Q28">
        <v>77.987365722655994</v>
      </c>
      <c r="R28">
        <v>222.35850524902</v>
      </c>
    </row>
    <row r="29" spans="1:18" x14ac:dyDescent="0.2">
      <c r="A29" s="68">
        <v>27</v>
      </c>
      <c r="B29" s="68" t="s">
        <v>1234</v>
      </c>
      <c r="C29" s="68" t="s">
        <v>1235</v>
      </c>
      <c r="O29" t="s">
        <v>181</v>
      </c>
      <c r="P29">
        <v>3425.4904785156</v>
      </c>
      <c r="Q29">
        <v>90.479843139647997</v>
      </c>
      <c r="R29">
        <v>210.89250183105</v>
      </c>
    </row>
    <row r="30" spans="1:18" x14ac:dyDescent="0.2">
      <c r="A30" s="68">
        <v>28</v>
      </c>
      <c r="B30" s="68" t="s">
        <v>1240</v>
      </c>
      <c r="C30" s="68" t="s">
        <v>1241</v>
      </c>
      <c r="O30" t="s">
        <v>178</v>
      </c>
      <c r="P30">
        <v>3131.8780000000002</v>
      </c>
      <c r="Q30">
        <v>107.04148000000001</v>
      </c>
      <c r="R30">
        <v>201.47399999999999</v>
      </c>
    </row>
    <row r="31" spans="1:18" x14ac:dyDescent="0.2">
      <c r="A31" s="68">
        <v>29</v>
      </c>
      <c r="B31" s="68" t="s">
        <v>1246</v>
      </c>
      <c r="C31" s="68" t="s">
        <v>1247</v>
      </c>
      <c r="O31" t="s">
        <v>180</v>
      </c>
      <c r="P31">
        <v>2870.8872000000001</v>
      </c>
      <c r="Q31">
        <v>54.797652999999997</v>
      </c>
      <c r="R31">
        <v>194.51249999999999</v>
      </c>
    </row>
    <row r="32" spans="1:18" x14ac:dyDescent="0.2">
      <c r="A32" s="68">
        <v>30</v>
      </c>
      <c r="B32" s="68" t="s">
        <v>1252</v>
      </c>
      <c r="C32" s="68" t="s">
        <v>1253</v>
      </c>
      <c r="O32" t="s">
        <v>183</v>
      </c>
      <c r="P32">
        <v>4971.8559999999998</v>
      </c>
      <c r="Q32">
        <v>34.023899999999998</v>
      </c>
      <c r="R32">
        <v>280.09800000000001</v>
      </c>
    </row>
    <row r="33" spans="1:18" x14ac:dyDescent="0.2">
      <c r="A33" s="68">
        <v>31</v>
      </c>
      <c r="B33" s="68" t="s">
        <v>1084</v>
      </c>
      <c r="C33" s="68" t="s">
        <v>1085</v>
      </c>
      <c r="O33" t="s">
        <v>100</v>
      </c>
      <c r="P33">
        <v>4697.817</v>
      </c>
      <c r="Q33">
        <v>76.458200000000005</v>
      </c>
      <c r="R33">
        <v>245.7</v>
      </c>
    </row>
    <row r="34" spans="1:18" x14ac:dyDescent="0.2">
      <c r="A34" s="68">
        <v>32</v>
      </c>
      <c r="B34" s="68" t="s">
        <v>1089</v>
      </c>
      <c r="C34" s="68" t="s">
        <v>1090</v>
      </c>
      <c r="O34" s="63" t="s">
        <v>1292</v>
      </c>
      <c r="P34">
        <v>4267.1836000000003</v>
      </c>
      <c r="Q34">
        <v>94.808170000000004</v>
      </c>
      <c r="R34">
        <v>257.98500000000001</v>
      </c>
    </row>
    <row r="35" spans="1:18" x14ac:dyDescent="0.2">
      <c r="A35" s="68">
        <v>33</v>
      </c>
      <c r="B35" s="68" t="s">
        <v>1095</v>
      </c>
      <c r="C35" s="68" t="s">
        <v>1096</v>
      </c>
      <c r="O35" t="s">
        <v>186</v>
      </c>
      <c r="P35">
        <v>3490.7377999999999</v>
      </c>
      <c r="Q35">
        <v>66.904110000000003</v>
      </c>
      <c r="R35">
        <v>237.51</v>
      </c>
    </row>
    <row r="36" spans="1:18" x14ac:dyDescent="0.2">
      <c r="A36" s="68">
        <v>34</v>
      </c>
      <c r="B36" s="68" t="s">
        <v>1100</v>
      </c>
      <c r="C36" s="68" t="s">
        <v>1101</v>
      </c>
      <c r="O36" s="63" t="s">
        <v>1291</v>
      </c>
      <c r="P36">
        <v>4110.59</v>
      </c>
      <c r="Q36">
        <v>109.33523</v>
      </c>
      <c r="R36">
        <v>250.614</v>
      </c>
    </row>
    <row r="37" spans="1:18" x14ac:dyDescent="0.2">
      <c r="A37" s="68">
        <v>35</v>
      </c>
      <c r="B37" s="68" t="s">
        <v>1106</v>
      </c>
      <c r="C37" s="68" t="s">
        <v>1107</v>
      </c>
      <c r="O37" s="63" t="s">
        <v>1290</v>
      </c>
      <c r="P37">
        <v>4384.6289999999999</v>
      </c>
      <c r="Q37">
        <v>95.572749999999999</v>
      </c>
      <c r="R37">
        <v>245.7</v>
      </c>
    </row>
    <row r="38" spans="1:18" x14ac:dyDescent="0.2">
      <c r="A38" s="68">
        <v>36</v>
      </c>
      <c r="B38" s="68" t="s">
        <v>1112</v>
      </c>
      <c r="C38" s="68" t="s">
        <v>1113</v>
      </c>
      <c r="O38" t="s">
        <v>187</v>
      </c>
      <c r="P38">
        <v>3588.6091000000001</v>
      </c>
      <c r="Q38">
        <v>70.090019999999996</v>
      </c>
      <c r="R38">
        <v>225.22499999999999</v>
      </c>
    </row>
    <row r="39" spans="1:18" x14ac:dyDescent="0.2">
      <c r="A39" s="68">
        <v>37</v>
      </c>
      <c r="B39" s="68" t="s">
        <v>1117</v>
      </c>
      <c r="C39" s="68" t="s">
        <v>1118</v>
      </c>
      <c r="O39" t="s">
        <v>188</v>
      </c>
      <c r="P39">
        <v>4188.8867</v>
      </c>
      <c r="Q39">
        <v>103.21857</v>
      </c>
      <c r="R39">
        <v>255.52799999999999</v>
      </c>
    </row>
    <row r="40" spans="1:18" x14ac:dyDescent="0.2">
      <c r="A40" s="68">
        <v>38</v>
      </c>
      <c r="B40" s="68" t="s">
        <v>1123</v>
      </c>
      <c r="C40" s="68" t="s">
        <v>1124</v>
      </c>
      <c r="O40" t="s">
        <v>192</v>
      </c>
      <c r="P40">
        <v>3653.8564453125</v>
      </c>
      <c r="Q40">
        <v>66.904113769530994</v>
      </c>
      <c r="R40">
        <v>163.80000000000001</v>
      </c>
    </row>
    <row r="41" spans="1:18" x14ac:dyDescent="0.2">
      <c r="A41" s="68">
        <v>39</v>
      </c>
      <c r="B41" s="68" t="s">
        <v>1129</v>
      </c>
      <c r="C41" s="68" t="s">
        <v>1130</v>
      </c>
      <c r="O41" t="s">
        <v>189</v>
      </c>
      <c r="P41">
        <v>3288.4717000000001</v>
      </c>
      <c r="Q41">
        <v>99.395660000000007</v>
      </c>
      <c r="R41">
        <v>196.56</v>
      </c>
    </row>
    <row r="42" spans="1:18" x14ac:dyDescent="0.2">
      <c r="A42" s="68">
        <v>40</v>
      </c>
      <c r="B42" s="68" t="s">
        <v>1130</v>
      </c>
      <c r="C42" s="68" t="s">
        <v>1135</v>
      </c>
      <c r="O42" s="63" t="s">
        <v>1298</v>
      </c>
      <c r="P42">
        <v>2870.8872000000001</v>
      </c>
      <c r="Q42">
        <v>58.620742999999997</v>
      </c>
      <c r="R42">
        <v>188.37</v>
      </c>
    </row>
    <row r="43" spans="1:18" x14ac:dyDescent="0.2">
      <c r="A43" s="68">
        <v>41</v>
      </c>
      <c r="B43" s="68" t="s">
        <v>1140</v>
      </c>
      <c r="C43" s="68" t="s">
        <v>1141</v>
      </c>
      <c r="O43" s="63" t="s">
        <v>1289</v>
      </c>
      <c r="P43">
        <v>3686.4802</v>
      </c>
      <c r="Q43">
        <v>63.718200000000003</v>
      </c>
      <c r="R43">
        <v>225.22499999999999</v>
      </c>
    </row>
    <row r="44" spans="1:18" x14ac:dyDescent="0.2">
      <c r="A44" s="68">
        <v>42</v>
      </c>
      <c r="B44" s="68" t="s">
        <v>1146</v>
      </c>
      <c r="C44" s="68" t="s">
        <v>1147</v>
      </c>
      <c r="O44" t="s">
        <v>193</v>
      </c>
      <c r="P44">
        <v>3327.6194</v>
      </c>
      <c r="Q44">
        <v>64.992559999999997</v>
      </c>
      <c r="R44">
        <v>196.56</v>
      </c>
    </row>
    <row r="45" spans="1:18" x14ac:dyDescent="0.2">
      <c r="A45" s="68">
        <v>43</v>
      </c>
      <c r="B45" s="68" t="s">
        <v>1152</v>
      </c>
      <c r="C45" s="68" t="s">
        <v>1153</v>
      </c>
      <c r="O45" t="s">
        <v>194</v>
      </c>
      <c r="P45">
        <v>2870.8872000000001</v>
      </c>
      <c r="Q45">
        <v>69.452834999999993</v>
      </c>
      <c r="R45">
        <v>171.99</v>
      </c>
    </row>
    <row r="46" spans="1:18" x14ac:dyDescent="0.2">
      <c r="A46" s="68">
        <v>44</v>
      </c>
      <c r="B46" s="68" t="s">
        <v>1158</v>
      </c>
      <c r="C46" s="68" t="s">
        <v>1159</v>
      </c>
      <c r="O46" t="s">
        <v>195</v>
      </c>
      <c r="P46">
        <v>3719.1039999999998</v>
      </c>
      <c r="Q46">
        <v>69.452835082999997</v>
      </c>
      <c r="R46">
        <v>213.55424500000001</v>
      </c>
    </row>
    <row r="47" spans="1:18" x14ac:dyDescent="0.2">
      <c r="A47" s="68">
        <v>45</v>
      </c>
      <c r="B47" s="68" t="s">
        <v>1164</v>
      </c>
      <c r="C47" s="68" t="s">
        <v>1165</v>
      </c>
      <c r="O47" t="s">
        <v>196</v>
      </c>
      <c r="P47">
        <v>3523.3625488281</v>
      </c>
      <c r="Q47">
        <v>101.68940000000001</v>
      </c>
      <c r="R47">
        <v>171.99</v>
      </c>
    </row>
    <row r="48" spans="1:18" x14ac:dyDescent="0.2">
      <c r="A48" s="68">
        <v>46</v>
      </c>
      <c r="B48" s="68" t="s">
        <v>1170</v>
      </c>
      <c r="C48" s="68" t="s">
        <v>1171</v>
      </c>
      <c r="O48" t="s">
        <v>197</v>
      </c>
      <c r="P48">
        <v>3751.7275</v>
      </c>
      <c r="Q48">
        <v>66.904110000000003</v>
      </c>
      <c r="R48">
        <v>213.96375</v>
      </c>
    </row>
    <row r="49" spans="1:18" x14ac:dyDescent="0.2">
      <c r="A49" s="68">
        <v>47</v>
      </c>
      <c r="B49" s="68" t="s">
        <v>1176</v>
      </c>
      <c r="C49" s="68" t="s">
        <v>1177</v>
      </c>
      <c r="O49" t="s">
        <v>198</v>
      </c>
      <c r="P49">
        <v>3327.62</v>
      </c>
      <c r="Q49">
        <v>91.749840000000006</v>
      </c>
      <c r="R49">
        <v>208.845</v>
      </c>
    </row>
    <row r="50" spans="1:18" x14ac:dyDescent="0.2">
      <c r="A50" s="68">
        <v>48</v>
      </c>
      <c r="B50" s="68" t="s">
        <v>1182</v>
      </c>
      <c r="C50" s="68" t="s">
        <v>1183</v>
      </c>
      <c r="O50" t="s">
        <v>204</v>
      </c>
      <c r="P50">
        <v>3311.9609999999998</v>
      </c>
      <c r="Q50">
        <v>95.572749999999999</v>
      </c>
      <c r="R50">
        <v>201.47399999999999</v>
      </c>
    </row>
    <row r="51" spans="1:18" x14ac:dyDescent="0.2">
      <c r="A51" s="68">
        <v>49</v>
      </c>
      <c r="B51" s="68" t="s">
        <v>1188</v>
      </c>
      <c r="C51" s="68" t="s">
        <v>1189</v>
      </c>
      <c r="O51" t="s">
        <v>199</v>
      </c>
      <c r="P51">
        <v>4044.0373535156</v>
      </c>
      <c r="Q51">
        <v>112.3935546875</v>
      </c>
      <c r="R51">
        <v>253.56239318848</v>
      </c>
    </row>
    <row r="52" spans="1:18" x14ac:dyDescent="0.2">
      <c r="A52" s="68">
        <v>50</v>
      </c>
      <c r="B52" s="68" t="s">
        <v>1194</v>
      </c>
      <c r="C52" s="68" t="s">
        <v>1195</v>
      </c>
      <c r="O52" t="s">
        <v>200</v>
      </c>
      <c r="P52">
        <v>4697.8168999999998</v>
      </c>
      <c r="Q52">
        <v>66.594999999999999</v>
      </c>
      <c r="R52">
        <v>184.27500000000001</v>
      </c>
    </row>
    <row r="53" spans="1:18" x14ac:dyDescent="0.2">
      <c r="A53" s="68">
        <v>51</v>
      </c>
      <c r="B53" s="68" t="s">
        <v>1200</v>
      </c>
      <c r="C53" s="68" t="s">
        <v>1201</v>
      </c>
      <c r="O53" t="s">
        <v>201</v>
      </c>
      <c r="P53">
        <v>4854.4106000000002</v>
      </c>
      <c r="Q53">
        <v>73.399870000000007</v>
      </c>
      <c r="R53">
        <v>232.92359999999999</v>
      </c>
    </row>
    <row r="54" spans="1:18" x14ac:dyDescent="0.2">
      <c r="A54" s="68">
        <v>52</v>
      </c>
      <c r="B54" s="68" t="s">
        <v>1206</v>
      </c>
      <c r="C54" s="68" t="s">
        <v>1207</v>
      </c>
      <c r="O54" t="s">
        <v>202</v>
      </c>
      <c r="P54">
        <v>2936.1347999999998</v>
      </c>
      <c r="Q54">
        <v>63.718200000000003</v>
      </c>
      <c r="R54">
        <v>171.99</v>
      </c>
    </row>
    <row r="55" spans="1:18" x14ac:dyDescent="0.2">
      <c r="A55" s="68">
        <v>53</v>
      </c>
      <c r="B55" s="68" t="s">
        <v>1212</v>
      </c>
      <c r="C55" s="68" t="s">
        <v>1213</v>
      </c>
      <c r="O55" t="s">
        <v>203</v>
      </c>
      <c r="P55">
        <v>3621.2327</v>
      </c>
      <c r="Q55">
        <v>57.346380000000003</v>
      </c>
      <c r="R55">
        <v>239.5575</v>
      </c>
    </row>
    <row r="56" spans="1:18" x14ac:dyDescent="0.2">
      <c r="A56" s="68">
        <v>54</v>
      </c>
      <c r="B56" s="68" t="s">
        <v>1218</v>
      </c>
      <c r="C56" s="68" t="s">
        <v>1219</v>
      </c>
      <c r="O56" t="s">
        <v>205</v>
      </c>
      <c r="P56">
        <v>3953.9958000000001</v>
      </c>
      <c r="Q56">
        <v>91.749840000000006</v>
      </c>
      <c r="R56">
        <v>294.83999999999997</v>
      </c>
    </row>
    <row r="57" spans="1:18" x14ac:dyDescent="0.2">
      <c r="A57" s="68">
        <v>55</v>
      </c>
      <c r="B57" s="68" t="s">
        <v>1224</v>
      </c>
      <c r="C57" s="68" t="s">
        <v>1225</v>
      </c>
      <c r="O57" s="63" t="s">
        <v>1286</v>
      </c>
      <c r="P57">
        <v>4126.2489999999998</v>
      </c>
      <c r="Q57">
        <v>107.80606</v>
      </c>
      <c r="R57">
        <v>252.3339</v>
      </c>
    </row>
    <row r="58" spans="1:18" x14ac:dyDescent="0.2">
      <c r="A58" s="68">
        <v>56</v>
      </c>
      <c r="B58" s="68" t="s">
        <v>1230</v>
      </c>
      <c r="C58" s="68" t="s">
        <v>1231</v>
      </c>
      <c r="O58" t="s">
        <v>207</v>
      </c>
      <c r="P58">
        <v>3588.6091000000001</v>
      </c>
      <c r="Q58">
        <v>70.090019999999996</v>
      </c>
      <c r="R58">
        <v>225.22499999999999</v>
      </c>
    </row>
    <row r="59" spans="1:18" x14ac:dyDescent="0.2">
      <c r="A59" s="68">
        <v>57</v>
      </c>
      <c r="B59" s="68" t="s">
        <v>1236</v>
      </c>
      <c r="C59" s="68" t="s">
        <v>1237</v>
      </c>
      <c r="O59" t="s">
        <v>208</v>
      </c>
      <c r="P59">
        <v>3686.4802</v>
      </c>
      <c r="Q59">
        <v>72.001564000000002</v>
      </c>
      <c r="R59">
        <v>212.94</v>
      </c>
    </row>
    <row r="60" spans="1:18" x14ac:dyDescent="0.2">
      <c r="A60" s="68">
        <v>58</v>
      </c>
      <c r="B60" s="68" t="s">
        <v>1242</v>
      </c>
      <c r="C60" s="68" t="s">
        <v>1243</v>
      </c>
      <c r="O60" s="63" t="s">
        <v>1287</v>
      </c>
      <c r="P60">
        <v>4306.3320000000003</v>
      </c>
      <c r="Q60">
        <v>74.929040000000001</v>
      </c>
      <c r="R60">
        <v>210.0735</v>
      </c>
    </row>
    <row r="61" spans="1:18" x14ac:dyDescent="0.2">
      <c r="A61" s="68">
        <v>59</v>
      </c>
      <c r="B61" s="68" t="s">
        <v>1248</v>
      </c>
      <c r="C61" s="68" t="s">
        <v>1249</v>
      </c>
      <c r="O61" t="s">
        <v>210</v>
      </c>
      <c r="P61">
        <v>3555.9854</v>
      </c>
      <c r="Q61">
        <v>73.275930000000002</v>
      </c>
      <c r="R61">
        <v>223.38225</v>
      </c>
    </row>
    <row r="62" spans="1:18" x14ac:dyDescent="0.2">
      <c r="A62" s="68">
        <v>60</v>
      </c>
      <c r="B62" s="68" t="s">
        <v>1254</v>
      </c>
      <c r="C62" s="68" t="s">
        <v>1255</v>
      </c>
      <c r="O62" t="s">
        <v>115</v>
      </c>
      <c r="P62">
        <v>4153.6530000000002</v>
      </c>
      <c r="Q62">
        <v>97.101910000000004</v>
      </c>
      <c r="R62">
        <v>265.35599999999999</v>
      </c>
    </row>
    <row r="63" spans="1:18" x14ac:dyDescent="0.2">
      <c r="A63" s="68">
        <v>61</v>
      </c>
      <c r="B63" s="68" t="s">
        <v>1086</v>
      </c>
      <c r="C63" s="68" t="s">
        <v>1087</v>
      </c>
      <c r="O63" s="63" t="s">
        <v>1288</v>
      </c>
      <c r="P63">
        <v>3197.1244999999999</v>
      </c>
      <c r="Q63">
        <v>67.541290000000004</v>
      </c>
      <c r="R63">
        <v>205.15950000000001</v>
      </c>
    </row>
    <row r="64" spans="1:18" x14ac:dyDescent="0.2">
      <c r="A64" s="68">
        <v>62</v>
      </c>
      <c r="B64" s="68" t="s">
        <v>1091</v>
      </c>
      <c r="C64" s="68" t="s">
        <v>1092</v>
      </c>
      <c r="O64" t="s">
        <v>211</v>
      </c>
      <c r="P64">
        <v>2773.0160000000001</v>
      </c>
      <c r="Q64">
        <v>50.974559999999997</v>
      </c>
      <c r="R64">
        <v>210.89250000000001</v>
      </c>
    </row>
    <row r="65" spans="1:18" x14ac:dyDescent="0.2">
      <c r="A65" s="68">
        <v>63</v>
      </c>
      <c r="B65" s="68" t="s">
        <v>1097</v>
      </c>
      <c r="C65" s="68" t="s">
        <v>1098</v>
      </c>
      <c r="O65" t="s">
        <v>212</v>
      </c>
      <c r="P65">
        <v>4188.8867</v>
      </c>
      <c r="Q65">
        <v>96.337329999999994</v>
      </c>
      <c r="R65">
        <v>260.44200000000001</v>
      </c>
    </row>
    <row r="66" spans="1:18" x14ac:dyDescent="0.2">
      <c r="A66" s="68">
        <v>64</v>
      </c>
      <c r="B66" s="68" t="s">
        <v>1102</v>
      </c>
      <c r="C66" s="68" t="s">
        <v>1103</v>
      </c>
      <c r="O66" t="s">
        <v>214</v>
      </c>
      <c r="P66">
        <v>3099.2532000000001</v>
      </c>
      <c r="Q66">
        <v>60.532290000000003</v>
      </c>
      <c r="R66">
        <v>225.22499999999999</v>
      </c>
    </row>
    <row r="67" spans="1:18" x14ac:dyDescent="0.2">
      <c r="A67" s="68">
        <v>65</v>
      </c>
      <c r="B67" s="68" t="s">
        <v>1108</v>
      </c>
      <c r="C67" s="68" t="s">
        <v>1109</v>
      </c>
      <c r="O67" t="s">
        <v>213</v>
      </c>
      <c r="P67">
        <v>3468.5547000000001</v>
      </c>
      <c r="Q67">
        <v>85.633189999999999</v>
      </c>
      <c r="R67">
        <v>201.47399999999999</v>
      </c>
    </row>
    <row r="68" spans="1:18" x14ac:dyDescent="0.2">
      <c r="A68" s="68">
        <v>66</v>
      </c>
      <c r="B68" s="68" t="s">
        <v>1114</v>
      </c>
      <c r="C68" s="68" t="s">
        <v>1115</v>
      </c>
      <c r="O68" s="63" t="s">
        <v>1293</v>
      </c>
      <c r="P68">
        <v>3262.3717999999999</v>
      </c>
      <c r="Q68">
        <v>63.718200000000003</v>
      </c>
      <c r="R68">
        <v>204.75</v>
      </c>
    </row>
    <row r="69" spans="1:18" x14ac:dyDescent="0.2">
      <c r="A69" s="68">
        <v>67</v>
      </c>
      <c r="B69" s="68" t="s">
        <v>1119</v>
      </c>
      <c r="C69" s="68" t="s">
        <v>1120</v>
      </c>
      <c r="O69" s="63" t="s">
        <v>1294</v>
      </c>
      <c r="P69">
        <v>3262.3717999999999</v>
      </c>
      <c r="Q69">
        <v>63.718200000000003</v>
      </c>
      <c r="R69">
        <v>204.75</v>
      </c>
    </row>
    <row r="70" spans="1:18" x14ac:dyDescent="0.2">
      <c r="A70" s="68">
        <v>68</v>
      </c>
      <c r="B70" s="68" t="s">
        <v>1125</v>
      </c>
      <c r="C70" s="68" t="s">
        <v>1126</v>
      </c>
      <c r="O70" s="63" t="s">
        <v>1295</v>
      </c>
      <c r="P70">
        <v>3262.3717999999999</v>
      </c>
      <c r="Q70">
        <v>63.718200000000003</v>
      </c>
      <c r="R70">
        <v>204.75</v>
      </c>
    </row>
    <row r="71" spans="1:18" x14ac:dyDescent="0.2">
      <c r="A71" s="68">
        <v>69</v>
      </c>
      <c r="B71" s="68" t="s">
        <v>1131</v>
      </c>
      <c r="C71" s="68" t="s">
        <v>1132</v>
      </c>
      <c r="O71" s="63" t="s">
        <v>1296</v>
      </c>
      <c r="P71">
        <v>3262.3717999999999</v>
      </c>
      <c r="Q71">
        <v>63.718200000000003</v>
      </c>
      <c r="R71">
        <v>204.75</v>
      </c>
    </row>
    <row r="72" spans="1:18" x14ac:dyDescent="0.2">
      <c r="A72" s="68">
        <v>70</v>
      </c>
      <c r="B72" s="68" t="s">
        <v>1136</v>
      </c>
      <c r="C72" s="68" t="s">
        <v>1137</v>
      </c>
      <c r="O72" s="63" t="s">
        <v>1297</v>
      </c>
      <c r="P72">
        <v>3262.3717999999999</v>
      </c>
      <c r="Q72">
        <v>63.718200000000003</v>
      </c>
      <c r="R72">
        <v>204.75</v>
      </c>
    </row>
    <row r="73" spans="1:18" x14ac:dyDescent="0.2">
      <c r="A73" s="68">
        <v>71</v>
      </c>
      <c r="B73" s="68" t="s">
        <v>1142</v>
      </c>
      <c r="C73" s="68" t="s">
        <v>1143</v>
      </c>
      <c r="O73" t="s">
        <v>215</v>
      </c>
      <c r="P73">
        <v>3366.7687999999998</v>
      </c>
      <c r="Q73">
        <v>84.104020000000006</v>
      </c>
      <c r="R73">
        <v>213.75899999999999</v>
      </c>
    </row>
    <row r="74" spans="1:18" x14ac:dyDescent="0.2">
      <c r="A74" s="68">
        <v>72</v>
      </c>
      <c r="B74" s="68" t="s">
        <v>1148</v>
      </c>
      <c r="C74" s="68" t="s">
        <v>1149</v>
      </c>
      <c r="O74" t="s">
        <v>129</v>
      </c>
      <c r="P74">
        <v>3249.3231999999998</v>
      </c>
      <c r="Q74">
        <v>104.74773399999999</v>
      </c>
      <c r="R74">
        <v>194.10300000000001</v>
      </c>
    </row>
    <row r="75" spans="1:18" x14ac:dyDescent="0.2">
      <c r="A75" s="68">
        <v>73</v>
      </c>
      <c r="B75" s="68" t="s">
        <v>1154</v>
      </c>
      <c r="C75" s="68" t="s">
        <v>1155</v>
      </c>
      <c r="O75" t="s">
        <v>216</v>
      </c>
      <c r="P75">
        <v>4345.4799999999996</v>
      </c>
      <c r="Q75">
        <v>99.395660000000007</v>
      </c>
      <c r="R75">
        <v>243.98009999999999</v>
      </c>
    </row>
    <row r="76" spans="1:18" x14ac:dyDescent="0.2">
      <c r="A76" s="68">
        <v>74</v>
      </c>
      <c r="B76" s="68" t="s">
        <v>1160</v>
      </c>
      <c r="C76" s="68" t="s">
        <v>1161</v>
      </c>
      <c r="O76" t="s">
        <v>217</v>
      </c>
      <c r="P76">
        <v>3262.3717999999999</v>
      </c>
      <c r="Q76">
        <v>67.541290000000004</v>
      </c>
      <c r="R76">
        <v>200.655</v>
      </c>
    </row>
    <row r="77" spans="1:18" x14ac:dyDescent="0.2">
      <c r="A77" s="68">
        <v>75</v>
      </c>
      <c r="B77" s="68" t="s">
        <v>1166</v>
      </c>
      <c r="C77" s="68" t="s">
        <v>1167</v>
      </c>
      <c r="O77" t="s">
        <v>220</v>
      </c>
      <c r="P77">
        <v>3327.6201171875</v>
      </c>
      <c r="Q77">
        <v>107.04148101807</v>
      </c>
      <c r="R77">
        <v>183.04649353027</v>
      </c>
    </row>
    <row r="78" spans="1:18" x14ac:dyDescent="0.2">
      <c r="A78" s="68">
        <v>76</v>
      </c>
      <c r="B78" s="68" t="s">
        <v>1172</v>
      </c>
      <c r="C78" s="68" t="s">
        <v>1173</v>
      </c>
      <c r="O78" t="s">
        <v>218</v>
      </c>
      <c r="P78">
        <v>4071.4412000000002</v>
      </c>
      <c r="Q78">
        <v>111.628975</v>
      </c>
      <c r="R78">
        <v>255.52799999999999</v>
      </c>
    </row>
    <row r="79" spans="1:18" x14ac:dyDescent="0.2">
      <c r="A79" s="68">
        <v>77</v>
      </c>
      <c r="B79" s="68" t="s">
        <v>1178</v>
      </c>
      <c r="C79" s="68" t="s">
        <v>1179</v>
      </c>
      <c r="O79" t="s">
        <v>91</v>
      </c>
      <c r="P79">
        <v>3066.6296000000002</v>
      </c>
      <c r="Q79">
        <v>60.532290000000003</v>
      </c>
      <c r="R79">
        <v>227.27250000000001</v>
      </c>
    </row>
    <row r="80" spans="1:18" x14ac:dyDescent="0.2">
      <c r="A80" s="68">
        <v>78</v>
      </c>
      <c r="B80" s="68" t="s">
        <v>1184</v>
      </c>
      <c r="C80" s="68" t="s">
        <v>1185</v>
      </c>
      <c r="O80" t="s">
        <v>219</v>
      </c>
      <c r="P80">
        <v>3360.2429999999999</v>
      </c>
      <c r="Q80">
        <v>74.550290000000004</v>
      </c>
      <c r="R80">
        <v>239.5575</v>
      </c>
    </row>
    <row r="81" spans="1:18" x14ac:dyDescent="0.2">
      <c r="A81" s="68">
        <v>79</v>
      </c>
      <c r="B81" s="68" t="s">
        <v>1190</v>
      </c>
      <c r="C81" s="68" t="s">
        <v>1191</v>
      </c>
      <c r="O81" t="s">
        <v>221</v>
      </c>
      <c r="P81">
        <v>3315.8757000000001</v>
      </c>
      <c r="Q81">
        <v>108.57064</v>
      </c>
      <c r="R81">
        <v>181.81800000000001</v>
      </c>
    </row>
    <row r="82" spans="1:18" x14ac:dyDescent="0.2">
      <c r="A82" s="68">
        <v>80</v>
      </c>
      <c r="B82" s="68" t="s">
        <v>1196</v>
      </c>
      <c r="C82" s="68" t="s">
        <v>1197</v>
      </c>
      <c r="O82" t="s">
        <v>222</v>
      </c>
      <c r="P82">
        <v>2805.64</v>
      </c>
      <c r="Q82">
        <v>72.001564000000002</v>
      </c>
      <c r="R82">
        <v>176.08500000000001</v>
      </c>
    </row>
    <row r="83" spans="1:18" x14ac:dyDescent="0.2">
      <c r="A83" s="68">
        <v>81</v>
      </c>
      <c r="B83" s="68" t="s">
        <v>1202</v>
      </c>
      <c r="C83" s="68" t="s">
        <v>1203</v>
      </c>
      <c r="O83" t="s">
        <v>223</v>
      </c>
      <c r="P83">
        <v>3686.4802</v>
      </c>
      <c r="Q83">
        <v>63.718200000000003</v>
      </c>
      <c r="R83">
        <v>225.22499999999999</v>
      </c>
    </row>
    <row r="84" spans="1:18" x14ac:dyDescent="0.2">
      <c r="A84" s="68">
        <v>82</v>
      </c>
      <c r="B84" s="68" t="s">
        <v>1208</v>
      </c>
      <c r="C84" s="68" t="s">
        <v>1209</v>
      </c>
      <c r="O84" t="s">
        <v>224</v>
      </c>
      <c r="P84">
        <v>4619.5200000000004</v>
      </c>
      <c r="Q84">
        <v>77.987365999999994</v>
      </c>
      <c r="R84">
        <v>175.1841</v>
      </c>
    </row>
    <row r="85" spans="1:18" x14ac:dyDescent="0.2">
      <c r="A85" s="68">
        <v>83</v>
      </c>
      <c r="B85" s="68" t="s">
        <v>1214</v>
      </c>
      <c r="C85" s="68" t="s">
        <v>1215</v>
      </c>
      <c r="O85" t="s">
        <v>225</v>
      </c>
      <c r="P85">
        <v>3249.3231999999998</v>
      </c>
      <c r="Q85">
        <v>103.21857</v>
      </c>
      <c r="R85">
        <v>196.56</v>
      </c>
    </row>
    <row r="86" spans="1:18" x14ac:dyDescent="0.2">
      <c r="A86" s="68">
        <v>84</v>
      </c>
      <c r="B86" s="68" t="s">
        <v>1220</v>
      </c>
      <c r="C86" s="68" t="s">
        <v>1221</v>
      </c>
      <c r="O86" s="63" t="s">
        <v>1313</v>
      </c>
      <c r="P86">
        <v>3197.1244999999999</v>
      </c>
      <c r="Q86">
        <v>57.346380000000003</v>
      </c>
      <c r="R86">
        <v>220.31100000000001</v>
      </c>
    </row>
    <row r="87" spans="1:18" x14ac:dyDescent="0.2">
      <c r="A87" s="68">
        <v>85</v>
      </c>
      <c r="B87" s="68" t="s">
        <v>1226</v>
      </c>
      <c r="C87" s="68" t="s">
        <v>1227</v>
      </c>
      <c r="O87" t="s">
        <v>227</v>
      </c>
      <c r="P87">
        <v>4697.817</v>
      </c>
      <c r="Q87">
        <v>80.281099999999995</v>
      </c>
      <c r="R87">
        <v>235.87200000000001</v>
      </c>
    </row>
    <row r="88" spans="1:18" x14ac:dyDescent="0.2">
      <c r="A88" s="68">
        <v>86</v>
      </c>
      <c r="B88" s="68" t="s">
        <v>1232</v>
      </c>
      <c r="C88" s="68" t="s">
        <v>1233</v>
      </c>
    </row>
    <row r="89" spans="1:18" x14ac:dyDescent="0.2">
      <c r="A89" s="68">
        <v>87</v>
      </c>
      <c r="B89" s="68" t="s">
        <v>1238</v>
      </c>
      <c r="C89" s="68" t="s">
        <v>1239</v>
      </c>
    </row>
    <row r="90" spans="1:18" x14ac:dyDescent="0.2">
      <c r="A90" s="68">
        <v>88</v>
      </c>
      <c r="B90" s="68" t="s">
        <v>1244</v>
      </c>
      <c r="C90" s="68" t="s">
        <v>1245</v>
      </c>
    </row>
    <row r="91" spans="1:18" x14ac:dyDescent="0.2">
      <c r="A91" s="68">
        <v>89</v>
      </c>
      <c r="B91" s="68" t="s">
        <v>1250</v>
      </c>
      <c r="C91" s="68" t="s">
        <v>1251</v>
      </c>
    </row>
    <row r="92" spans="1:18" x14ac:dyDescent="0.2">
      <c r="A92" s="68">
        <v>90</v>
      </c>
      <c r="B92" s="68" t="s">
        <v>1256</v>
      </c>
      <c r="C92" s="68" t="s">
        <v>1257</v>
      </c>
    </row>
  </sheetData>
  <mergeCells count="5">
    <mergeCell ref="O1:R1"/>
    <mergeCell ref="A1:C1"/>
    <mergeCell ref="E1:F1"/>
    <mergeCell ref="H1:J1"/>
    <mergeCell ref="L1:M1"/>
  </mergeCells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__Solver___conflict625185614</vt:lpstr>
      <vt:lpstr>CS</vt:lpstr>
      <vt:lpstr>MV</vt:lpstr>
      <vt:lpstr>CHARACTER</vt:lpstr>
      <vt:lpstr>GS</vt:lpstr>
      <vt:lpstr>Tallent_Scaling</vt:lpstr>
      <vt:lpstr>Level_Scalling</vt:lpstr>
      <vt:lpstr>A_Sets</vt:lpstr>
      <vt:lpstr>C_Base_Stats</vt:lpstr>
      <vt:lpstr>C_MVs</vt:lpstr>
      <vt:lpstr>C_TL_Scaling</vt:lpstr>
      <vt:lpstr>Transformative_LVL_Scaling</vt:lpstr>
      <vt:lpstr>W_Procs</vt:lpstr>
      <vt:lpstr>W_Stats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 Mirald</dc:creator>
  <cp:lastModifiedBy>Ugnius Idas</cp:lastModifiedBy>
  <dcterms:created xsi:type="dcterms:W3CDTF">2024-04-23T22:02:10Z</dcterms:created>
  <dcterms:modified xsi:type="dcterms:W3CDTF">2024-04-27T16:46:03Z</dcterms:modified>
</cp:coreProperties>
</file>