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la\Desktop\"/>
    </mc:Choice>
  </mc:AlternateContent>
  <xr:revisionPtr revIDLastSave="0" documentId="13_ncr:1_{9C2993EC-F54A-4680-A7DD-3DF9C8CC7723}" xr6:coauthVersionLast="47" xr6:coauthVersionMax="47" xr10:uidLastSave="{00000000-0000-0000-0000-000000000000}"/>
  <bookViews>
    <workbookView xWindow="-120" yWindow="-120" windowWidth="20730" windowHeight="11040" xr2:uid="{A750B4EF-CF71-4C67-8505-76A56007AF12}"/>
  </bookViews>
  <sheets>
    <sheet name="Encaisse " sheetId="1" r:id="rId1"/>
  </sheets>
  <definedNames>
    <definedName name="_xlnm.Print_Area" localSheetId="0">'Encaisse '!$B$1:$H$106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31" i="1"/>
  <c r="G25" i="1"/>
  <c r="G26" i="1"/>
  <c r="G27" i="1"/>
  <c r="G28" i="1"/>
  <c r="G29" i="1"/>
  <c r="G30" i="1"/>
  <c r="J91" i="1" l="1"/>
  <c r="G99" i="1"/>
  <c r="G98" i="1"/>
  <c r="G97" i="1"/>
  <c r="G96" i="1"/>
  <c r="G95" i="1"/>
  <c r="G94" i="1"/>
  <c r="G82" i="1"/>
  <c r="G81" i="1"/>
  <c r="G80" i="1"/>
  <c r="G79" i="1"/>
  <c r="G78" i="1"/>
  <c r="G77" i="1"/>
  <c r="G65" i="1"/>
  <c r="G64" i="1"/>
  <c r="G63" i="1"/>
  <c r="G62" i="1"/>
  <c r="G61" i="1"/>
  <c r="G60" i="1"/>
  <c r="G15" i="1"/>
  <c r="G24" i="1"/>
  <c r="G44" i="1"/>
  <c r="G45" i="1"/>
  <c r="G46" i="1"/>
  <c r="G47" i="1"/>
  <c r="G48" i="1"/>
  <c r="G43" i="1"/>
  <c r="G23" i="1"/>
  <c r="G22" i="1"/>
  <c r="G21" i="1"/>
  <c r="G20" i="1"/>
  <c r="G19" i="1"/>
  <c r="G18" i="1"/>
  <c r="G17" i="1"/>
  <c r="G16" i="1"/>
  <c r="G83" i="1" l="1"/>
  <c r="G85" i="1" s="1"/>
  <c r="F85" i="1" s="1"/>
  <c r="G100" i="1"/>
  <c r="G102" i="1" s="1"/>
  <c r="F102" i="1" s="1"/>
  <c r="G49" i="1"/>
  <c r="G51" i="1" s="1"/>
  <c r="F51" i="1" s="1"/>
  <c r="G66" i="1"/>
  <c r="G68" i="1" s="1"/>
  <c r="F68" i="1" s="1"/>
  <c r="G33" i="1"/>
  <c r="F33" i="1" s="1"/>
</calcChain>
</file>

<file path=xl/sharedStrings.xml><?xml version="1.0" encoding="utf-8"?>
<sst xmlns="http://schemas.openxmlformats.org/spreadsheetml/2006/main" count="57" uniqueCount="21">
  <si>
    <t>PROCES VERBAL DE VERIFICATION D'ARRETE DE LA CAISSE  DINARS</t>
  </si>
  <si>
    <t xml:space="preserve">BILLETS  ET PIECES </t>
  </si>
  <si>
    <t>NOMBRE</t>
  </si>
  <si>
    <t>MONTANT</t>
  </si>
  <si>
    <t>BILLETS</t>
  </si>
  <si>
    <t>solde des existances</t>
  </si>
  <si>
    <t>soldes comptables</t>
  </si>
  <si>
    <t>ECART</t>
  </si>
  <si>
    <t>Nous, soussignés, déclarons avoir procédé au comptage réel des existants  et aux rapprochements avec les soldes comptables.</t>
  </si>
  <si>
    <t xml:space="preserve">INVENTAIRE DE LA CAISSE "DEVISE "  A LA DATE DU : </t>
  </si>
  <si>
    <t xml:space="preserve">BILLETS </t>
  </si>
  <si>
    <t xml:space="preserve">AGENCE </t>
  </si>
  <si>
    <t>DRE</t>
  </si>
  <si>
    <t xml:space="preserve">INVENTAIRE DE LA CAISSE "DINARS"  A LA DATE DU : </t>
  </si>
  <si>
    <t xml:space="preserve"> DRE</t>
  </si>
  <si>
    <t xml:space="preserve"> AGENCE </t>
  </si>
  <si>
    <t>PROCES VERBAL DE VERIFICATION D'ARRETE DE LA CAISSE  DEVISE DOLLAR</t>
  </si>
  <si>
    <t>PROCES VERBAL DE VERIFICATION D'ARRETE DE LA CAISSE  DEVISE LIVRE STERLING</t>
  </si>
  <si>
    <t>17107869;81</t>
  </si>
  <si>
    <t>PROCES VERBAL DE VERIFICATION D'ARRETE DE LA CAISSE  DEVISE EURO "CHANGE MANUEL"</t>
  </si>
  <si>
    <t>PROCES VERBAL DE VERIFICATION D'ARRETE DE LA CAISSE  DEVISE 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</si>
</sst>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\ _€;[Red]\-#,##0\ _€"/>
  </numFmts>
  <fonts count="12" x14ac:knownFonts="1">
    <font>
      <sz val="10"/>
      <name val="Arial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1" fillId="7" borderId="9" xfId="0" applyFont="1" applyFill="1" applyBorder="1" applyAlignment="1">
      <alignment horizontal="center" vertical="center"/>
    </xf>
    <xf numFmtId="0" fontId="0" fillId="7" borderId="0" xfId="0" applyFill="1"/>
    <xf numFmtId="0" fontId="10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0" borderId="0" xfId="0" applyFont="1" applyAlignment="1"/>
    <xf numFmtId="0" fontId="11" fillId="6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 2" xfId="2" xr:uid="{C60C8BCA-71DC-4356-87DF-1381069595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257176</xdr:colOff>
      <xdr:row>0</xdr:row>
      <xdr:rowOff>123825</xdr:rowOff>
    </xdr:from>
    <xdr:to>
      <xdr:col>6</xdr:col>
      <xdr:colOff>1362075</xdr:colOff>
      <xdr:row>4</xdr:row>
      <xdr:rowOff>20416</xdr:rowOff>
    </xdr:to>
    <xdr:pic>
      <xdr:nvPicPr>
        <xdr:cNvPr id="2" name="Image 1" descr="Accueil - BNA">
          <a:extLst>
            <a:ext uri="{FF2B5EF4-FFF2-40B4-BE49-F238E27FC236}">
              <a16:creationId xmlns:a16="http://schemas.microsoft.com/office/drawing/2014/main" id="{2B6F63AD-A95E-D055-7A7D-FD452B100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23825"/>
          <a:ext cx="5114924" cy="544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7FA4-7C71-4AAB-8A1B-39F4265A6018}">
  <sheetPr>
    <pageSetUpPr fitToPage="1"/>
  </sheetPr>
  <dimension ref="B2:J104"/>
  <sheetViews>
    <sheetView showGridLines="0" tabSelected="1" view="pageBreakPreview" topLeftCell="A69" zoomScaleNormal="100" zoomScaleSheetLayoutView="100" workbookViewId="0">
      <selection activeCell="F83" sqref="F83"/>
    </sheetView>
  </sheetViews>
  <sheetFormatPr baseColWidth="10" defaultRowHeight="12.75" x14ac:dyDescent="0.2"/>
  <cols>
    <col min="5" max="5" width="21" customWidth="1"/>
    <col min="6" max="6" width="16.28515625" customWidth="1"/>
    <col min="7" max="7" width="22.7109375" customWidth="1"/>
  </cols>
  <sheetData>
    <row r="2" spans="2:8" x14ac:dyDescent="0.2">
      <c r="C2" s="1"/>
      <c r="D2" s="2"/>
      <c r="F2" s="4"/>
      <c r="G2" s="4"/>
    </row>
    <row r="3" spans="2:8" x14ac:dyDescent="0.2">
      <c r="C3" s="1"/>
      <c r="D3" s="2"/>
      <c r="F3" s="4"/>
      <c r="G3" s="4"/>
    </row>
    <row r="4" spans="2:8" x14ac:dyDescent="0.2">
      <c r="C4" s="1"/>
      <c r="D4" s="2"/>
      <c r="E4" s="3"/>
      <c r="F4" s="4"/>
      <c r="G4" s="4"/>
    </row>
    <row r="5" spans="2:8" x14ac:dyDescent="0.2">
      <c r="C5" s="1"/>
      <c r="D5" s="2"/>
      <c r="E5" s="3"/>
      <c r="F5" s="4"/>
      <c r="G5" s="4"/>
    </row>
    <row r="6" spans="2:8" x14ac:dyDescent="0.2">
      <c r="C6" s="1"/>
      <c r="D6" s="2"/>
      <c r="E6" s="3"/>
      <c r="F6" s="3"/>
      <c r="G6" s="3"/>
    </row>
    <row r="7" spans="2:8" ht="18.75" customHeight="1" x14ac:dyDescent="0.2">
      <c r="B7" s="32" t="s">
        <v>0</v>
      </c>
      <c r="C7" s="32"/>
      <c r="D7" s="32"/>
      <c r="E7" s="32"/>
      <c r="F7" s="32"/>
      <c r="G7" s="32"/>
      <c r="H7" s="32"/>
    </row>
    <row r="8" spans="2:8" ht="5.0999999999999996" customHeight="1" x14ac:dyDescent="0.2">
      <c r="C8" s="4"/>
      <c r="D8" s="19"/>
      <c r="E8" s="19"/>
      <c r="F8" s="19"/>
      <c r="G8" s="19"/>
    </row>
    <row r="9" spans="2:8" ht="15.75" customHeight="1" x14ac:dyDescent="0.2">
      <c r="C9" s="4"/>
      <c r="D9" s="46" t="s">
        <v>13</v>
      </c>
      <c r="E9" s="46"/>
      <c r="F9" s="46"/>
      <c r="G9" s="46"/>
    </row>
    <row r="10" spans="2:8" s="22" customFormat="1" ht="5.0999999999999996" customHeight="1" x14ac:dyDescent="0.2">
      <c r="C10" s="20"/>
      <c r="D10" s="21"/>
      <c r="E10" s="21"/>
      <c r="F10" s="21"/>
      <c r="G10" s="21"/>
    </row>
    <row r="11" spans="2:8" x14ac:dyDescent="0.2">
      <c r="C11" s="23" t="s">
        <v>12</v>
      </c>
      <c r="D11" s="23" t="s">
        <v>11</v>
      </c>
      <c r="E11" s="24" t="s">
        <v>1</v>
      </c>
      <c r="F11" s="24" t="s">
        <v>2</v>
      </c>
      <c r="G11" s="24" t="s">
        <v>3</v>
      </c>
    </row>
    <row r="12" spans="2:8" ht="15.75" customHeight="1" x14ac:dyDescent="0.2">
      <c r="C12" s="40"/>
      <c r="D12" s="43"/>
      <c r="E12" s="37" t="s">
        <v>4</v>
      </c>
      <c r="F12" s="38"/>
      <c r="G12" s="39"/>
    </row>
    <row r="13" spans="2:8" x14ac:dyDescent="0.2">
      <c r="C13" s="41"/>
      <c r="D13" s="44"/>
      <c r="E13" s="12">
        <v>2000</v>
      </c>
      <c r="F13" s="13">
        <v>7086</v>
      </c>
      <c r="G13" s="48">
        <f>F13*E13</f>
        <v>14172000</v>
      </c>
    </row>
    <row r="14" spans="2:8" x14ac:dyDescent="0.2">
      <c r="C14" s="41"/>
      <c r="D14" s="44"/>
      <c r="E14" s="12">
        <v>1000</v>
      </c>
      <c r="F14" s="13">
        <v>2918</v>
      </c>
      <c r="G14" s="48">
        <f>F14*E14</f>
        <v>2918000</v>
      </c>
    </row>
    <row r="15" spans="2:8" x14ac:dyDescent="0.2">
      <c r="C15" s="41"/>
      <c r="D15" s="44"/>
      <c r="E15" s="12">
        <v>500</v>
      </c>
      <c r="F15" s="13">
        <v>8</v>
      </c>
      <c r="G15" s="14">
        <f>F15*500</f>
        <v>4000</v>
      </c>
    </row>
    <row r="16" spans="2:8" x14ac:dyDescent="0.2">
      <c r="C16" s="41"/>
      <c r="D16" s="44"/>
      <c r="E16" s="12">
        <v>200</v>
      </c>
      <c r="F16" s="13">
        <v>13</v>
      </c>
      <c r="G16" s="14">
        <f>F16*200</f>
        <v>2600</v>
      </c>
    </row>
    <row r="17" spans="3:7" x14ac:dyDescent="0.2">
      <c r="C17" s="41"/>
      <c r="D17" s="44"/>
      <c r="E17" s="12">
        <v>100</v>
      </c>
      <c r="F17" s="13"/>
      <c r="G17" s="14">
        <f>F17*100</f>
        <v>0</v>
      </c>
    </row>
    <row r="18" spans="3:7" x14ac:dyDescent="0.2">
      <c r="C18" s="41"/>
      <c r="D18" s="44"/>
      <c r="E18" s="12">
        <v>200</v>
      </c>
      <c r="F18" s="14">
        <v>31</v>
      </c>
      <c r="G18" s="14">
        <f>F18*200</f>
        <v>6200</v>
      </c>
    </row>
    <row r="19" spans="3:7" x14ac:dyDescent="0.2">
      <c r="C19" s="41"/>
      <c r="D19" s="44"/>
      <c r="E19" s="12">
        <v>100</v>
      </c>
      <c r="F19" s="14">
        <v>41</v>
      </c>
      <c r="G19" s="14">
        <f>F19*100</f>
        <v>4100</v>
      </c>
    </row>
    <row r="20" spans="3:7" x14ac:dyDescent="0.2">
      <c r="C20" s="41"/>
      <c r="D20" s="44"/>
      <c r="E20" s="12">
        <v>50</v>
      </c>
      <c r="F20" s="14">
        <v>8</v>
      </c>
      <c r="G20" s="14">
        <f>F20*50</f>
        <v>400</v>
      </c>
    </row>
    <row r="21" spans="3:7" x14ac:dyDescent="0.2">
      <c r="C21" s="41"/>
      <c r="D21" s="44"/>
      <c r="E21" s="12">
        <v>20</v>
      </c>
      <c r="F21" s="14">
        <v>20</v>
      </c>
      <c r="G21" s="14">
        <f>F21*20</f>
        <v>400</v>
      </c>
    </row>
    <row r="22" spans="3:7" x14ac:dyDescent="0.2">
      <c r="C22" s="41"/>
      <c r="D22" s="44"/>
      <c r="E22" s="12">
        <v>10</v>
      </c>
      <c r="F22" s="14">
        <v>13</v>
      </c>
      <c r="G22" s="14">
        <f>F22*10</f>
        <v>130</v>
      </c>
    </row>
    <row r="23" spans="3:7" x14ac:dyDescent="0.2">
      <c r="C23" s="41"/>
      <c r="D23" s="44"/>
      <c r="E23" s="12">
        <v>5</v>
      </c>
      <c r="F23" s="14">
        <v>7</v>
      </c>
      <c r="G23" s="14">
        <f>F23*5</f>
        <v>35</v>
      </c>
    </row>
    <row r="24" spans="3:7" x14ac:dyDescent="0.2">
      <c r="C24" s="41"/>
      <c r="D24" s="44"/>
      <c r="E24" s="12">
        <v>2</v>
      </c>
      <c r="F24" s="14">
        <v>2</v>
      </c>
      <c r="G24" s="14">
        <f>E24*F24</f>
        <v>4</v>
      </c>
    </row>
    <row r="25" spans="3:7" x14ac:dyDescent="0.2">
      <c r="C25" s="41"/>
      <c r="D25" s="44"/>
      <c r="E25" s="12">
        <v>1</v>
      </c>
      <c r="F25" s="14"/>
      <c r="G25" s="14">
        <f t="shared" ref="G25:G30" si="0">E25*F25</f>
        <v>0</v>
      </c>
    </row>
    <row r="26" spans="3:7" x14ac:dyDescent="0.2">
      <c r="C26" s="41"/>
      <c r="D26" s="44"/>
      <c r="E26" s="12">
        <v>0.5</v>
      </c>
      <c r="F26" s="14">
        <v>1</v>
      </c>
      <c r="G26" s="14">
        <f t="shared" si="0"/>
        <v>0.5</v>
      </c>
    </row>
    <row r="27" spans="3:7" x14ac:dyDescent="0.2">
      <c r="C27" s="41"/>
      <c r="D27" s="44"/>
      <c r="E27" s="12">
        <v>0.2</v>
      </c>
      <c r="F27" s="14">
        <v>1</v>
      </c>
      <c r="G27" s="14">
        <f t="shared" si="0"/>
        <v>0.2</v>
      </c>
    </row>
    <row r="28" spans="3:7" x14ac:dyDescent="0.2">
      <c r="C28" s="41"/>
      <c r="D28" s="44"/>
      <c r="E28" s="12">
        <v>0.1</v>
      </c>
      <c r="F28" s="14">
        <v>1</v>
      </c>
      <c r="G28" s="14">
        <f t="shared" si="0"/>
        <v>0.1</v>
      </c>
    </row>
    <row r="29" spans="3:7" x14ac:dyDescent="0.2">
      <c r="C29" s="41"/>
      <c r="D29" s="44"/>
      <c r="E29" s="12">
        <v>0.05</v>
      </c>
      <c r="F29" s="14"/>
      <c r="G29" s="14">
        <f t="shared" si="0"/>
        <v>0</v>
      </c>
    </row>
    <row r="30" spans="3:7" x14ac:dyDescent="0.2">
      <c r="C30" s="41"/>
      <c r="D30" s="44"/>
      <c r="E30" s="12">
        <v>0.01</v>
      </c>
      <c r="F30" s="14">
        <v>1</v>
      </c>
      <c r="G30" s="14">
        <f t="shared" si="0"/>
        <v>0.01</v>
      </c>
    </row>
    <row r="31" spans="3:7" x14ac:dyDescent="0.2">
      <c r="C31" s="41"/>
      <c r="D31" s="44"/>
      <c r="E31" s="18" t="s">
        <v>5</v>
      </c>
      <c r="F31" s="16"/>
      <c r="G31" s="47">
        <f>SUM(G13:G30)</f>
        <v>17107869.810000002</v>
      </c>
    </row>
    <row r="32" spans="3:7" x14ac:dyDescent="0.2">
      <c r="C32" s="41"/>
      <c r="D32" s="44"/>
      <c r="E32" s="18" t="s">
        <v>6</v>
      </c>
      <c r="F32" s="17"/>
      <c r="G32" s="47" t="s">
        <v>18</v>
      </c>
    </row>
    <row r="33" spans="2:8" x14ac:dyDescent="0.2">
      <c r="C33" s="42"/>
      <c r="D33" s="45"/>
      <c r="E33" s="15" t="s">
        <v>7</v>
      </c>
      <c r="F33" s="10" t="e">
        <f>IF((G33&lt;0),"Déficit",IF((G33&gt;0),"Excédent", "Conforme"))</f>
        <v>#VALUE!</v>
      </c>
      <c r="G33" s="11" t="e">
        <f>G32-G31</f>
        <v>#VALUE!</v>
      </c>
    </row>
    <row r="34" spans="2:8" x14ac:dyDescent="0.2">
      <c r="C34" s="7"/>
      <c r="D34" s="5"/>
      <c r="E34" s="5"/>
      <c r="F34" s="5"/>
      <c r="G34" s="5"/>
    </row>
    <row r="35" spans="2:8" ht="12.75" customHeight="1" x14ac:dyDescent="0.2">
      <c r="B35" s="36" t="s">
        <v>8</v>
      </c>
      <c r="C35" s="36"/>
      <c r="D35" s="36"/>
      <c r="E35" s="36"/>
      <c r="F35" s="36"/>
      <c r="G35" s="36"/>
      <c r="H35" s="36"/>
    </row>
    <row r="36" spans="2:8" x14ac:dyDescent="0.2">
      <c r="B36" s="36"/>
      <c r="C36" s="36"/>
      <c r="D36" s="36"/>
      <c r="E36" s="36"/>
      <c r="F36" s="36"/>
      <c r="G36" s="36"/>
      <c r="H36" s="36"/>
    </row>
    <row r="38" spans="2:8" ht="21.75" customHeight="1" x14ac:dyDescent="0.2">
      <c r="B38" s="32" t="s">
        <v>19</v>
      </c>
      <c r="C38" s="32"/>
      <c r="D38" s="32"/>
      <c r="E38" s="32"/>
      <c r="F38" s="32"/>
      <c r="G38" s="32"/>
      <c r="H38" s="32"/>
    </row>
    <row r="39" spans="2:8" x14ac:dyDescent="0.2">
      <c r="C39" s="4"/>
      <c r="D39" s="6"/>
      <c r="E39" s="6"/>
      <c r="F39" s="6"/>
      <c r="G39" s="6"/>
    </row>
    <row r="40" spans="2:8" ht="18" customHeight="1" x14ac:dyDescent="0.2">
      <c r="C40" s="4"/>
      <c r="D40" s="33" t="s">
        <v>9</v>
      </c>
      <c r="E40" s="33"/>
      <c r="F40" s="33"/>
      <c r="G40" s="33"/>
    </row>
    <row r="41" spans="2:8" x14ac:dyDescent="0.2">
      <c r="C41" s="4"/>
      <c r="D41" s="4"/>
    </row>
    <row r="42" spans="2:8" ht="23.25" customHeight="1" x14ac:dyDescent="0.2">
      <c r="C42" s="23" t="s">
        <v>14</v>
      </c>
      <c r="D42" s="23" t="s">
        <v>15</v>
      </c>
      <c r="E42" s="27" t="s">
        <v>10</v>
      </c>
      <c r="F42" s="27" t="s">
        <v>2</v>
      </c>
      <c r="G42" s="27" t="s">
        <v>3</v>
      </c>
    </row>
    <row r="43" spans="2:8" x14ac:dyDescent="0.2">
      <c r="C43" s="34"/>
      <c r="D43" s="35"/>
      <c r="E43" s="28">
        <v>500</v>
      </c>
      <c r="F43" s="10"/>
      <c r="G43" s="14">
        <f>E43*F43</f>
        <v>0</v>
      </c>
    </row>
    <row r="44" spans="2:8" x14ac:dyDescent="0.2">
      <c r="C44" s="34"/>
      <c r="D44" s="35"/>
      <c r="E44" s="9">
        <v>100</v>
      </c>
      <c r="F44" s="10">
        <v>83</v>
      </c>
      <c r="G44" s="14">
        <f t="shared" ref="G44:G48" si="1">E44*F44</f>
        <v>8300</v>
      </c>
    </row>
    <row r="45" spans="2:8" x14ac:dyDescent="0.2">
      <c r="C45" s="34"/>
      <c r="D45" s="35"/>
      <c r="E45" s="9">
        <v>50</v>
      </c>
      <c r="F45" s="10"/>
      <c r="G45" s="14">
        <f t="shared" si="1"/>
        <v>0</v>
      </c>
    </row>
    <row r="46" spans="2:8" x14ac:dyDescent="0.2">
      <c r="C46" s="34"/>
      <c r="D46" s="35"/>
      <c r="E46" s="9">
        <v>20</v>
      </c>
      <c r="F46" s="10"/>
      <c r="G46" s="14">
        <f t="shared" si="1"/>
        <v>0</v>
      </c>
    </row>
    <row r="47" spans="2:8" x14ac:dyDescent="0.2">
      <c r="C47" s="34"/>
      <c r="D47" s="35"/>
      <c r="E47" s="9">
        <v>10</v>
      </c>
      <c r="F47" s="10"/>
      <c r="G47" s="14">
        <f t="shared" si="1"/>
        <v>0</v>
      </c>
    </row>
    <row r="48" spans="2:8" x14ac:dyDescent="0.2">
      <c r="C48" s="34"/>
      <c r="D48" s="35"/>
      <c r="E48" s="8">
        <v>5</v>
      </c>
      <c r="F48" s="10"/>
      <c r="G48" s="14">
        <f t="shared" si="1"/>
        <v>0</v>
      </c>
    </row>
    <row r="49" spans="2:9" x14ac:dyDescent="0.2">
      <c r="C49" s="34"/>
      <c r="D49" s="35"/>
      <c r="E49" s="30" t="s">
        <v>5</v>
      </c>
      <c r="F49" s="25"/>
      <c r="G49" s="11">
        <f>+SUM(G43:G48)</f>
        <v>8300</v>
      </c>
    </row>
    <row r="50" spans="2:9" x14ac:dyDescent="0.2">
      <c r="C50" s="34"/>
      <c r="D50" s="35"/>
      <c r="E50" s="29" t="s">
        <v>6</v>
      </c>
      <c r="F50" s="26"/>
      <c r="G50" s="11"/>
    </row>
    <row r="51" spans="2:9" x14ac:dyDescent="0.2">
      <c r="C51" s="34"/>
      <c r="D51" s="35"/>
      <c r="E51" s="29" t="s">
        <v>7</v>
      </c>
      <c r="F51" s="10" t="str">
        <f>IF((G51&lt;0),"Déficit",IF((G51&gt;0),"Excédent", "Conforme"))</f>
        <v>Déficit</v>
      </c>
      <c r="G51" s="11">
        <f>G50-G49</f>
        <v>-8300</v>
      </c>
    </row>
    <row r="53" spans="2:9" ht="25.5" customHeight="1" x14ac:dyDescent="0.2">
      <c r="B53" s="36" t="s">
        <v>8</v>
      </c>
      <c r="C53" s="36"/>
      <c r="D53" s="36"/>
      <c r="E53" s="36"/>
      <c r="F53" s="36"/>
      <c r="G53" s="36"/>
      <c r="H53" s="36"/>
      <c r="I53" s="31"/>
    </row>
    <row r="55" spans="2:9" ht="21.75" customHeight="1" x14ac:dyDescent="0.2">
      <c r="B55" s="32" t="s">
        <v>16</v>
      </c>
      <c r="C55" s="32"/>
      <c r="D55" s="32"/>
      <c r="E55" s="32"/>
      <c r="F55" s="32"/>
      <c r="G55" s="32"/>
      <c r="H55" s="32"/>
    </row>
    <row r="56" spans="2:9" x14ac:dyDescent="0.2">
      <c r="C56" s="4"/>
      <c r="D56" s="6"/>
      <c r="E56" s="6"/>
      <c r="F56" s="6"/>
      <c r="G56" s="6"/>
    </row>
    <row r="57" spans="2:9" ht="18" customHeight="1" x14ac:dyDescent="0.2">
      <c r="C57" s="4"/>
      <c r="D57" s="33" t="s">
        <v>9</v>
      </c>
      <c r="E57" s="33"/>
      <c r="F57" s="33"/>
      <c r="G57" s="33"/>
    </row>
    <row r="58" spans="2:9" x14ac:dyDescent="0.2">
      <c r="C58" s="4"/>
      <c r="D58" s="4"/>
    </row>
    <row r="59" spans="2:9" ht="23.25" customHeight="1" x14ac:dyDescent="0.2">
      <c r="C59" s="23" t="s">
        <v>14</v>
      </c>
      <c r="D59" s="23" t="s">
        <v>15</v>
      </c>
      <c r="E59" s="27" t="s">
        <v>10</v>
      </c>
      <c r="F59" s="27" t="s">
        <v>2</v>
      </c>
      <c r="G59" s="27" t="s">
        <v>3</v>
      </c>
    </row>
    <row r="60" spans="2:9" x14ac:dyDescent="0.2">
      <c r="C60" s="34"/>
      <c r="D60" s="35"/>
      <c r="E60" s="28">
        <v>500</v>
      </c>
      <c r="F60" s="10"/>
      <c r="G60" s="14">
        <f>E60*F60</f>
        <v>0</v>
      </c>
    </row>
    <row r="61" spans="2:9" x14ac:dyDescent="0.2">
      <c r="C61" s="34"/>
      <c r="D61" s="35"/>
      <c r="E61" s="9">
        <v>100</v>
      </c>
      <c r="F61" s="10">
        <v>39</v>
      </c>
      <c r="G61" s="14">
        <f t="shared" ref="G61:G65" si="2">E61*F61</f>
        <v>3900</v>
      </c>
    </row>
    <row r="62" spans="2:9" x14ac:dyDescent="0.2">
      <c r="C62" s="34"/>
      <c r="D62" s="35"/>
      <c r="E62" s="9">
        <v>50</v>
      </c>
      <c r="F62" s="10">
        <v>1</v>
      </c>
      <c r="G62" s="14">
        <f t="shared" si="2"/>
        <v>50</v>
      </c>
    </row>
    <row r="63" spans="2:9" x14ac:dyDescent="0.2">
      <c r="C63" s="34"/>
      <c r="D63" s="35"/>
      <c r="E63" s="9">
        <v>20</v>
      </c>
      <c r="F63" s="10">
        <v>1</v>
      </c>
      <c r="G63" s="14">
        <f t="shared" si="2"/>
        <v>20</v>
      </c>
    </row>
    <row r="64" spans="2:9" x14ac:dyDescent="0.2">
      <c r="C64" s="34"/>
      <c r="D64" s="35"/>
      <c r="E64" s="9">
        <v>10</v>
      </c>
      <c r="F64" s="10"/>
      <c r="G64" s="14">
        <f t="shared" si="2"/>
        <v>0</v>
      </c>
    </row>
    <row r="65" spans="2:9" x14ac:dyDescent="0.2">
      <c r="C65" s="34"/>
      <c r="D65" s="35"/>
      <c r="E65" s="8">
        <v>5</v>
      </c>
      <c r="F65" s="10">
        <v>2</v>
      </c>
      <c r="G65" s="14">
        <f t="shared" si="2"/>
        <v>10</v>
      </c>
    </row>
    <row r="66" spans="2:9" x14ac:dyDescent="0.2">
      <c r="C66" s="34"/>
      <c r="D66" s="35"/>
      <c r="E66" s="30" t="s">
        <v>5</v>
      </c>
      <c r="F66" s="25"/>
      <c r="G66" s="11">
        <f>+SUM(G60:G65)</f>
        <v>3980</v>
      </c>
    </row>
    <row r="67" spans="2:9" x14ac:dyDescent="0.2">
      <c r="C67" s="34"/>
      <c r="D67" s="35"/>
      <c r="E67" s="29" t="s">
        <v>6</v>
      </c>
      <c r="F67" s="26"/>
      <c r="G67" s="11"/>
    </row>
    <row r="68" spans="2:9" x14ac:dyDescent="0.2">
      <c r="C68" s="34"/>
      <c r="D68" s="35"/>
      <c r="E68" s="29" t="s">
        <v>7</v>
      </c>
      <c r="F68" s="10" t="str">
        <f>IF((G68&lt;0),"Déficit",IF((G68&gt;0),"Excédent", "Conforme"))</f>
        <v>Déficit</v>
      </c>
      <c r="G68" s="11">
        <f>G67-G66</f>
        <v>-3980</v>
      </c>
    </row>
    <row r="70" spans="2:9" ht="25.5" customHeight="1" x14ac:dyDescent="0.2">
      <c r="B70" s="36" t="s">
        <v>8</v>
      </c>
      <c r="C70" s="36"/>
      <c r="D70" s="36"/>
      <c r="E70" s="36"/>
      <c r="F70" s="36"/>
      <c r="G70" s="36"/>
      <c r="H70" s="36"/>
      <c r="I70" s="31"/>
    </row>
    <row r="72" spans="2:9" ht="21.75" customHeight="1" x14ac:dyDescent="0.2">
      <c r="B72" s="32" t="s">
        <v>20</v>
      </c>
      <c r="C72" s="32"/>
      <c r="D72" s="32"/>
      <c r="E72" s="32"/>
      <c r="F72" s="32"/>
      <c r="G72" s="32"/>
      <c r="H72" s="32"/>
    </row>
    <row r="73" spans="2:9" x14ac:dyDescent="0.2">
      <c r="C73" s="4"/>
      <c r="D73" s="6"/>
      <c r="E73" s="6"/>
      <c r="F73" s="6"/>
      <c r="G73" s="6"/>
    </row>
    <row r="74" spans="2:9" ht="18" customHeight="1" x14ac:dyDescent="0.2">
      <c r="C74" s="4"/>
      <c r="D74" s="33" t="s">
        <v>9</v>
      </c>
      <c r="E74" s="33"/>
      <c r="F74" s="33"/>
      <c r="G74" s="33"/>
    </row>
    <row r="75" spans="2:9" x14ac:dyDescent="0.2">
      <c r="C75" s="4"/>
      <c r="D75" s="4"/>
    </row>
    <row r="76" spans="2:9" ht="23.25" customHeight="1" x14ac:dyDescent="0.2">
      <c r="C76" s="23" t="s">
        <v>14</v>
      </c>
      <c r="D76" s="23" t="s">
        <v>15</v>
      </c>
      <c r="E76" s="27" t="s">
        <v>10</v>
      </c>
      <c r="F76" s="27" t="s">
        <v>2</v>
      </c>
      <c r="G76" s="27" t="s">
        <v>3</v>
      </c>
    </row>
    <row r="77" spans="2:9" x14ac:dyDescent="0.2">
      <c r="C77" s="34"/>
      <c r="D77" s="35"/>
      <c r="E77" s="28">
        <v>500</v>
      </c>
      <c r="F77" s="10"/>
      <c r="G77" s="14">
        <f>E77*F77</f>
        <v>0</v>
      </c>
    </row>
    <row r="78" spans="2:9" x14ac:dyDescent="0.2">
      <c r="C78" s="34"/>
      <c r="D78" s="35"/>
      <c r="E78" s="9">
        <v>100</v>
      </c>
      <c r="F78" s="10">
        <v>413</v>
      </c>
      <c r="G78" s="14">
        <f t="shared" ref="G78:G82" si="3">E78*F78</f>
        <v>41300</v>
      </c>
    </row>
    <row r="79" spans="2:9" x14ac:dyDescent="0.2">
      <c r="C79" s="34"/>
      <c r="D79" s="35"/>
      <c r="E79" s="9">
        <v>50</v>
      </c>
      <c r="F79" s="10">
        <v>71</v>
      </c>
      <c r="G79" s="14">
        <f t="shared" si="3"/>
        <v>3550</v>
      </c>
    </row>
    <row r="80" spans="2:9" x14ac:dyDescent="0.2">
      <c r="C80" s="34"/>
      <c r="D80" s="35"/>
      <c r="E80" s="9">
        <v>20</v>
      </c>
      <c r="F80" s="10">
        <v>124</v>
      </c>
      <c r="G80" s="14">
        <f t="shared" si="3"/>
        <v>2480</v>
      </c>
    </row>
    <row r="81" spans="2:10" x14ac:dyDescent="0.2">
      <c r="C81" s="34"/>
      <c r="D81" s="35"/>
      <c r="E81" s="9">
        <v>10</v>
      </c>
      <c r="F81" s="10">
        <v>38</v>
      </c>
      <c r="G81" s="14">
        <f t="shared" si="3"/>
        <v>380</v>
      </c>
    </row>
    <row r="82" spans="2:10" x14ac:dyDescent="0.2">
      <c r="C82" s="34"/>
      <c r="D82" s="35"/>
      <c r="E82" s="8">
        <v>5</v>
      </c>
      <c r="F82" s="10">
        <v>3</v>
      </c>
      <c r="G82" s="14">
        <f t="shared" si="3"/>
        <v>15</v>
      </c>
    </row>
    <row r="83" spans="2:10" x14ac:dyDescent="0.2">
      <c r="C83" s="34"/>
      <c r="D83" s="35"/>
      <c r="E83" s="30" t="s">
        <v>5</v>
      </c>
      <c r="F83" s="25"/>
      <c r="G83" s="11">
        <f>+SUM(G77:G82)</f>
        <v>47725</v>
      </c>
    </row>
    <row r="84" spans="2:10" x14ac:dyDescent="0.2">
      <c r="C84" s="34"/>
      <c r="D84" s="35"/>
      <c r="E84" s="29" t="s">
        <v>6</v>
      </c>
      <c r="F84" s="26"/>
      <c r="G84" s="11"/>
    </row>
    <row r="85" spans="2:10" x14ac:dyDescent="0.2">
      <c r="C85" s="34"/>
      <c r="D85" s="35"/>
      <c r="E85" s="29" t="s">
        <v>7</v>
      </c>
      <c r="F85" s="10" t="str">
        <f>IF((G85&lt;0),"Déficit",IF((G85&gt;0),"Excédent", "Conforme"))</f>
        <v>Déficit</v>
      </c>
      <c r="G85" s="11">
        <f>G84-G83</f>
        <v>-47725</v>
      </c>
    </row>
    <row r="87" spans="2:10" ht="25.5" customHeight="1" x14ac:dyDescent="0.2">
      <c r="B87" s="36" t="s">
        <v>8</v>
      </c>
      <c r="C87" s="36"/>
      <c r="D87" s="36"/>
      <c r="E87" s="36"/>
      <c r="F87" s="36"/>
      <c r="G87" s="36"/>
      <c r="H87" s="36"/>
      <c r="I87" s="31"/>
    </row>
    <row r="89" spans="2:10" ht="21.75" customHeight="1" x14ac:dyDescent="0.2">
      <c r="B89" s="32" t="s">
        <v>17</v>
      </c>
      <c r="C89" s="32"/>
      <c r="D89" s="32"/>
      <c r="E89" s="32"/>
      <c r="F89" s="32"/>
      <c r="G89" s="32"/>
      <c r="H89" s="32"/>
    </row>
    <row r="90" spans="2:10" x14ac:dyDescent="0.2">
      <c r="C90" s="4"/>
      <c r="D90" s="6"/>
      <c r="E90" s="6"/>
      <c r="F90" s="6"/>
      <c r="G90" s="6"/>
    </row>
    <row r="91" spans="2:10" ht="18" customHeight="1" x14ac:dyDescent="0.2">
      <c r="C91" s="4"/>
      <c r="D91" s="33" t="s">
        <v>9</v>
      </c>
      <c r="E91" s="33"/>
      <c r="F91" s="33"/>
      <c r="G91" s="33"/>
      <c r="J91" t="str">
        <f>UPPER("")</f>
        <v/>
      </c>
    </row>
    <row r="92" spans="2:10" x14ac:dyDescent="0.2">
      <c r="C92" s="4"/>
      <c r="D92" s="4"/>
    </row>
    <row r="93" spans="2:10" ht="23.25" customHeight="1" x14ac:dyDescent="0.2">
      <c r="C93" s="23" t="s">
        <v>14</v>
      </c>
      <c r="D93" s="23" t="s">
        <v>15</v>
      </c>
      <c r="E93" s="27" t="s">
        <v>10</v>
      </c>
      <c r="F93" s="27" t="s">
        <v>2</v>
      </c>
      <c r="G93" s="27" t="s">
        <v>3</v>
      </c>
    </row>
    <row r="94" spans="2:10" x14ac:dyDescent="0.2">
      <c r="C94" s="34"/>
      <c r="D94" s="35"/>
      <c r="E94" s="28">
        <v>500</v>
      </c>
      <c r="F94" s="10"/>
      <c r="G94" s="14">
        <f>E94*F94</f>
        <v>0</v>
      </c>
    </row>
    <row r="95" spans="2:10" x14ac:dyDescent="0.2">
      <c r="C95" s="34"/>
      <c r="D95" s="35"/>
      <c r="E95" s="9">
        <v>100</v>
      </c>
      <c r="F95" s="10"/>
      <c r="G95" s="14">
        <f t="shared" ref="G95:G99" si="4">E95*F95</f>
        <v>0</v>
      </c>
    </row>
    <row r="96" spans="2:10" x14ac:dyDescent="0.2">
      <c r="C96" s="34"/>
      <c r="D96" s="35"/>
      <c r="E96" s="9">
        <v>50</v>
      </c>
      <c r="F96" s="10"/>
      <c r="G96" s="14">
        <f t="shared" si="4"/>
        <v>0</v>
      </c>
    </row>
    <row r="97" spans="2:9" x14ac:dyDescent="0.2">
      <c r="C97" s="34"/>
      <c r="D97" s="35"/>
      <c r="E97" s="9">
        <v>20</v>
      </c>
      <c r="F97" s="10"/>
      <c r="G97" s="14">
        <f t="shared" si="4"/>
        <v>0</v>
      </c>
    </row>
    <row r="98" spans="2:9" x14ac:dyDescent="0.2">
      <c r="C98" s="34"/>
      <c r="D98" s="35"/>
      <c r="E98" s="9">
        <v>10</v>
      </c>
      <c r="F98" s="10"/>
      <c r="G98" s="14">
        <f t="shared" si="4"/>
        <v>0</v>
      </c>
    </row>
    <row r="99" spans="2:9" x14ac:dyDescent="0.2">
      <c r="C99" s="34"/>
      <c r="D99" s="35"/>
      <c r="E99" s="8">
        <v>5</v>
      </c>
      <c r="F99" s="10"/>
      <c r="G99" s="14">
        <f t="shared" si="4"/>
        <v>0</v>
      </c>
    </row>
    <row r="100" spans="2:9" x14ac:dyDescent="0.2">
      <c r="C100" s="34"/>
      <c r="D100" s="35"/>
      <c r="E100" s="30" t="s">
        <v>5</v>
      </c>
      <c r="F100" s="25"/>
      <c r="G100" s="11">
        <f>+SUM(G94:G99)</f>
        <v>0</v>
      </c>
    </row>
    <row r="101" spans="2:9" x14ac:dyDescent="0.2">
      <c r="C101" s="34"/>
      <c r="D101" s="35"/>
      <c r="E101" s="29" t="s">
        <v>6</v>
      </c>
      <c r="F101" s="26"/>
      <c r="G101" s="11"/>
    </row>
    <row r="102" spans="2:9" x14ac:dyDescent="0.2">
      <c r="C102" s="34"/>
      <c r="D102" s="35"/>
      <c r="E102" s="29" t="s">
        <v>7</v>
      </c>
      <c r="F102" s="10" t="str">
        <f>IF((G102&lt;0),"Déficit",IF((G102&gt;0),"Excédent", "Conforme"))</f>
        <v>Conforme</v>
      </c>
      <c r="G102" s="11">
        <f>G101-G100</f>
        <v>0</v>
      </c>
    </row>
    <row r="104" spans="2:9" ht="25.5" customHeight="1" x14ac:dyDescent="0.2">
      <c r="B104" s="36" t="s">
        <v>8</v>
      </c>
      <c r="C104" s="36"/>
      <c r="D104" s="36"/>
      <c r="E104" s="36"/>
      <c r="F104" s="36"/>
      <c r="G104" s="36"/>
      <c r="H104" s="36"/>
      <c r="I104" s="31"/>
    </row>
  </sheetData>
  <mergeCells count="26">
    <mergeCell ref="B7:H7"/>
    <mergeCell ref="B38:H38"/>
    <mergeCell ref="B35:H36"/>
    <mergeCell ref="D40:G40"/>
    <mergeCell ref="C43:C51"/>
    <mergeCell ref="D43:D51"/>
    <mergeCell ref="E12:G12"/>
    <mergeCell ref="C12:C33"/>
    <mergeCell ref="D12:D33"/>
    <mergeCell ref="D9:G9"/>
    <mergeCell ref="B87:H87"/>
    <mergeCell ref="B53:H53"/>
    <mergeCell ref="B55:H55"/>
    <mergeCell ref="D57:G57"/>
    <mergeCell ref="C60:C68"/>
    <mergeCell ref="D60:D68"/>
    <mergeCell ref="B70:H70"/>
    <mergeCell ref="B72:H72"/>
    <mergeCell ref="D74:G74"/>
    <mergeCell ref="C77:C85"/>
    <mergeCell ref="D77:D85"/>
    <mergeCell ref="B89:H89"/>
    <mergeCell ref="D91:G91"/>
    <mergeCell ref="C94:C102"/>
    <mergeCell ref="D94:D102"/>
    <mergeCell ref="B104:H104"/>
  </mergeCells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Encaisse </vt:lpstr>
      <vt:lpstr>'Encaisse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</cp:lastModifiedBy>
  <dcterms:created xsi:type="dcterms:W3CDTF">2023-04-10T08:55:38Z</dcterms:created>
  <dcterms:modified xsi:type="dcterms:W3CDTF">2023-04-12T09:39:32Z</dcterms:modified>
</cp:coreProperties>
</file>