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THAWUDSUTTHIPRASE\Downloads\"/>
    </mc:Choice>
  </mc:AlternateContent>
  <xr:revisionPtr revIDLastSave="0" documentId="8_{A0133231-0AE7-4C28-865E-3665C063DE64}" xr6:coauthVersionLast="47" xr6:coauthVersionMax="47" xr10:uidLastSave="{00000000-0000-0000-0000-000000000000}"/>
  <bookViews>
    <workbookView xWindow="-120" yWindow="-120" windowWidth="29040" windowHeight="15720" tabRatio="577" firstSheet="3" activeTab="3" xr2:uid="{00000000-000D-0000-FFFF-FFFF00000000}"/>
  </bookViews>
  <sheets>
    <sheet name="Common" sheetId="1" r:id="rId1"/>
    <sheet name="Change History " sheetId="4" r:id="rId2"/>
    <sheet name="Index" sheetId="3" r:id="rId3"/>
    <sheet name="DSM_DIP_DSTATEMENT" sheetId="2" r:id="rId4"/>
    <sheet name="sourceNodeName structure" sheetId="6" r:id="rId5"/>
    <sheet name="data structure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H27" i="2" l="1"/>
  <c r="G26" i="2"/>
  <c r="G27" i="2"/>
  <c r="I26" i="2" l="1"/>
  <c r="F26" i="2" l="1"/>
  <c r="J26" i="2" l="1"/>
  <c r="E26" i="2"/>
  <c r="D26" i="2"/>
  <c r="C26" i="2"/>
  <c r="B26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PHACHAMON SUNTIVIRIYANON</author>
    <author/>
    <author>WORANAT YOUNGYUNPIPATKUL</author>
  </authors>
  <commentList>
    <comment ref="C2" authorId="0" shapeId="0" xr:uid="{D101E644-3850-4614-AF96-3E3A0415037B}">
      <text>
        <r>
          <rPr>
            <b/>
            <sz val="9"/>
            <color indexed="81"/>
            <rFont val="Tahoma"/>
            <family val="2"/>
          </rPr>
          <t>Mainframe or Non-Mainframe</t>
        </r>
      </text>
    </comment>
    <comment ref="C10" authorId="0" shapeId="0" xr:uid="{7A7A0444-F96E-4AF6-BFD5-A29B7964242A}">
      <text>
        <r>
          <rPr>
            <b/>
            <sz val="9"/>
            <color indexed="81"/>
            <rFont val="Tahoma"/>
            <family val="2"/>
          </rPr>
          <t>Y = Data extract with Header
N = Data without Header</t>
        </r>
      </text>
    </comment>
    <comment ref="C11" authorId="1" shapeId="0" xr:uid="{C75B6C1D-DA15-4A5D-8095-41D445DF6E76}">
      <text>
        <r>
          <rPr>
            <sz val="8"/>
            <color indexed="8"/>
            <rFont val="Times New Roman"/>
            <family val="1"/>
            <charset val="222"/>
          </rPr>
          <t>D=Daily , M=Monthly
P=Per request,
Q=Quarterly,
H=Halfyear,
Y=Yearly</t>
        </r>
      </text>
    </comment>
    <comment ref="C12" authorId="1" shapeId="0" xr:uid="{3EDF02DE-7B71-4E68-9A6D-05F1770F9A47}">
      <text>
        <r>
          <rPr>
            <b/>
            <sz val="8"/>
            <color indexed="8"/>
            <rFont val="Times New Roman"/>
            <family val="1"/>
            <charset val="222"/>
          </rPr>
          <t xml:space="preserve">scb: </t>
        </r>
        <r>
          <rPr>
            <sz val="8"/>
            <color indexed="8"/>
            <rFont val="Times New Roman"/>
            <family val="1"/>
            <charset val="222"/>
          </rPr>
          <t>F=Fixed length,D=Delimited</t>
        </r>
      </text>
    </comment>
    <comment ref="C13" authorId="2" shapeId="0" xr:uid="{F51012CC-74BE-4C6B-8F8E-42003E49E400}">
      <text>
        <r>
          <rPr>
            <sz val="9"/>
            <color indexed="81"/>
            <rFont val="Tahoma"/>
            <family val="2"/>
          </rPr>
          <t>specific double quote (") contains between column.
Example: Y or N</t>
        </r>
      </text>
    </comment>
    <comment ref="C14" authorId="2" shapeId="0" xr:uid="{4B2A074B-EFDB-4785-ACD7-AFDBFEAA20F7}">
      <text>
        <r>
          <rPr>
            <sz val="9"/>
            <color indexed="81"/>
            <rFont val="Tahoma"/>
            <family val="2"/>
          </rPr>
          <t xml:space="preserve">Example: TIS-620, UTF-8, etc.
</t>
        </r>
      </text>
    </comment>
    <comment ref="C15" authorId="1" shapeId="0" xr:uid="{DDF9578A-3BB5-426E-B3E7-6CE479CC8850}">
      <text>
        <r>
          <rPr>
            <b/>
            <sz val="8"/>
            <color indexed="8"/>
            <rFont val="Times New Roman"/>
            <family val="1"/>
            <charset val="222"/>
          </rPr>
          <t>scb: Business Date + …</t>
        </r>
      </text>
    </comment>
    <comment ref="C16" authorId="1" shapeId="0" xr:uid="{00000000-0006-0000-0200-000009000000}">
      <text>
        <r>
          <rPr>
            <b/>
            <sz val="8"/>
            <color indexed="8"/>
            <rFont val="Times New Roman"/>
            <family val="1"/>
            <charset val="222"/>
          </rPr>
          <t>scb: Fulldump/Delta/Transaction</t>
        </r>
      </text>
    </comment>
    <comment ref="D26" authorId="1" shapeId="0" xr:uid="{00000000-0006-0000-0200-00000B000000}">
      <text>
        <r>
          <rPr>
            <sz val="8"/>
            <color indexed="8"/>
            <rFont val="Times New Roman"/>
            <family val="1"/>
            <charset val="222"/>
          </rPr>
          <t>C=Character
B=Binary/Smallint/Int
P=Packed Filed(Comp-3)
N=Numeric(Unpacked)
F=Float</t>
        </r>
      </text>
    </comment>
    <comment ref="F26" authorId="1" shapeId="0" xr:uid="{00000000-0006-0000-0200-00000D000000}">
      <text>
        <r>
          <rPr>
            <b/>
            <sz val="8"/>
            <color indexed="8"/>
            <rFont val="Times New Roman"/>
            <family val="1"/>
          </rPr>
          <t>PK = Primary Key
FK = Foreign Key</t>
        </r>
      </text>
    </comment>
    <comment ref="I26" authorId="0" shapeId="0" xr:uid="{5CD45FD3-426A-4FC3-B65E-DB6035C66FFC}">
      <text>
        <r>
          <rPr>
            <sz val="9"/>
            <color indexed="81"/>
            <rFont val="Tahoma"/>
            <family val="2"/>
          </rPr>
          <t>Field description</t>
        </r>
      </text>
    </comment>
    <comment ref="J26" authorId="1" shapeId="0" xr:uid="{00000000-0006-0000-0200-000011000000}">
      <text>
        <r>
          <rPr>
            <b/>
            <sz val="8"/>
            <color indexed="8"/>
            <rFont val="Times New Roman"/>
            <family val="1"/>
            <charset val="222"/>
          </rPr>
          <t xml:space="preserve">Y 
</t>
        </r>
        <r>
          <rPr>
            <sz val="8"/>
            <color indexed="8"/>
            <rFont val="Times New Roman"/>
            <family val="1"/>
            <charset val="222"/>
          </rPr>
          <t xml:space="preserve">if data contains Thai Character put 'Y'
</t>
        </r>
      </text>
    </comment>
    <comment ref="N26" authorId="1" shapeId="0" xr:uid="{80B35AAC-DC3A-4BE5-98B3-40E533FB5386}">
      <text>
        <r>
          <rPr>
            <sz val="8"/>
            <color indexed="8"/>
            <rFont val="Times New Roman"/>
            <family val="1"/>
            <charset val="222"/>
          </rPr>
          <t>What are the possible value would contain in this field. Please specific detail.</t>
        </r>
      </text>
    </comment>
    <comment ref="G27" authorId="1" shapeId="0" xr:uid="{5EDA75DC-55BE-4751-B452-DCF357E70236}">
      <text>
        <r>
          <rPr>
            <sz val="8"/>
            <color indexed="8"/>
            <rFont val="Angsana New"/>
            <family val="2"/>
            <charset val="222"/>
          </rPr>
          <t xml:space="preserve">Example </t>
        </r>
        <r>
          <rPr>
            <sz val="8"/>
            <color indexed="8"/>
            <rFont val="Times New Roman"/>
            <family val="1"/>
            <charset val="222"/>
          </rPr>
          <t xml:space="preserve">YYYYMMDD, etc.
</t>
        </r>
      </text>
    </comment>
    <comment ref="H27" authorId="2" shapeId="0" xr:uid="{1952BE87-94ED-4E58-B64C-E5C96F9328F0}">
      <text>
        <r>
          <rPr>
            <b/>
            <sz val="9"/>
            <color indexed="81"/>
            <rFont val="Tahoma"/>
            <family val="2"/>
          </rPr>
          <t>Example: GMT, GMT+7,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Napapen D</author>
  </authors>
  <commentList>
    <comment ref="H2" authorId="0" shapeId="0" xr:uid="{613BF510-967C-4977-8218-32ABD85F51AA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M= Mandatory
O = Optional
C = Conditional
</t>
        </r>
      </text>
    </comment>
    <comment ref="H6" authorId="0" shapeId="0" xr:uid="{214E3964-FF55-4910-8965-0A95FF593861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Change from M to C (ตามที่ประชุมวันที่ 2 ก.ย.)</t>
        </r>
      </text>
    </comment>
    <comment ref="K9" authorId="0" shapeId="0" xr:uid="{E9A4F537-2BE2-425C-A26F-6BDA5CFC137B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ที่ประชุมวันที่ 24 พ.ย.64 สรุปอีกครั้งว่า Joint account ยังไม่รวมใน scope บริการ dStatement</t>
        </r>
      </text>
    </comment>
    <comment ref="K12" authorId="0" shapeId="0" xr:uid="{3A19106C-B89D-4315-BA37-B7A46D2FAB89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กรุณาดูข้อมูลเพิ่มเติมที่ sheet 1.9 accountStatus ซึ่งจะระบุข้อมูลที่แต่ละธนาคารจะส่งค่า field นี้</t>
        </r>
      </text>
    </comment>
    <comment ref="H16" authorId="0" shapeId="0" xr:uid="{C19FD5D6-D74B-49AA-BEB4-1C3127BD6AE3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ข้อสรุปจากที่ประชุมวันที่ 24-Nov-21
- “lastAvailableBalanceAmount” ปรับเป็น Optional</t>
        </r>
      </text>
    </comment>
    <comment ref="H17" authorId="0" shapeId="0" xr:uid="{31F07F7A-2CBF-4B4B-8C20-DD006385E87A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ข้อสรุปจากที่ประชุมวันที่ 24-Nov-21
- เนื่อง “lastAvailableBalanceAmount” ปรับเป็น Optional จึงปรับ "lastAvailableBalanceCurrency" เป็น Optional ตาม</t>
        </r>
      </text>
    </comment>
    <comment ref="H25" authorId="0" shapeId="0" xr:uid="{9852EEEA-D2DC-4E70-ABF1-3760F5345C7C}">
      <text>
        <r>
          <rPr>
            <b/>
            <sz val="9"/>
            <color indexed="81"/>
            <rFont val="Tahoma"/>
            <family val="2"/>
          </rPr>
          <t>Napapen D:</t>
        </r>
        <r>
          <rPr>
            <sz val="9"/>
            <color indexed="81"/>
            <rFont val="Tahoma"/>
            <family val="2"/>
          </rPr>
          <t xml:space="preserve">
ข้อสรุปจากที่ประชุมวันที่12-Nov-21
- “valueDateTime” ปรับเป็น Optional</t>
        </r>
      </text>
    </comment>
  </commentList>
</comments>
</file>

<file path=xl/sharedStrings.xml><?xml version="1.0" encoding="utf-8"?>
<sst xmlns="http://schemas.openxmlformats.org/spreadsheetml/2006/main" count="569" uniqueCount="263">
  <si>
    <t>Delivery Point:</t>
  </si>
  <si>
    <t>Development Site:</t>
  </si>
  <si>
    <t>none</t>
  </si>
  <si>
    <t xml:space="preserve">SIT Site: </t>
  </si>
  <si>
    <r>
      <t>SweetPeper' path:</t>
    </r>
    <r>
      <rPr>
        <sz val="9"/>
        <color rgb="FFFF0000"/>
        <rFont val="Calibri Light"/>
        <family val="2"/>
        <scheme val="major"/>
      </rPr>
      <t xml:space="preserve"> (sample: \LOADS\DATA\INDI)</t>
    </r>
  </si>
  <si>
    <t>UAT Site:</t>
  </si>
  <si>
    <r>
      <t xml:space="preserve">Gloxinia' path: </t>
    </r>
    <r>
      <rPr>
        <sz val="9"/>
        <color rgb="FFFF0000"/>
        <rFont val="Calibri Light"/>
        <family val="2"/>
        <scheme val="major"/>
      </rPr>
      <t>.(Sample: \DataLake\LOADS\DATA\INDI)</t>
    </r>
  </si>
  <si>
    <t>Production Site:</t>
  </si>
  <si>
    <r>
      <t xml:space="preserve">Glory' path: </t>
    </r>
    <r>
      <rPr>
        <sz val="9"/>
        <color rgb="FFFF0000"/>
        <rFont val="Calibri Light"/>
        <family val="2"/>
        <scheme val="major"/>
      </rPr>
      <t>(Sample: \DataLake\LOADS\DATA\INDI)</t>
    </r>
  </si>
  <si>
    <t>Change History</t>
  </si>
  <si>
    <t>Version</t>
  </si>
  <si>
    <t>Detail</t>
  </si>
  <si>
    <t>Update By</t>
  </si>
  <si>
    <t>Update Date</t>
  </si>
  <si>
    <t>Initiate</t>
  </si>
  <si>
    <t>n.nuntapiyawan@accenture.com</t>
  </si>
  <si>
    <r>
      <t xml:space="preserve">Add "Type" colum in </t>
    </r>
    <r>
      <rPr>
        <b/>
        <sz val="9"/>
        <rFont val="Calibri Light"/>
        <family val="2"/>
        <scheme val="major"/>
      </rPr>
      <t>sourceNodeName structure</t>
    </r>
    <r>
      <rPr>
        <sz val="9"/>
        <rFont val="Calibri Light"/>
        <family val="2"/>
        <scheme val="major"/>
      </rPr>
      <t xml:space="preserve"> tab</t>
    </r>
  </si>
  <si>
    <t>Update Data File Name and Control File Name (to add frequency on file name)</t>
  </si>
  <si>
    <t xml:space="preserve">Update filename format from "Template_GFF_System_Version0.0.xlsx" to "DSM v0.0.xlsx"
Update sheet 'index':
- add 'File Transfer: Replicate Server' information
- add 'File Transfer: Target Folder in Azure Blob Storage' information
</t>
  </si>
  <si>
    <t>adun.ngambrisut@accenture.com
, n.nuntapiyawan@accenture.com</t>
  </si>
  <si>
    <t>Update length of "productId" equal to 500 and including comma(,)</t>
  </si>
  <si>
    <t>natthawud.sutthiprasert@scbtechx.io</t>
  </si>
  <si>
    <t>File</t>
  </si>
  <si>
    <t>Data File Name</t>
  </si>
  <si>
    <t>Control File Name</t>
  </si>
  <si>
    <t>File Description</t>
  </si>
  <si>
    <t>Frequency</t>
  </si>
  <si>
    <t>DSM_DIP_DSTATEMENT_NNNNNNNNNNNN_DYYYYMMDD.dat</t>
  </si>
  <si>
    <t>DSM_DIP_DSTATEMENT_DYYYYMMDD.ctl</t>
  </si>
  <si>
    <t>All of the requested statements in 1 dstatement transaction</t>
  </si>
  <si>
    <t>Daily</t>
  </si>
  <si>
    <t>File Transfer: Replicate Server</t>
  </si>
  <si>
    <t>* .REPLICATE file will NOT transfer to Azure Blob Storage</t>
  </si>
  <si>
    <t>File Transfer: Target Folder in Azure Blob Storage</t>
  </si>
  <si>
    <t>System Name</t>
  </si>
  <si>
    <t>DSM</t>
  </si>
  <si>
    <t>File Format</t>
  </si>
  <si>
    <t>System Type</t>
  </si>
  <si>
    <t>Non-Mainframe</t>
  </si>
  <si>
    <t>F</t>
  </si>
  <si>
    <t>System Code on Production</t>
  </si>
  <si>
    <t>D</t>
  </si>
  <si>
    <t>File Name on Production</t>
  </si>
  <si>
    <t>DSM_DIP_DSTATEMENT_NNNNNNNNNNNN_DYYYYMMDD</t>
  </si>
  <si>
    <t>DataType</t>
  </si>
  <si>
    <t>File Name on Sweetpeper (SIT)</t>
  </si>
  <si>
    <t>File Name on Gloxinia (UAT)</t>
  </si>
  <si>
    <t>C</t>
  </si>
  <si>
    <t>Char</t>
  </si>
  <si>
    <t>LayoutNo. (for mainframe)</t>
  </si>
  <si>
    <t>P</t>
  </si>
  <si>
    <t>PACKED COMP-3</t>
  </si>
  <si>
    <t>Layout Description (for mainframe)</t>
  </si>
  <si>
    <t>N</t>
  </si>
  <si>
    <t>DECIMAL</t>
  </si>
  <si>
    <t>Data with Header?</t>
  </si>
  <si>
    <t>Y</t>
  </si>
  <si>
    <t>Delimeter : |</t>
  </si>
  <si>
    <t>recommend |</t>
  </si>
  <si>
    <t>Quote Character</t>
  </si>
  <si>
    <t>Character Set</t>
  </si>
  <si>
    <t>UTF-8</t>
  </si>
  <si>
    <t>Delivered Time</t>
  </si>
  <si>
    <t>T+1 (01:00AM)</t>
  </si>
  <si>
    <t>File Type</t>
  </si>
  <si>
    <t>Transaction</t>
  </si>
  <si>
    <t>Estimate records/file or file size</t>
  </si>
  <si>
    <t>Maximum = 99,750MB (6650 files per day, 15MB per file)</t>
  </si>
  <si>
    <t>Constraint on Extraction rules</t>
  </si>
  <si>
    <t>1. all extracted columns are not in Character format(Comp. and Comp-3 columns)</t>
  </si>
  <si>
    <t>2. Field Name don't over 30 character if over then cut byte as over</t>
  </si>
  <si>
    <r>
      <t>3. Character, which is data type, must insert escape character where special characters are represents; Example ….."|"…</t>
    </r>
    <r>
      <rPr>
        <b/>
        <sz val="9"/>
        <color rgb="FFFF0000"/>
        <rFont val="Calibri Light"/>
        <family val="2"/>
        <scheme val="major"/>
      </rPr>
      <t>\"</t>
    </r>
    <r>
      <rPr>
        <b/>
        <sz val="9"/>
        <rFont val="Calibri Light"/>
        <family val="2"/>
        <scheme val="major"/>
      </rPr>
      <t>…"|...</t>
    </r>
  </si>
  <si>
    <t>4. 1 record is represented a single line in the file (No new line between column)</t>
  </si>
  <si>
    <t>Special Char.</t>
  </si>
  <si>
    <t>Code (C/F)</t>
  </si>
  <si>
    <t>Have reference</t>
  </si>
  <si>
    <t>requestId</t>
  </si>
  <si>
    <t>Reference Id generated from NDID</t>
  </si>
  <si>
    <t>referenceId</t>
  </si>
  <si>
    <t>Reference Id generated from SCBDID</t>
  </si>
  <si>
    <t>channelReferenceId</t>
  </si>
  <si>
    <t>Reference Id submitted from Channel</t>
  </si>
  <si>
    <t>rmId</t>
  </si>
  <si>
    <t>Customer RMID</t>
  </si>
  <si>
    <t>productId</t>
  </si>
  <si>
    <r>
      <t>500 (</t>
    </r>
    <r>
      <rPr>
        <sz val="9"/>
        <rFont val="Calibri Light"/>
        <family val="2"/>
        <scheme val="major"/>
      </rPr>
      <t>including comma(,)</t>
    </r>
    <r>
      <rPr>
        <b/>
        <sz val="9"/>
        <rFont val="Calibri Light"/>
        <family val="2"/>
        <scheme val="major"/>
      </rPr>
      <t>)</t>
    </r>
  </si>
  <si>
    <t>Product Id in original source system(channel) which user selected to use dStatement transaction</t>
  </si>
  <si>
    <r>
      <rPr>
        <b/>
        <sz val="9"/>
        <rFont val="Calibri Light"/>
        <family val="2"/>
        <scheme val="major"/>
      </rPr>
      <t>SINGLE PRODUCT:</t>
    </r>
    <r>
      <rPr>
        <sz val="9"/>
        <rFont val="Calibri Light"/>
        <family val="2"/>
        <scheme val="major"/>
      </rPr>
      <t xml:space="preserve"> SSME_Loan
</t>
    </r>
    <r>
      <rPr>
        <b/>
        <sz val="9"/>
        <rFont val="Calibri Light"/>
        <family val="2"/>
        <scheme val="major"/>
      </rPr>
      <t xml:space="preserve">MULTIPLE PRODUCTS: </t>
    </r>
    <r>
      <rPr>
        <sz val="9"/>
        <rFont val="Calibri Light"/>
        <family val="2"/>
        <scheme val="major"/>
      </rPr>
      <t>SSME_Loan,Auto_Top_Up,MCMC</t>
    </r>
  </si>
  <si>
    <t>requestPurpose</t>
  </si>
  <si>
    <t>Flow in original source system(channel) which user selected to use dStatement transaction</t>
  </si>
  <si>
    <t>requestType</t>
  </si>
  <si>
    <t>Requested dStatement transaction type</t>
  </si>
  <si>
    <r>
      <rPr>
        <b/>
        <sz val="9"/>
        <rFont val="Calibri Light"/>
        <family val="2"/>
        <scheme val="major"/>
      </rPr>
      <t>BANK</t>
    </r>
    <r>
      <rPr>
        <sz val="9"/>
        <rFont val="Calibri Light"/>
        <family val="2"/>
        <scheme val="major"/>
      </rPr>
      <t xml:space="preserve"> : refer to transaction type related to bank product
</t>
    </r>
    <r>
      <rPr>
        <b/>
        <sz val="9"/>
        <rFont val="Calibri Light"/>
        <family val="2"/>
        <scheme val="major"/>
      </rPr>
      <t xml:space="preserve">NON-BANK </t>
    </r>
    <r>
      <rPr>
        <sz val="9"/>
        <rFont val="Calibri Light"/>
        <family val="2"/>
        <scheme val="major"/>
      </rPr>
      <t>: refer to transaction type related to non bank product</t>
    </r>
  </si>
  <si>
    <t>requestedDatetime</t>
  </si>
  <si>
    <t>Datetime when user requested dStatement transaction</t>
  </si>
  <si>
    <t>channel</t>
  </si>
  <si>
    <t>Original source system where the request is initiated from</t>
  </si>
  <si>
    <t>sourceNodeId</t>
  </si>
  <si>
    <t>Requested Bank Id (AS Id)</t>
  </si>
  <si>
    <t>sourceNodeName</t>
  </si>
  <si>
    <t>No limitation(JSON format)</t>
  </si>
  <si>
    <t>Requested Bank name (AS name)</t>
  </si>
  <si>
    <t>serviceId</t>
  </si>
  <si>
    <t>Requested Service Type</t>
  </si>
  <si>
    <t>sourceSignature</t>
  </si>
  <si>
    <t>Signature of source</t>
  </si>
  <si>
    <t>data</t>
  </si>
  <si>
    <t>Statement from requested bank(AS)</t>
  </si>
  <si>
    <t>FIELD NAME</t>
  </si>
  <si>
    <t>EXAMPLE</t>
  </si>
  <si>
    <t>TYPE</t>
  </si>
  <si>
    <t>industry_code</t>
  </si>
  <si>
    <t>String</t>
  </si>
  <si>
    <r>
      <rPr>
        <b/>
        <sz val="10"/>
        <rFont val="Arial"/>
        <family val="2"/>
      </rPr>
      <t>Sample :</t>
    </r>
    <r>
      <rPr>
        <sz val="10"/>
        <rFont val="Arial"/>
        <family val="2"/>
        <charset val="222"/>
      </rPr>
      <t xml:space="preserve">
{\"industry_code\":\"992\",\"company_code\":\"992\",\"marketing_name_th\":\"ทดสอบ 2\",\"marketing_name_en\":\"Mock 2\",\"proxy_or_subsidiary_name_th\":\"\",\"proxy_or_subsidiary_name_en\":\"\",\"role\":\"AS\",\"running\":\"1\"}</t>
    </r>
  </si>
  <si>
    <t>company_code</t>
  </si>
  <si>
    <t>marketing_name_th</t>
  </si>
  <si>
    <t>ทดสอบ 2</t>
  </si>
  <si>
    <t>marketing_name_en</t>
  </si>
  <si>
    <t>Mock 2</t>
  </si>
  <si>
    <t>proxy_or_subsidiary_name_th</t>
  </si>
  <si>
    <t>proxy_or_subsidiary_name_en</t>
  </si>
  <si>
    <t>role</t>
  </si>
  <si>
    <t>AS</t>
  </si>
  <si>
    <t>running</t>
  </si>
  <si>
    <t>Refer to NDID structure (NDID_Bank_Statement_Format V1.6_20211126.xlsx)</t>
  </si>
  <si>
    <t>#</t>
  </si>
  <si>
    <t>Parameter</t>
  </si>
  <si>
    <t>Format</t>
  </si>
  <si>
    <t>Format Description</t>
  </si>
  <si>
    <t>Type</t>
  </si>
  <si>
    <t>Min Length</t>
  </si>
  <si>
    <t>Max Length</t>
  </si>
  <si>
    <t>M/O/C</t>
  </si>
  <si>
    <t>Remarks</t>
  </si>
  <si>
    <t>Default Value</t>
  </si>
  <si>
    <t>Possible Value</t>
  </si>
  <si>
    <t>Sample Value</t>
  </si>
  <si>
    <t>Rules</t>
  </si>
  <si>
    <t>Key Notes from Meeting 19-Nov-21</t>
  </si>
  <si>
    <t>AccountStatement</t>
  </si>
  <si>
    <t>Array</t>
  </si>
  <si>
    <t>M</t>
  </si>
  <si>
    <t>Array of objects containing No. 1.1 - 1.20</t>
  </si>
  <si>
    <t>creationDateTime</t>
  </si>
  <si>
    <t>Datetime</t>
  </si>
  <si>
    <t>YYYY-MM-DDTHH-MM-SSZ</t>
  </si>
  <si>
    <t>N/A</t>
  </si>
  <si>
    <t>2020-06-30T13:09:50+07:00</t>
  </si>
  <si>
    <t>- เวลาที่ AS generate Statement</t>
  </si>
  <si>
    <t>statementId</t>
  </si>
  <si>
    <t>Alphanumeric</t>
  </si>
  <si>
    <t>1</t>
  </si>
  <si>
    <t>stmnt202008281535</t>
  </si>
  <si>
    <t>- ค่านี้เป็น unique value ภายในระบบของธนาคาร AS
- gen ด้วย format ใดก็ได้</t>
  </si>
  <si>
    <t>auxiliaryReferenceId</t>
  </si>
  <si>
    <t>No header</t>
  </si>
  <si>
    <t>request2020081601234</t>
  </si>
  <si>
    <t>Depends on RP. 
If RP sends auxiliaryReferenceId, then AS is required to send this field back to RP.</t>
  </si>
  <si>
    <t>- เป็นค่า Reference ID สำหรับ RP ใช้โดยส่งมาจาก RP 
- หาก RP ส่งค่าใดมา AS ต้องส่งค่าเดิมกลับไปให้ แต่หาก RP ไม่ได้ส่งมา AS ก็ไม่ต้องส่งค่ากลับไป</t>
  </si>
  <si>
    <t>institutionName</t>
  </si>
  <si>
    <t>Use existing industry standard</t>
  </si>
  <si>
    <t>SCB,BBL,TMB,KBANK,BAY,KTB</t>
  </si>
  <si>
    <t>- ชื่อมาตรฐานที่ธนาคารใช้อยู่ โดยเป็นอักษรย่อ เช่น SCB, KBANK, BAY, BBL, GHB, GSB</t>
  </si>
  <si>
    <t>accountId</t>
  </si>
  <si>
    <t>0123456789, 012345678901</t>
  </si>
  <si>
    <t>- เลขที่บัญชี</t>
  </si>
  <si>
    <t>ownerType</t>
  </si>
  <si>
    <t>⎯</t>
  </si>
  <si>
    <t>INDIVIDUAL, JURISTIC</t>
  </si>
  <si>
    <t>INDIVIDUAL</t>
  </si>
  <si>
    <r>
      <rPr>
        <b/>
        <sz val="14"/>
        <rFont val="Calibri"/>
        <family val="2"/>
        <scheme val="minor"/>
      </rPr>
      <t xml:space="preserve">- ใน Phase แรก จะรองรับเฉพาะบุคคลธรรมดา ดังนั้นให้ระบุค่าเป็น "INDIVIDUAL" </t>
    </r>
    <r>
      <rPr>
        <sz val="14"/>
        <rFont val="Calibri"/>
        <family val="2"/>
        <scheme val="minor"/>
      </rPr>
      <t xml:space="preserve">
- ตามที่ตกลงในที่ประชุมก่อนหน้านี้ บัญชีประเภทบัญชีร่วม/บัญชีคณะบุคคล จะยังไม่สามารถใช้บริการ dStatement ได้
</t>
    </r>
    <r>
      <rPr>
        <sz val="14"/>
        <color theme="0" tint="-0.14999847407452621"/>
        <rFont val="Calibri"/>
        <family val="2"/>
        <scheme val="minor"/>
      </rPr>
      <t xml:space="preserve">- หากมีการส่ง Joint Account มาก็จะเป็น practice แต่ละธนาคาร IdP/AS ในการดำเนินการ หากการยืนยันตัวสำเร็จ ธนาคาร AS จะส่ง Statement กลับไปหรือไม่  </t>
    </r>
    <r>
      <rPr>
        <b/>
        <sz val="14"/>
        <color theme="0" tint="-0.14999847407452621"/>
        <rFont val="Calibri"/>
        <family val="2"/>
        <scheme val="minor"/>
      </rPr>
      <t xml:space="preserve">และหากส่งกลับไป ให้ AS ระบุ "JOINT" ไว้ใน field นี้ ด้วยเพื่อแยกประเภทได้ + ระบุชื่อเจ้าของบัญชีให้ครบใน accountName  (Joint Account = Optional)
</t>
    </r>
    <r>
      <rPr>
        <sz val="14"/>
        <color theme="0" tint="-0.14999847407452621"/>
        <rFont val="Calibri"/>
        <family val="2"/>
        <scheme val="minor"/>
      </rPr>
      <t>- ส่วนการจะนำไปใช้หรือไม่ใช้สำหรับบัญชี Joint Account ก็ขึ้นกับ RP</t>
    </r>
  </si>
  <si>
    <t>accountType</t>
  </si>
  <si>
    <r>
      <t xml:space="preserve">DEPOSIT </t>
    </r>
    <r>
      <rPr>
        <sz val="14"/>
        <color theme="1"/>
        <rFont val="Calibri (Body)"/>
      </rPr>
      <t>(more shall be added)</t>
    </r>
  </si>
  <si>
    <t>DEPOSIT</t>
  </si>
  <si>
    <t>- ใน Phase แรก จะครอบคลุมประเภทบัญชีเงินฝาก ซึ่งทุกธนาคารใช้ว่า DEPOSIT อยู่แล้ว</t>
  </si>
  <si>
    <t>accountSubType</t>
  </si>
  <si>
    <t>SAVINGS, CURRENT, FIXED_SAVING, RECURRING_FIXED, SIN</t>
  </si>
  <si>
    <t>CURRENT</t>
  </si>
  <si>
    <t xml:space="preserve">- ยังไม่ได้มี common data หรือที่ตกลงร่วมกัน โดย AS สามารถส่งข้อมูลปัจจุบันที่ระบบใช้อยู่แล้ว (as-is) ได้
</t>
  </si>
  <si>
    <t>accountStatus</t>
  </si>
  <si>
    <t xml:space="preserve">NORMAL, ACTIVE, CLOSED, DORMANT, FROZEN, UNREDEEM, MATURED_NOT_REDEEM, NEW_TODAY, FROZEN_NO_DDA_ACTIVITY, PURGED, INACTIVE, TERMINATED, UNREDEEMED, FROZEN_ALL  </t>
  </si>
  <si>
    <t>ACTIVE</t>
  </si>
  <si>
    <t>- ข้อมูลของแต่ละธนาคารระบุใน Sheet "1.9 accountstatus"</t>
  </si>
  <si>
    <t>1.10</t>
  </si>
  <si>
    <t>accountName</t>
  </si>
  <si>
    <t>Somchai Jaidee</t>
  </si>
  <si>
    <t>- กรณีเจ้าของบัญชีมีการเปลี่ยนแปลงชื่อ-นามสกุล ดังนั้นชื่อที่ RP Request มา กับขาที่ AS ส่งออก อาจจะชื่อไม่ตรงกันก็ได้ เพราะเพิ่งไปเปลี่ยนแปลงชื่อ-นามสกุล
ซึ่งในกรณีนี้ไม่น่าติดประเด็น เพราะระบบ link ด้วยค่า unique value คือ Citizen ID อยู่แล้ว
- ถ้า RP request ภาษาไทย ก็ตอบกลับชื่อบัญชีภาษาไทย (ถ้ามี) ถ้า RP request ภาษาอังกฤษ ก็ตอบกลับชื่อบัญชีภาษาอังกฤษ (ถ้ามี) หากไม่มีข้อมูลตามภาษาที่ request มาให้ตอบกลับภาษาที่มี</t>
  </si>
  <si>
    <t>lastLedgerBalanceAmount</t>
  </si>
  <si>
    <t>Decimal</t>
  </si>
  <si>
    <t>1/2</t>
  </si>
  <si>
    <t>14/2</t>
  </si>
  <si>
    <t>Must be a 2 floating-point number</t>
  </si>
  <si>
    <t>- คือยอดสุดท้ายของ Statement ณ เวลาที่สิ้นสุดของ Statement (Ending Period/End Date) โดย cover ข้อมูลจาก Start Date to End Date = Outstanding Balance สุดท้ายของ Transaction ของ Ending Period</t>
  </si>
  <si>
    <t>lastLedgerBalanceCurrency</t>
  </si>
  <si>
    <t>THB</t>
  </si>
  <si>
    <t>- สกุลอื่นนอกเหนือจาก THB = Optional</t>
  </si>
  <si>
    <t>lastAvailableBalanceAmount</t>
  </si>
  <si>
    <t>O</t>
  </si>
  <si>
    <t>- คือยอดสุดท้ายของ Statement ณ เวลาที่สิ้นสุดของ Statement (Ending Period/End Date) โดย cover ข้อมูลจาก Start Date to End Date = Outstanding Balance สุดท้ายของ Transaction ของ Ending Period
ตัวอย่าง
Current Account ที่มี OD = Available Credit
Credit Limit = 5,000,000.00 THB
Last Ledger = 600,000.00 THB
ดังนั้น lastAvailableBalanceAmount = 5,600,000.00 THB
ที่ประชุมขอให้สอบถามแต่ละธนาคาร โดยกรุณาระบุข้อมูลของท่านใน Sheet "แบบสำรวจข้อมูลธนาคาร"
- ถ้าส่ง Type มาเป็น "Decimal" เช่น ถ้าจะส่ง 0.50  ใน json อาจส่งมา 0.499999xxxxx จนสุด Decimal = ดังนั้นควรปรับจาก Decimal เป็น string หรือไม่ (ขาส่ง)
ในประเด็นเรื่อง Decimal ที่ประชุมขอให้ทีม IT หารือร่วมกันในเชิงเทคนิคในวันที่ 24 พ.ย.64 เวลา 9.00-10.00 น.</t>
  </si>
  <si>
    <t>lastAvailableBalanceCurrency</t>
  </si>
  <si>
    <t>-</t>
  </si>
  <si>
    <t>startDateTime</t>
  </si>
  <si>
    <t>endDateTime</t>
  </si>
  <si>
    <t>numberofTotalItems</t>
  </si>
  <si>
    <t>Integer</t>
  </si>
  <si>
    <t>statementDescription</t>
  </si>
  <si>
    <t>- ข้อความอธิบาย statement ที่ทาง AS กำหนดขึ้น ทั้งนี้เป็น field Optional</t>
  </si>
  <si>
    <t>creditLimit</t>
  </si>
  <si>
    <t>Depends on "accountSubType".
- If "CURRENT", this field is mandatory. If no creditLimit for Current Account, then send 0 THB.
- If "SAVINGS" and others , this field is optional.</t>
  </si>
  <si>
    <t>- เบื้องต้นจะมีประเด็นเหมือน #1.13 lastAvailableBalanceAmount โดยบางธนาคารแจ้งว่า creditlimit = ณ วันปริ้น statement creation date (latest) ไม่มีค่าย้อนหลัง</t>
  </si>
  <si>
    <t>1.20</t>
  </si>
  <si>
    <t>statementEntries</t>
  </si>
  <si>
    <t>Array of objects containing No. 1.20.1 - 1.20.17</t>
  </si>
  <si>
    <t>1.20.1</t>
  </si>
  <si>
    <t>bookingDateTime</t>
  </si>
  <si>
    <t>1.20.2</t>
  </si>
  <si>
    <t>valueDateTime</t>
  </si>
  <si>
    <t>- กรณี field ใดๆ เป็น "Optional" และ AS ไม่ส่งค่า ดังนั้น AS ไม่ต้องส่ง header ไป</t>
  </si>
  <si>
    <t>1.20.3</t>
  </si>
  <si>
    <t>bankTransactionCode</t>
  </si>
  <si>
    <t>Use proprietaryCode as-is for bankTransactionCode until we have standardized codes in the future</t>
  </si>
  <si>
    <t>TW</t>
  </si>
  <si>
    <t>- ที่ประชุมตกลงให้ AS ส่งในปัจจุบันที่เป็นอยู่ (as-is) ให้เหมือนกับ proprietaryBankTransactionCode ไปก่อน และใน Next Phase ค่อยหารือเรื่อง Common Code ร่วมกัน</t>
  </si>
  <si>
    <t>1.20.4</t>
  </si>
  <si>
    <t>proprietaryBankTransactionCode</t>
  </si>
  <si>
    <t>- ที่ประชุมตกลงให้ AS ส่งในปัจจุบันที่เป็นอยู่ (as-is) และใน Next Phase ค่อยหารือเรื่อง Common Code ร่วมกัน</t>
  </si>
  <si>
    <t>1.20.5</t>
  </si>
  <si>
    <t>proprietaryBankTransactionDescription</t>
  </si>
  <si>
    <t>Transfer withdraw with book</t>
  </si>
  <si>
    <t>1.20.6</t>
  </si>
  <si>
    <t>creditDebitIndicator</t>
  </si>
  <si>
    <t>CRDT, DBIT</t>
  </si>
  <si>
    <t>DBIT</t>
  </si>
  <si>
    <t>- คือเครดิตเงินเข้า ธนาคารสามารถตรวจสอบ definition ได้จาก ISO2022</t>
  </si>
  <si>
    <t>1.20.7</t>
  </si>
  <si>
    <t>amount</t>
  </si>
  <si>
    <t>1.20.8</t>
  </si>
  <si>
    <t>amountCurrency</t>
  </si>
  <si>
    <t>1.20.9</t>
  </si>
  <si>
    <t>balance</t>
  </si>
  <si>
    <t>1.20.10</t>
  </si>
  <si>
    <t>balanceCurrency</t>
  </si>
  <si>
    <t>1.20.11</t>
  </si>
  <si>
    <t>processingBranchCode</t>
  </si>
  <si>
    <t>0700</t>
  </si>
  <si>
    <t>1.20.12</t>
  </si>
  <si>
    <t>processingBranchDescription</t>
  </si>
  <si>
    <t>Headquarters branch</t>
  </si>
  <si>
    <t>1.20.13</t>
  </si>
  <si>
    <t>originCode</t>
  </si>
  <si>
    <t>MB</t>
  </si>
  <si>
    <t>1.20.14</t>
  </si>
  <si>
    <t>originDescription</t>
  </si>
  <si>
    <t>Mobile banking</t>
  </si>
  <si>
    <t>1.20.15</t>
  </si>
  <si>
    <t>transactionId</t>
  </si>
  <si>
    <t>tx202008281535</t>
  </si>
  <si>
    <t>1.20.16</t>
  </si>
  <si>
    <t>transactionRef</t>
  </si>
  <si>
    <t>e.g. Cheque No.</t>
  </si>
  <si>
    <t>1.20.17</t>
  </si>
  <si>
    <t>transactionInformation</t>
  </si>
  <si>
    <t>Valid value of any mandatory field = Any value that matches its field condition
Valid value of any optional field = Any value that matches its field condition, Empty string,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</si>
</sst>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41">
    <font>
      <sz val="10"/>
      <name val="Arial"/>
      <family val="2"/>
      <charset val="222"/>
    </font>
    <font>
      <sz val="11"/>
      <color theme="1"/>
      <name val="Calibri"/>
      <family val="2"/>
      <charset val="222"/>
      <scheme val="minor"/>
    </font>
    <font>
      <sz val="10"/>
      <name val="Arial"/>
      <family val="2"/>
      <charset val="222"/>
    </font>
    <font>
      <u/>
      <sz val="10"/>
      <color indexed="12"/>
      <name val="Arial"/>
      <family val="2"/>
      <charset val="222"/>
    </font>
    <font>
      <sz val="14"/>
      <name val="Cordia New"/>
      <family val="2"/>
    </font>
    <font>
      <sz val="14"/>
      <name val="CordiaUPC"/>
      <family val="2"/>
    </font>
    <font>
      <b/>
      <sz val="8"/>
      <color indexed="8"/>
      <name val="Times New Roman"/>
      <family val="1"/>
      <charset val="222"/>
    </font>
    <font>
      <sz val="8"/>
      <color indexed="8"/>
      <name val="Angsana New"/>
      <family val="2"/>
      <charset val="222"/>
    </font>
    <font>
      <sz val="8"/>
      <color indexed="8"/>
      <name val="Times New Roman"/>
      <family val="1"/>
      <charset val="222"/>
    </font>
    <font>
      <u/>
      <sz val="11"/>
      <color theme="10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imes New Roman"/>
      <family val="1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color indexed="10"/>
      <name val="Calibri Light"/>
      <family val="2"/>
      <scheme val="major"/>
    </font>
    <font>
      <u/>
      <sz val="9"/>
      <color indexed="12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 (Body)"/>
    </font>
    <font>
      <sz val="14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81"/>
      <name val="Tahoma"/>
      <family val="2"/>
    </font>
    <font>
      <sz val="12"/>
      <color indexed="81"/>
      <name val="Tahoma"/>
      <family val="2"/>
    </font>
    <font>
      <sz val="18"/>
      <color indexed="81"/>
      <name val="Tahoma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>
      <alignment vertical="top"/>
    </xf>
    <xf numFmtId="0" fontId="5" fillId="0" borderId="0"/>
    <xf numFmtId="0" fontId="1" fillId="0" borderId="0"/>
    <xf numFmtId="0" fontId="9" fillId="0" borderId="0" applyNumberFormat="0" applyFill="0" applyBorder="0" applyAlignment="0" applyProtection="0"/>
  </cellStyleXfs>
  <cellXfs count="134">
    <xf numFmtId="0" fontId="0" fillId="0" borderId="0" xfId="0"/>
    <xf numFmtId="0" fontId="13" fillId="2" borderId="5" xfId="7" applyFont="1" applyFill="1" applyBorder="1"/>
    <xf numFmtId="0" fontId="13" fillId="2" borderId="5" xfId="7" applyFont="1" applyFill="1" applyBorder="1" applyAlignment="1">
      <alignment horizontal="center"/>
    </xf>
    <xf numFmtId="0" fontId="14" fillId="0" borderId="0" xfId="7" applyFont="1"/>
    <xf numFmtId="0" fontId="14" fillId="0" borderId="5" xfId="7" applyFont="1" applyBorder="1" applyAlignment="1">
      <alignment horizontal="center"/>
    </xf>
    <xf numFmtId="0" fontId="14" fillId="0" borderId="5" xfId="7" applyFont="1" applyBorder="1"/>
    <xf numFmtId="0" fontId="15" fillId="5" borderId="1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0" borderId="0" xfId="0" applyFont="1"/>
    <xf numFmtId="0" fontId="15" fillId="3" borderId="5" xfId="0" applyFont="1" applyFill="1" applyBorder="1"/>
    <xf numFmtId="0" fontId="16" fillId="0" borderId="5" xfId="0" applyFont="1" applyBorder="1"/>
    <xf numFmtId="0" fontId="15" fillId="4" borderId="5" xfId="0" applyFont="1" applyFill="1" applyBorder="1" applyAlignment="1">
      <alignment horizontal="center"/>
    </xf>
    <xf numFmtId="165" fontId="16" fillId="0" borderId="5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1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5" borderId="1" xfId="3" applyFont="1" applyFill="1" applyBorder="1" applyAlignment="1">
      <alignment horizontal="left" vertical="center"/>
    </xf>
    <xf numFmtId="0" fontId="15" fillId="5" borderId="2" xfId="3" applyFont="1" applyFill="1" applyBorder="1" applyAlignment="1">
      <alignment horizontal="left" vertical="center"/>
    </xf>
    <xf numFmtId="0" fontId="15" fillId="0" borderId="1" xfId="3" applyFont="1" applyBorder="1" applyAlignment="1">
      <alignment horizontal="left" vertical="center"/>
    </xf>
    <xf numFmtId="0" fontId="15" fillId="0" borderId="2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vertical="center"/>
    </xf>
    <xf numFmtId="0" fontId="15" fillId="0" borderId="0" xfId="3" applyFont="1" applyAlignment="1">
      <alignment horizontal="left" vertical="center"/>
    </xf>
    <xf numFmtId="0" fontId="18" fillId="0" borderId="0" xfId="4" applyNumberFormat="1" applyFont="1" applyFill="1" applyBorder="1" applyAlignment="1" applyProtection="1">
      <alignment vertical="center"/>
    </xf>
    <xf numFmtId="16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5" xfId="5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15" fontId="16" fillId="0" borderId="5" xfId="0" applyNumberFormat="1" applyFont="1" applyBorder="1"/>
    <xf numFmtId="0" fontId="3" fillId="0" borderId="5" xfId="4" applyBorder="1"/>
    <xf numFmtId="0" fontId="16" fillId="0" borderId="5" xfId="8" applyFont="1" applyFill="1" applyBorder="1"/>
    <xf numFmtId="0" fontId="15" fillId="6" borderId="5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vertical="center"/>
    </xf>
    <xf numFmtId="0" fontId="16" fillId="0" borderId="5" xfId="5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164" fontId="16" fillId="0" borderId="5" xfId="0" applyNumberFormat="1" applyFont="1" applyBorder="1" applyAlignment="1">
      <alignment horizontal="center" vertical="center"/>
    </xf>
    <xf numFmtId="164" fontId="16" fillId="0" borderId="5" xfId="0" quotePrefix="1" applyNumberFormat="1" applyFont="1" applyBorder="1" applyAlignment="1">
      <alignment horizontal="left" vertical="center" wrapText="1"/>
    </xf>
    <xf numFmtId="0" fontId="16" fillId="7" borderId="5" xfId="0" quotePrefix="1" applyFont="1" applyFill="1" applyBorder="1"/>
    <xf numFmtId="0" fontId="19" fillId="0" borderId="0" xfId="0" applyFont="1"/>
    <xf numFmtId="0" fontId="15" fillId="0" borderId="1" xfId="0" applyFont="1" applyBorder="1" applyAlignment="1">
      <alignment horizontal="left" vertical="center"/>
    </xf>
    <xf numFmtId="0" fontId="15" fillId="0" borderId="1" xfId="2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21" fillId="8" borderId="5" xfId="0" applyFont="1" applyFill="1" applyBorder="1" applyAlignment="1">
      <alignment horizontal="center" vertical="center"/>
    </xf>
    <xf numFmtId="49" fontId="21" fillId="8" borderId="5" xfId="0" applyNumberFormat="1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49" fontId="21" fillId="5" borderId="5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left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5" fillId="6" borderId="5" xfId="0" applyFont="1" applyFill="1" applyBorder="1" applyAlignment="1">
      <alignment horizontal="left" vertical="top" wrapText="1"/>
    </xf>
    <xf numFmtId="0" fontId="26" fillId="5" borderId="5" xfId="0" applyFont="1" applyFill="1" applyBorder="1" applyAlignment="1">
      <alignment horizontal="right" vertical="center"/>
    </xf>
    <xf numFmtId="0" fontId="26" fillId="5" borderId="5" xfId="0" applyFont="1" applyFill="1" applyBorder="1" applyAlignment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top"/>
    </xf>
    <xf numFmtId="49" fontId="27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vertical="top" wrapText="1"/>
    </xf>
    <xf numFmtId="0" fontId="27" fillId="0" borderId="5" xfId="0" applyFont="1" applyBorder="1" applyAlignment="1">
      <alignment horizontal="left" vertical="top" wrapText="1"/>
    </xf>
    <xf numFmtId="0" fontId="28" fillId="6" borderId="5" xfId="0" quotePrefix="1" applyFont="1" applyFill="1" applyBorder="1" applyAlignment="1">
      <alignment vertical="top" wrapText="1"/>
    </xf>
    <xf numFmtId="0" fontId="27" fillId="0" borderId="0" xfId="0" applyFont="1"/>
    <xf numFmtId="0" fontId="26" fillId="5" borderId="5" xfId="0" applyFont="1" applyFill="1" applyBorder="1" applyAlignment="1">
      <alignment horizontal="right" vertical="top"/>
    </xf>
    <xf numFmtId="0" fontId="26" fillId="5" borderId="5" xfId="0" applyFont="1" applyFill="1" applyBorder="1" applyAlignment="1">
      <alignment vertical="top"/>
    </xf>
    <xf numFmtId="0" fontId="27" fillId="0" borderId="5" xfId="0" applyFont="1" applyBorder="1" applyAlignment="1">
      <alignment horizontal="center" vertical="top"/>
    </xf>
    <xf numFmtId="49" fontId="27" fillId="0" borderId="5" xfId="0" applyNumberFormat="1" applyFont="1" applyBorder="1" applyAlignment="1">
      <alignment horizontal="center"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 wrapText="1"/>
    </xf>
    <xf numFmtId="49" fontId="32" fillId="0" borderId="5" xfId="0" applyNumberFormat="1" applyFont="1" applyBorder="1" applyAlignment="1">
      <alignment horizontal="center" vertical="center"/>
    </xf>
    <xf numFmtId="0" fontId="33" fillId="6" borderId="5" xfId="0" quotePrefix="1" applyFont="1" applyFill="1" applyBorder="1" applyAlignment="1">
      <alignment vertical="top" wrapText="1"/>
    </xf>
    <xf numFmtId="49" fontId="26" fillId="5" borderId="5" xfId="0" applyNumberFormat="1" applyFont="1" applyFill="1" applyBorder="1" applyAlignment="1">
      <alignment horizontal="right" vertical="center"/>
    </xf>
    <xf numFmtId="0" fontId="27" fillId="0" borderId="5" xfId="0" applyFont="1" applyBorder="1" applyAlignment="1">
      <alignment vertical="center"/>
    </xf>
    <xf numFmtId="0" fontId="27" fillId="0" borderId="5" xfId="0" applyFont="1" applyBorder="1" applyAlignment="1">
      <alignment vertical="center" wrapText="1"/>
    </xf>
    <xf numFmtId="0" fontId="27" fillId="0" borderId="5" xfId="0" applyFont="1" applyBorder="1" applyAlignment="1">
      <alignment horizontal="left" vertical="center" wrapText="1"/>
    </xf>
    <xf numFmtId="0" fontId="28" fillId="6" borderId="5" xfId="0" quotePrefix="1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0" fontId="22" fillId="5" borderId="5" xfId="0" applyFont="1" applyFill="1" applyBorder="1" applyAlignment="1">
      <alignment vertical="center"/>
    </xf>
    <xf numFmtId="0" fontId="28" fillId="6" borderId="5" xfId="0" quotePrefix="1" applyFont="1" applyFill="1" applyBorder="1" applyAlignment="1">
      <alignment horizontal="center" vertical="top" wrapText="1"/>
    </xf>
    <xf numFmtId="0" fontId="28" fillId="6" borderId="5" xfId="0" quotePrefix="1" applyFont="1" applyFill="1" applyBorder="1" applyAlignment="1">
      <alignment horizontal="left" vertical="top" wrapText="1"/>
    </xf>
    <xf numFmtId="0" fontId="22" fillId="5" borderId="5" xfId="0" applyFont="1" applyFill="1" applyBorder="1" applyAlignment="1">
      <alignment vertical="top"/>
    </xf>
    <xf numFmtId="2" fontId="27" fillId="0" borderId="5" xfId="0" applyNumberFormat="1" applyFont="1" applyBorder="1" applyAlignment="1">
      <alignment horizontal="left" vertical="top" wrapText="1"/>
    </xf>
    <xf numFmtId="0" fontId="27" fillId="5" borderId="5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vertical="top"/>
    </xf>
    <xf numFmtId="49" fontId="27" fillId="5" borderId="5" xfId="0" applyNumberFormat="1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vertical="center" wrapText="1"/>
    </xf>
    <xf numFmtId="0" fontId="27" fillId="5" borderId="5" xfId="0" applyFont="1" applyFill="1" applyBorder="1" applyAlignment="1">
      <alignment horizontal="left" vertical="top" wrapText="1"/>
    </xf>
    <xf numFmtId="0" fontId="27" fillId="5" borderId="5" xfId="0" applyFont="1" applyFill="1" applyBorder="1" applyAlignment="1">
      <alignment vertical="top" wrapText="1"/>
    </xf>
    <xf numFmtId="49" fontId="26" fillId="0" borderId="5" xfId="0" applyNumberFormat="1" applyFont="1" applyBorder="1" applyAlignment="1">
      <alignment horizontal="right" vertical="center"/>
    </xf>
    <xf numFmtId="0" fontId="27" fillId="0" borderId="5" xfId="0" applyFont="1" applyBorder="1" applyAlignment="1">
      <alignment horizontal="left" vertical="center"/>
    </xf>
    <xf numFmtId="0" fontId="22" fillId="6" borderId="5" xfId="0" quotePrefix="1" applyFont="1" applyFill="1" applyBorder="1" applyAlignment="1">
      <alignment horizontal="left" vertical="center" wrapText="1"/>
    </xf>
    <xf numFmtId="0" fontId="28" fillId="6" borderId="5" xfId="0" quotePrefix="1" applyFont="1" applyFill="1" applyBorder="1" applyAlignment="1">
      <alignment horizontal="left" vertical="center" wrapText="1"/>
    </xf>
    <xf numFmtId="49" fontId="27" fillId="0" borderId="5" xfId="0" applyNumberFormat="1" applyFont="1" applyBorder="1" applyAlignment="1">
      <alignment horizontal="left" vertical="top" wrapText="1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49" fontId="27" fillId="0" borderId="0" xfId="0" applyNumberFormat="1" applyFont="1"/>
    <xf numFmtId="0" fontId="28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26" fillId="0" borderId="8" xfId="0" applyFont="1" applyBorder="1"/>
    <xf numFmtId="0" fontId="0" fillId="0" borderId="5" xfId="0" applyBorder="1"/>
    <xf numFmtId="0" fontId="40" fillId="0" borderId="0" xfId="0" applyFont="1" applyAlignment="1">
      <alignment wrapText="1"/>
    </xf>
    <xf numFmtId="0" fontId="39" fillId="11" borderId="5" xfId="0" applyFont="1" applyFill="1" applyBorder="1"/>
    <xf numFmtId="0" fontId="16" fillId="0" borderId="5" xfId="0" applyFont="1" applyBorder="1" applyAlignment="1">
      <alignment horizontal="center"/>
    </xf>
    <xf numFmtId="0" fontId="16" fillId="12" borderId="5" xfId="8" applyFont="1" applyFill="1" applyBorder="1"/>
    <xf numFmtId="0" fontId="15" fillId="12" borderId="5" xfId="5" applyFont="1" applyFill="1" applyBorder="1" applyAlignment="1">
      <alignment horizontal="center" vertical="center"/>
    </xf>
    <xf numFmtId="0" fontId="13" fillId="0" borderId="0" xfId="7" applyFont="1"/>
    <xf numFmtId="0" fontId="13" fillId="13" borderId="0" xfId="7" applyFont="1" applyFill="1"/>
    <xf numFmtId="0" fontId="16" fillId="0" borderId="5" xfId="0" applyFont="1" applyBorder="1" applyAlignment="1">
      <alignment wrapText="1"/>
    </xf>
    <xf numFmtId="0" fontId="3" fillId="0" borderId="5" xfId="4" applyBorder="1" applyAlignment="1">
      <alignment wrapText="1"/>
    </xf>
    <xf numFmtId="164" fontId="16" fillId="0" borderId="5" xfId="0" applyNumberFormat="1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26" fillId="10" borderId="5" xfId="0" applyFont="1" applyFill="1" applyBorder="1" applyAlignment="1">
      <alignment horizontal="left" vertical="center" wrapText="1"/>
    </xf>
  </cellXfs>
  <cellStyles count="9">
    <cellStyle name="Hyperlink" xfId="4" builtinId="8"/>
    <cellStyle name="Hyperlink 2" xfId="8" xr:uid="{00000000-0005-0000-0000-000001000000}"/>
    <cellStyle name="Normal" xfId="0" builtinId="0"/>
    <cellStyle name="Normal 2" xfId="7" xr:uid="{00000000-0005-0000-0000-000003000000}"/>
    <cellStyle name="Normal_AMPST FMT 01" xfId="5" xr:uid="{00000000-0005-0000-0000-000004000000}"/>
    <cellStyle name="Normal_Book1" xfId="3" xr:uid="{00000000-0005-0000-0000-000005000000}"/>
    <cellStyle name="Normal_changeArray" xfId="2" xr:uid="{00000000-0005-0000-0000-000006000000}"/>
    <cellStyle name="Normal_EDW_DataSourceTP" xfId="1" xr:uid="{00000000-0005-0000-0000-000007000000}"/>
    <cellStyle name="ปกติ_STATEMEN" xfId="6" xr:uid="{00000000-0005-0000-0000-000008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1711569</xdr:colOff>
      <xdr:row>8</xdr:row>
      <xdr:rowOff>99646</xdr:rowOff>
    </xdr:from>
    <xdr:to>
      <xdr:col>3</xdr:col>
      <xdr:colOff>317013</xdr:colOff>
      <xdr:row>26</xdr:row>
      <xdr:rowOff>11898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60F4FF-A9E5-48C6-82BF-23256F7C8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5169" y="3341077"/>
          <a:ext cx="4489940" cy="2573615"/>
        </a:xfrm>
        <a:prstGeom prst="rect">
          <a:avLst/>
        </a:prstGeom>
      </xdr:spPr>
    </xdr:pic>
    <xdr:clientData/>
  </xdr:twoCellAnchor>
  <xdr:twoCellAnchor editAs="oneCell">
    <xdr:from>
      <xdr:col>0</xdr:col>
      <xdr:colOff>180488</xdr:colOff>
      <xdr:row>7</xdr:row>
      <xdr:rowOff>61292</xdr:rowOff>
    </xdr:from>
    <xdr:to>
      <xdr:col>1</xdr:col>
      <xdr:colOff>1628692</xdr:colOff>
      <xdr:row>26</xdr:row>
      <xdr:rowOff>98839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DA860A-D46D-4FF4-8B9A-D7CB38E2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88" y="1081709"/>
          <a:ext cx="3581804" cy="2821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</xdr:colOff>
      <xdr:row>26</xdr:row>
      <xdr:rowOff>101059</xdr:rowOff>
    </xdr:from>
    <xdr:to>
      <xdr:col>3</xdr:col>
      <xdr:colOff>2322512</xdr:colOff>
      <xdr:row>54</xdr:row>
      <xdr:rowOff>22759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133196-0A22-41AC-925C-2F3D2A76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362" y="4063459"/>
          <a:ext cx="8391525" cy="4198425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95251</xdr:colOff>
      <xdr:row>4</xdr:row>
      <xdr:rowOff>47626</xdr:rowOff>
    </xdr:from>
    <xdr:to>
      <xdr:col>8</xdr:col>
      <xdr:colOff>85725</xdr:colOff>
      <xdr:row>20</xdr:row>
      <xdr:rowOff>150736</xdr:rowOff>
    </xdr:to>
    <xdr:pic>
      <xdr:nvPicPr>
        <xdr:cNvPr id="4" name="Picture 3" descr="image">
          <a:extLst>
            <a:ext uri="{FF2B5EF4-FFF2-40B4-BE49-F238E27FC236}">
              <a16:creationId xmlns:a16="http://schemas.microsoft.com/office/drawing/2014/main" id="{AE980124-8938-4A2C-A088-63818C0B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57226"/>
          <a:ext cx="12230099" cy="2541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.nuntapiyawan@accenture.com" TargetMode="External"/><Relationship Id="rId2" Type="http://schemas.openxmlformats.org/officeDocument/2006/relationships/hyperlink" Target="mailto:n.nuntapiyawan@accenture.com" TargetMode="External"/><Relationship Id="rId1" Type="http://schemas.openxmlformats.org/officeDocument/2006/relationships/hyperlink" Target="mailto:n.nuntapiyawan@accenture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natthawud.sutthiprasert@scbtechx.io" TargetMode="External"/><Relationship Id="rId4" Type="http://schemas.openxmlformats.org/officeDocument/2006/relationships/hyperlink" Target="mailto:adun.ngambrisut@accentur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zoomScale="115" zoomScaleNormal="115" workbookViewId="0">
      <selection activeCell="D11" sqref="D11"/>
    </sheetView>
  </sheetViews>
  <sheetFormatPr defaultColWidth="8.85546875" defaultRowHeight="12"/>
  <cols>
    <col min="1" max="1" width="31.140625" style="8" bestFit="1" customWidth="1"/>
    <col min="2" max="2" width="51" style="8" customWidth="1"/>
    <col min="3" max="3" width="34.85546875" style="8" customWidth="1"/>
    <col min="4" max="5" width="28" style="8" customWidth="1"/>
    <col min="6" max="16384" width="8.85546875" style="8"/>
  </cols>
  <sheetData>
    <row r="1" spans="1:5">
      <c r="A1" s="121" t="s">
        <v>0</v>
      </c>
      <c r="B1" s="122"/>
    </row>
    <row r="2" spans="1:5">
      <c r="A2" s="9" t="s">
        <v>1</v>
      </c>
      <c r="B2" s="10" t="s">
        <v>2</v>
      </c>
    </row>
    <row r="3" spans="1:5">
      <c r="A3" s="9" t="s">
        <v>3</v>
      </c>
      <c r="B3" s="46" t="s">
        <v>4</v>
      </c>
      <c r="C3" s="47"/>
    </row>
    <row r="4" spans="1:5">
      <c r="A4" s="9" t="s">
        <v>5</v>
      </c>
      <c r="B4" s="46" t="s">
        <v>6</v>
      </c>
      <c r="C4" s="47"/>
    </row>
    <row r="5" spans="1:5">
      <c r="A5" s="9" t="s">
        <v>7</v>
      </c>
      <c r="B5" s="46" t="s">
        <v>8</v>
      </c>
      <c r="C5" s="47"/>
    </row>
    <row r="15" spans="1:5">
      <c r="E15" s="50"/>
    </row>
  </sheetData>
  <sheetProtection selectLockedCells="1" selectUnlockedCells="1"/>
  <mergeCells count="1">
    <mergeCell ref="A1:B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72C4-FF13-4ADB-A6A2-466150BD16A3}">
  <sheetPr codeName="Sheet2"/>
  <dimension ref="A1:D10"/>
  <sheetViews>
    <sheetView workbookViewId="0">
      <selection activeCell="D11" sqref="D11"/>
    </sheetView>
  </sheetViews>
  <sheetFormatPr defaultColWidth="8.85546875" defaultRowHeight="12"/>
  <cols>
    <col min="1" max="1" width="7.85546875" style="8" bestFit="1" customWidth="1"/>
    <col min="2" max="2" width="52.42578125" style="8" customWidth="1"/>
    <col min="3" max="3" width="30.85546875" style="8" customWidth="1"/>
    <col min="4" max="4" width="28" style="8" customWidth="1"/>
    <col min="5" max="16384" width="8.85546875" style="8"/>
  </cols>
  <sheetData>
    <row r="1" spans="1:4">
      <c r="A1" s="123" t="s">
        <v>9</v>
      </c>
      <c r="B1" s="123"/>
      <c r="C1" s="123"/>
      <c r="D1" s="123"/>
    </row>
    <row r="2" spans="1:4">
      <c r="A2" s="11" t="s">
        <v>10</v>
      </c>
      <c r="B2" s="11" t="s">
        <v>11</v>
      </c>
      <c r="C2" s="11" t="s">
        <v>12</v>
      </c>
      <c r="D2" s="11" t="s">
        <v>13</v>
      </c>
    </row>
    <row r="3" spans="1:4" ht="12.75">
      <c r="A3" s="12">
        <v>1</v>
      </c>
      <c r="B3" s="10" t="s">
        <v>14</v>
      </c>
      <c r="C3" s="38" t="s">
        <v>15</v>
      </c>
      <c r="D3" s="37">
        <v>44579</v>
      </c>
    </row>
    <row r="4" spans="1:4" ht="12.75">
      <c r="A4" s="113">
        <v>1.1000000000000001</v>
      </c>
      <c r="B4" s="10" t="s">
        <v>16</v>
      </c>
      <c r="C4" s="38" t="s">
        <v>15</v>
      </c>
      <c r="D4" s="37">
        <v>44582</v>
      </c>
    </row>
    <row r="5" spans="1:4" ht="12.75">
      <c r="A5" s="113">
        <v>1.2</v>
      </c>
      <c r="B5" s="10" t="s">
        <v>17</v>
      </c>
      <c r="C5" s="38" t="s">
        <v>15</v>
      </c>
      <c r="D5" s="37">
        <v>44585</v>
      </c>
    </row>
    <row r="6" spans="1:4" ht="72">
      <c r="A6" s="113">
        <v>1.2</v>
      </c>
      <c r="B6" s="118" t="s">
        <v>18</v>
      </c>
      <c r="C6" s="119" t="s">
        <v>19</v>
      </c>
      <c r="D6" s="37">
        <v>44622</v>
      </c>
    </row>
    <row r="7" spans="1:4">
      <c r="A7" s="36">
        <v>1.3</v>
      </c>
      <c r="B7" s="10"/>
      <c r="C7" s="10"/>
      <c r="D7" s="10"/>
    </row>
    <row r="8" spans="1:4" ht="12.75">
      <c r="A8" s="36">
        <v>1.4</v>
      </c>
      <c r="B8" s="10" t="s">
        <v>20</v>
      </c>
      <c r="C8" s="38" t="s">
        <v>21</v>
      </c>
      <c r="D8" s="37">
        <v>45166</v>
      </c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</sheetData>
  <sheetProtection selectLockedCells="1" selectUnlockedCells="1"/>
  <mergeCells count="1">
    <mergeCell ref="A1:D1"/>
  </mergeCells>
  <hyperlinks>
    <hyperlink ref="C3" r:id="rId1" xr:uid="{35E58371-5234-48A8-8014-0ED9DB564E5D}"/>
    <hyperlink ref="C4" r:id="rId2" xr:uid="{378C42E3-8B76-4A12-A50D-10428E9A12D1}"/>
    <hyperlink ref="C5" r:id="rId3" xr:uid="{750DECDC-ED26-416E-BB79-F83EBCB24370}"/>
    <hyperlink ref="C6" r:id="rId4" display="adun.ngambrisut@accenture.com" xr:uid="{0BEC208D-8A07-4883-96D5-3FDDAB5ED89F}"/>
    <hyperlink ref="C8" r:id="rId5" xr:uid="{D55C433A-AF4A-43D0-B6CB-57A8DB00508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6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31"/>
  <sheetViews>
    <sheetView zoomScaleNormal="100" workbookViewId="0">
      <selection activeCell="B2" sqref="B2"/>
    </sheetView>
  </sheetViews>
  <sheetFormatPr defaultColWidth="9.140625" defaultRowHeight="12"/>
  <cols>
    <col min="1" max="1" width="4.140625" style="3" bestFit="1" customWidth="1"/>
    <col min="2" max="2" width="46.42578125" style="3" customWidth="1"/>
    <col min="3" max="3" width="45.85546875" style="3" customWidth="1"/>
    <col min="4" max="4" width="42" style="3" customWidth="1"/>
    <col min="5" max="5" width="21.85546875" style="3" customWidth="1"/>
    <col min="6" max="16384" width="9.140625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25</v>
      </c>
      <c r="E1" s="2" t="s">
        <v>26</v>
      </c>
    </row>
    <row r="2" spans="1:5">
      <c r="A2" s="4">
        <v>1</v>
      </c>
      <c r="B2" s="39" t="s">
        <v>27</v>
      </c>
      <c r="C2" s="114" t="s">
        <v>28</v>
      </c>
      <c r="D2" s="5" t="s">
        <v>29</v>
      </c>
      <c r="E2" s="5" t="s">
        <v>30</v>
      </c>
    </row>
    <row r="4" spans="1:5">
      <c r="B4" s="117" t="s">
        <v>31</v>
      </c>
    </row>
    <row r="23" spans="2:5">
      <c r="B23" s="116" t="s">
        <v>32</v>
      </c>
    </row>
    <row r="26" spans="2:5">
      <c r="B26" s="117" t="s">
        <v>33</v>
      </c>
    </row>
    <row r="31" spans="2:5" ht="12.75">
      <c r="E3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41"/>
  <sheetViews>
    <sheetView tabSelected="1" zoomScale="98" zoomScaleNormal="98" workbookViewId="0">
      <selection activeCell="N32" sqref="N32"/>
    </sheetView>
  </sheetViews>
  <sheetFormatPr defaultColWidth="9.140625" defaultRowHeight="12"/>
  <cols>
    <col min="1" max="1" width="10.42578125" style="17" customWidth="1"/>
    <col min="2" max="2" width="31.42578125" style="17" customWidth="1"/>
    <col min="3" max="3" width="50.85546875" style="17" customWidth="1"/>
    <col min="4" max="4" width="12.5703125" style="17" customWidth="1"/>
    <col min="5" max="5" width="7.5703125" style="17" customWidth="1"/>
    <col min="6" max="6" width="14" style="17" customWidth="1"/>
    <col min="7" max="7" width="17.85546875" style="17" customWidth="1"/>
    <col min="8" max="8" width="15.5703125" style="17" customWidth="1"/>
    <col min="9" max="9" width="41.85546875" style="17" customWidth="1"/>
    <col min="10" max="10" width="16" style="17" customWidth="1"/>
    <col min="11" max="11" width="17.5703125" style="18" customWidth="1"/>
    <col min="12" max="12" width="34.5703125" style="18" customWidth="1"/>
    <col min="13" max="13" width="13.42578125" style="17" customWidth="1"/>
    <col min="14" max="14" width="44.140625" style="17" customWidth="1"/>
    <col min="15" max="15" width="12.5703125" style="17" customWidth="1"/>
    <col min="16" max="16" width="18.85546875" style="17" customWidth="1"/>
    <col min="17" max="16384" width="9.140625" style="17"/>
  </cols>
  <sheetData>
    <row r="1" spans="1:16">
      <c r="A1" s="13" t="s">
        <v>34</v>
      </c>
      <c r="B1" s="14"/>
      <c r="C1" s="48" t="s">
        <v>35</v>
      </c>
      <c r="D1" s="15"/>
      <c r="E1" s="16"/>
      <c r="O1" s="132" t="s">
        <v>36</v>
      </c>
      <c r="P1" s="132"/>
    </row>
    <row r="2" spans="1:16">
      <c r="A2" s="13" t="s">
        <v>37</v>
      </c>
      <c r="B2" s="14"/>
      <c r="C2" s="48" t="s">
        <v>38</v>
      </c>
      <c r="D2" s="15"/>
      <c r="E2" s="16"/>
      <c r="O2" s="19" t="s">
        <v>39</v>
      </c>
      <c r="P2" s="19"/>
    </row>
    <row r="3" spans="1:16">
      <c r="A3" s="13" t="s">
        <v>40</v>
      </c>
      <c r="B3" s="14"/>
      <c r="C3" s="48"/>
      <c r="D3" s="15"/>
      <c r="E3" s="16"/>
      <c r="O3" s="19" t="s">
        <v>41</v>
      </c>
      <c r="P3" s="19"/>
    </row>
    <row r="4" spans="1:16">
      <c r="A4" s="13" t="s">
        <v>42</v>
      </c>
      <c r="B4" s="14"/>
      <c r="C4" s="49" t="s">
        <v>43</v>
      </c>
      <c r="D4" s="15"/>
      <c r="E4" s="16"/>
      <c r="O4" s="132" t="s">
        <v>44</v>
      </c>
      <c r="P4" s="132"/>
    </row>
    <row r="5" spans="1:16" s="24" customFormat="1">
      <c r="A5" s="20" t="s">
        <v>45</v>
      </c>
      <c r="B5" s="21"/>
      <c r="C5" s="49"/>
      <c r="D5" s="15"/>
      <c r="E5" s="23"/>
      <c r="K5" s="18"/>
      <c r="L5" s="18"/>
      <c r="M5" s="25"/>
    </row>
    <row r="6" spans="1:16" s="24" customFormat="1">
      <c r="A6" s="20" t="s">
        <v>46</v>
      </c>
      <c r="B6" s="21"/>
      <c r="C6" s="49"/>
      <c r="D6" s="15"/>
      <c r="E6" s="23"/>
      <c r="K6" s="18"/>
      <c r="L6" s="18"/>
      <c r="M6" s="25"/>
    </row>
    <row r="7" spans="1:16">
      <c r="A7" s="13" t="s">
        <v>25</v>
      </c>
      <c r="B7" s="14"/>
      <c r="C7" s="49" t="s">
        <v>29</v>
      </c>
      <c r="D7" s="15"/>
      <c r="E7" s="16"/>
      <c r="O7" s="19" t="s">
        <v>47</v>
      </c>
      <c r="P7" s="19" t="s">
        <v>48</v>
      </c>
    </row>
    <row r="8" spans="1:16">
      <c r="A8" s="13" t="s">
        <v>49</v>
      </c>
      <c r="B8" s="14"/>
      <c r="C8" s="48"/>
      <c r="D8" s="15"/>
      <c r="E8" s="16"/>
      <c r="O8" s="19" t="s">
        <v>50</v>
      </c>
      <c r="P8" s="19" t="s">
        <v>51</v>
      </c>
    </row>
    <row r="9" spans="1:16" ht="18.75" customHeight="1">
      <c r="A9" s="13" t="s">
        <v>52</v>
      </c>
      <c r="B9" s="14"/>
      <c r="C9" s="48"/>
      <c r="D9" s="15"/>
      <c r="E9" s="16"/>
      <c r="O9" s="19" t="s">
        <v>53</v>
      </c>
      <c r="P9" s="19" t="s">
        <v>54</v>
      </c>
    </row>
    <row r="10" spans="1:16" ht="14.45" customHeight="1">
      <c r="A10" s="13" t="s">
        <v>55</v>
      </c>
      <c r="B10" s="14"/>
      <c r="C10" s="48" t="s">
        <v>56</v>
      </c>
      <c r="D10" s="15"/>
      <c r="E10" s="16"/>
    </row>
    <row r="11" spans="1:16" s="24" customFormat="1">
      <c r="A11" s="20" t="s">
        <v>26</v>
      </c>
      <c r="B11" s="21"/>
      <c r="C11" s="48" t="s">
        <v>41</v>
      </c>
      <c r="D11" s="15"/>
      <c r="E11" s="23"/>
      <c r="K11" s="18"/>
      <c r="L11" s="18"/>
      <c r="M11" s="17"/>
    </row>
    <row r="12" spans="1:16" s="24" customFormat="1">
      <c r="A12" s="20" t="s">
        <v>36</v>
      </c>
      <c r="B12" s="21"/>
      <c r="C12" s="48" t="s">
        <v>41</v>
      </c>
      <c r="D12" s="22" t="s">
        <v>57</v>
      </c>
      <c r="E12" s="23"/>
      <c r="F12" s="26" t="s">
        <v>58</v>
      </c>
      <c r="I12" s="26"/>
      <c r="K12" s="18"/>
      <c r="L12" s="18"/>
      <c r="M12" s="25"/>
    </row>
    <row r="13" spans="1:16" s="24" customFormat="1">
      <c r="A13" s="20" t="s">
        <v>59</v>
      </c>
      <c r="B13" s="21"/>
      <c r="C13" s="48" t="s">
        <v>53</v>
      </c>
      <c r="D13" s="15"/>
      <c r="E13" s="23"/>
      <c r="H13" s="26"/>
      <c r="I13" s="26"/>
      <c r="K13" s="18"/>
      <c r="L13" s="18"/>
      <c r="M13" s="25"/>
    </row>
    <row r="14" spans="1:16" s="24" customFormat="1" ht="13.5" customHeight="1">
      <c r="A14" s="20" t="s">
        <v>60</v>
      </c>
      <c r="B14" s="21"/>
      <c r="C14" s="48" t="s">
        <v>61</v>
      </c>
      <c r="D14" s="15"/>
      <c r="E14" s="23"/>
      <c r="H14" s="26"/>
      <c r="I14" s="26"/>
      <c r="K14" s="18"/>
      <c r="L14" s="18"/>
      <c r="M14" s="25"/>
    </row>
    <row r="15" spans="1:16" s="24" customFormat="1">
      <c r="A15" s="20" t="s">
        <v>62</v>
      </c>
      <c r="B15" s="21"/>
      <c r="C15" s="48" t="s">
        <v>63</v>
      </c>
      <c r="D15" s="15"/>
      <c r="E15" s="23"/>
      <c r="K15" s="18"/>
      <c r="L15" s="18"/>
      <c r="M15" s="25"/>
    </row>
    <row r="16" spans="1:16" s="24" customFormat="1">
      <c r="A16" s="20" t="s">
        <v>64</v>
      </c>
      <c r="B16" s="21"/>
      <c r="C16" s="22" t="s">
        <v>65</v>
      </c>
      <c r="D16" s="15"/>
      <c r="E16" s="23"/>
      <c r="K16" s="18"/>
      <c r="L16" s="18"/>
      <c r="M16" s="25"/>
    </row>
    <row r="17" spans="1:16" s="24" customFormat="1">
      <c r="A17" s="20" t="s">
        <v>66</v>
      </c>
      <c r="B17" s="21"/>
      <c r="C17" s="22" t="s">
        <v>67</v>
      </c>
      <c r="D17" s="15"/>
      <c r="E17" s="23"/>
      <c r="K17" s="18"/>
      <c r="L17" s="18"/>
      <c r="M17" s="25"/>
    </row>
    <row r="18" spans="1:16" s="24" customFormat="1">
      <c r="A18" s="27"/>
      <c r="B18" s="27"/>
      <c r="C18" s="27"/>
      <c r="D18" s="27"/>
      <c r="K18" s="18"/>
      <c r="L18" s="18"/>
      <c r="M18" s="25"/>
    </row>
    <row r="19" spans="1:16" s="24" customFormat="1" ht="25.5" customHeight="1">
      <c r="A19" s="26" t="s">
        <v>68</v>
      </c>
      <c r="C19" s="28"/>
      <c r="K19" s="18"/>
      <c r="L19" s="18"/>
      <c r="M19" s="25"/>
    </row>
    <row r="20" spans="1:16" s="24" customFormat="1" ht="16.5" customHeight="1">
      <c r="B20" s="24" t="s">
        <v>69</v>
      </c>
      <c r="K20" s="18"/>
      <c r="L20" s="18"/>
      <c r="M20" s="25"/>
      <c r="O20" s="17"/>
      <c r="P20" s="17"/>
    </row>
    <row r="21" spans="1:16" s="24" customFormat="1">
      <c r="B21" s="24" t="s">
        <v>70</v>
      </c>
      <c r="K21" s="18"/>
      <c r="L21" s="18"/>
      <c r="M21" s="29"/>
      <c r="O21" s="17"/>
      <c r="P21" s="17"/>
    </row>
    <row r="22" spans="1:16" s="24" customFormat="1">
      <c r="B22" s="24" t="s">
        <v>71</v>
      </c>
      <c r="K22" s="18"/>
      <c r="L22" s="18"/>
      <c r="M22" s="29"/>
      <c r="O22" s="17"/>
      <c r="P22" s="17"/>
    </row>
    <row r="23" spans="1:16" s="24" customFormat="1">
      <c r="B23" s="24" t="s">
        <v>72</v>
      </c>
      <c r="K23" s="18"/>
      <c r="L23" s="18"/>
      <c r="M23" s="29"/>
      <c r="O23" s="17"/>
      <c r="P23" s="17"/>
    </row>
    <row r="25" spans="1:16">
      <c r="D25" s="30"/>
    </row>
    <row r="26" spans="1:16" ht="25.5" customHeight="1">
      <c r="A26" s="126" t="str">
        <f>UPPER("FiedNo.")</f>
        <v>FIEDNO.</v>
      </c>
      <c r="B26" s="126" t="str">
        <f>UPPER("Field Name")</f>
        <v>FIELD NAME</v>
      </c>
      <c r="C26" s="130" t="str">
        <f>UPPER("Length")</f>
        <v>LENGTH</v>
      </c>
      <c r="D26" s="127" t="str">
        <f>UPPER("Data
 Type")</f>
        <v>DATA
 TYPE</v>
      </c>
      <c r="E26" s="127" t="str">
        <f>UPPER("Dec.
point")</f>
        <v>DEC.
POINT</v>
      </c>
      <c r="F26" s="128" t="str">
        <f>UPPER("Key Field")</f>
        <v>KEY FIELD</v>
      </c>
      <c r="G26" s="124" t="str">
        <f>UPPER("Date / Time")</f>
        <v>DATE / TIME</v>
      </c>
      <c r="H26" s="125"/>
      <c r="I26" s="128" t="str">
        <f>UPPER("Description")</f>
        <v>DESCRIPTION</v>
      </c>
      <c r="J26" s="127" t="str">
        <f>UPPER("Thai Char.")</f>
        <v>THAI CHAR.</v>
      </c>
      <c r="K26" s="127" t="s">
        <v>73</v>
      </c>
      <c r="L26" s="127" t="s">
        <v>74</v>
      </c>
      <c r="M26" s="127" t="s">
        <v>75</v>
      </c>
      <c r="N26" s="127" t="str">
        <f>UPPER("Possible Value")</f>
        <v>POSSIBLE VALUE</v>
      </c>
    </row>
    <row r="27" spans="1:16">
      <c r="A27" s="126"/>
      <c r="B27" s="126"/>
      <c r="C27" s="131"/>
      <c r="D27" s="127"/>
      <c r="E27" s="127"/>
      <c r="F27" s="129"/>
      <c r="G27" s="6" t="str">
        <f>UPPER("Date Format")</f>
        <v>DATE FORMAT</v>
      </c>
      <c r="H27" s="7" t="str">
        <f>UPPER("Time Zone")</f>
        <v>TIME ZONE</v>
      </c>
      <c r="I27" s="129"/>
      <c r="J27" s="127"/>
      <c r="K27" s="127"/>
      <c r="L27" s="127"/>
      <c r="M27" s="127"/>
      <c r="N27" s="127"/>
    </row>
    <row r="28" spans="1:16">
      <c r="A28" s="31">
        <v>1</v>
      </c>
      <c r="B28" s="42" t="s">
        <v>76</v>
      </c>
      <c r="C28" s="32">
        <v>64</v>
      </c>
      <c r="D28" s="32" t="s">
        <v>47</v>
      </c>
      <c r="E28" s="31"/>
      <c r="F28" s="40"/>
      <c r="G28" s="33"/>
      <c r="H28" s="33"/>
      <c r="I28" s="43" t="s">
        <v>77</v>
      </c>
      <c r="J28" s="36" t="s">
        <v>53</v>
      </c>
      <c r="K28" s="44" t="s">
        <v>53</v>
      </c>
      <c r="L28" s="34"/>
      <c r="M28" s="34"/>
      <c r="N28" s="34"/>
    </row>
    <row r="29" spans="1:16" s="30" customFormat="1">
      <c r="A29" s="31">
        <v>2</v>
      </c>
      <c r="B29" s="35" t="s">
        <v>78</v>
      </c>
      <c r="C29" s="32">
        <v>9</v>
      </c>
      <c r="D29" s="32" t="s">
        <v>47</v>
      </c>
      <c r="E29" s="35"/>
      <c r="F29" s="41"/>
      <c r="G29" s="35"/>
      <c r="H29" s="36"/>
      <c r="I29" s="35" t="s">
        <v>79</v>
      </c>
      <c r="J29" s="36" t="s">
        <v>53</v>
      </c>
      <c r="K29" s="44" t="s">
        <v>53</v>
      </c>
      <c r="L29" s="34"/>
      <c r="M29" s="34"/>
      <c r="N29" s="34"/>
    </row>
    <row r="30" spans="1:16" s="30" customFormat="1">
      <c r="A30" s="31">
        <v>3</v>
      </c>
      <c r="B30" s="35" t="s">
        <v>80</v>
      </c>
      <c r="C30" s="32">
        <v>36</v>
      </c>
      <c r="D30" s="32" t="s">
        <v>47</v>
      </c>
      <c r="E30" s="35"/>
      <c r="F30" s="41"/>
      <c r="G30" s="35"/>
      <c r="H30" s="36"/>
      <c r="I30" s="35" t="s">
        <v>81</v>
      </c>
      <c r="J30" s="36" t="s">
        <v>53</v>
      </c>
      <c r="K30" s="44" t="s">
        <v>53</v>
      </c>
      <c r="L30" s="34"/>
      <c r="M30" s="34"/>
      <c r="N30" s="34"/>
    </row>
    <row r="31" spans="1:16" s="30" customFormat="1">
      <c r="A31" s="31">
        <v>4</v>
      </c>
      <c r="B31" s="35" t="s">
        <v>82</v>
      </c>
      <c r="C31" s="32">
        <v>30</v>
      </c>
      <c r="D31" s="32" t="s">
        <v>47</v>
      </c>
      <c r="E31" s="35"/>
      <c r="F31" s="41"/>
      <c r="G31" s="35"/>
      <c r="H31" s="36"/>
      <c r="I31" s="35" t="s">
        <v>83</v>
      </c>
      <c r="J31" s="36" t="s">
        <v>53</v>
      </c>
      <c r="K31" s="44" t="s">
        <v>53</v>
      </c>
      <c r="L31" s="34"/>
      <c r="M31" s="34"/>
      <c r="N31" s="34"/>
    </row>
    <row r="32" spans="1:16" s="30" customFormat="1" ht="24">
      <c r="A32" s="31">
        <v>5</v>
      </c>
      <c r="B32" s="35" t="s">
        <v>84</v>
      </c>
      <c r="C32" s="32" t="s">
        <v>85</v>
      </c>
      <c r="D32" s="32" t="s">
        <v>47</v>
      </c>
      <c r="E32" s="35"/>
      <c r="F32" s="41"/>
      <c r="G32" s="35"/>
      <c r="H32" s="36"/>
      <c r="I32" s="43" t="s">
        <v>86</v>
      </c>
      <c r="J32" s="36" t="s">
        <v>53</v>
      </c>
      <c r="K32" s="44" t="s">
        <v>53</v>
      </c>
      <c r="L32" s="34"/>
      <c r="M32" s="34"/>
      <c r="N32" s="120" t="s">
        <v>87</v>
      </c>
    </row>
    <row r="33" spans="1:14" s="30" customFormat="1" ht="24">
      <c r="A33" s="31">
        <v>6</v>
      </c>
      <c r="B33" s="35" t="s">
        <v>88</v>
      </c>
      <c r="C33" s="32">
        <v>20</v>
      </c>
      <c r="D33" s="32" t="s">
        <v>47</v>
      </c>
      <c r="E33" s="35"/>
      <c r="F33" s="41"/>
      <c r="G33" s="35"/>
      <c r="H33" s="36"/>
      <c r="I33" s="43" t="s">
        <v>89</v>
      </c>
      <c r="J33" s="36" t="s">
        <v>53</v>
      </c>
      <c r="K33" s="44" t="s">
        <v>53</v>
      </c>
      <c r="L33" s="34"/>
      <c r="M33" s="34"/>
      <c r="N33" s="34"/>
    </row>
    <row r="34" spans="1:14" s="30" customFormat="1" ht="36">
      <c r="A34" s="31">
        <v>7</v>
      </c>
      <c r="B34" s="35" t="s">
        <v>90</v>
      </c>
      <c r="C34" s="32">
        <v>8</v>
      </c>
      <c r="D34" s="32" t="s">
        <v>47</v>
      </c>
      <c r="E34" s="35"/>
      <c r="F34" s="41"/>
      <c r="G34" s="35"/>
      <c r="H34" s="36"/>
      <c r="I34" s="35" t="s">
        <v>91</v>
      </c>
      <c r="J34" s="36" t="s">
        <v>53</v>
      </c>
      <c r="K34" s="44" t="s">
        <v>53</v>
      </c>
      <c r="L34" s="34"/>
      <c r="M34" s="34"/>
      <c r="N34" s="45" t="s">
        <v>92</v>
      </c>
    </row>
    <row r="35" spans="1:14" s="30" customFormat="1">
      <c r="A35" s="31">
        <v>8</v>
      </c>
      <c r="B35" s="35" t="s">
        <v>93</v>
      </c>
      <c r="C35" s="32">
        <v>24</v>
      </c>
      <c r="D35" s="32" t="s">
        <v>47</v>
      </c>
      <c r="E35" s="35"/>
      <c r="F35" s="41"/>
      <c r="G35" s="35"/>
      <c r="H35" s="36"/>
      <c r="I35" s="35" t="s">
        <v>94</v>
      </c>
      <c r="J35" s="36" t="s">
        <v>53</v>
      </c>
      <c r="K35" s="44" t="s">
        <v>53</v>
      </c>
      <c r="L35" s="34"/>
      <c r="M35" s="34"/>
      <c r="N35" s="34"/>
    </row>
    <row r="36" spans="1:14" s="30" customFormat="1">
      <c r="A36" s="31">
        <v>9</v>
      </c>
      <c r="B36" s="35" t="s">
        <v>95</v>
      </c>
      <c r="C36" s="32">
        <v>15</v>
      </c>
      <c r="D36" s="32" t="s">
        <v>47</v>
      </c>
      <c r="E36" s="35"/>
      <c r="F36" s="41"/>
      <c r="G36" s="35"/>
      <c r="H36" s="36"/>
      <c r="I36" s="35" t="s">
        <v>96</v>
      </c>
      <c r="J36" s="36" t="s">
        <v>53</v>
      </c>
      <c r="K36" s="44" t="s">
        <v>53</v>
      </c>
      <c r="L36" s="34"/>
      <c r="M36" s="34"/>
      <c r="N36" s="34"/>
    </row>
    <row r="37" spans="1:14" s="30" customFormat="1">
      <c r="A37" s="31">
        <v>10</v>
      </c>
      <c r="B37" s="42" t="s">
        <v>97</v>
      </c>
      <c r="C37" s="32">
        <v>36</v>
      </c>
      <c r="D37" s="32" t="s">
        <v>47</v>
      </c>
      <c r="E37" s="31"/>
      <c r="F37" s="40"/>
      <c r="G37" s="33"/>
      <c r="H37" s="33"/>
      <c r="I37" s="43" t="s">
        <v>98</v>
      </c>
      <c r="J37" s="36" t="s">
        <v>53</v>
      </c>
      <c r="K37" s="44" t="s">
        <v>53</v>
      </c>
      <c r="L37" s="34"/>
      <c r="M37" s="34"/>
      <c r="N37" s="34"/>
    </row>
    <row r="38" spans="1:14" s="30" customFormat="1">
      <c r="A38" s="31">
        <v>11</v>
      </c>
      <c r="B38" s="35" t="s">
        <v>99</v>
      </c>
      <c r="C38" s="115" t="s">
        <v>100</v>
      </c>
      <c r="D38" s="32" t="s">
        <v>47</v>
      </c>
      <c r="E38" s="35"/>
      <c r="F38" s="41"/>
      <c r="G38" s="35"/>
      <c r="H38" s="36"/>
      <c r="I38" s="43" t="s">
        <v>101</v>
      </c>
      <c r="J38" s="36" t="s">
        <v>53</v>
      </c>
      <c r="K38" s="44" t="s">
        <v>53</v>
      </c>
      <c r="L38" s="34"/>
      <c r="M38" s="34"/>
      <c r="N38" s="34"/>
    </row>
    <row r="39" spans="1:14" s="30" customFormat="1">
      <c r="A39" s="31">
        <v>12</v>
      </c>
      <c r="B39" s="35" t="s">
        <v>102</v>
      </c>
      <c r="C39" s="115">
        <v>50</v>
      </c>
      <c r="D39" s="32" t="s">
        <v>47</v>
      </c>
      <c r="E39" s="35"/>
      <c r="F39" s="41"/>
      <c r="G39" s="35"/>
      <c r="H39" s="36"/>
      <c r="I39" s="35" t="s">
        <v>103</v>
      </c>
      <c r="J39" s="36" t="s">
        <v>53</v>
      </c>
      <c r="K39" s="44" t="s">
        <v>53</v>
      </c>
      <c r="L39" s="34"/>
      <c r="M39" s="34"/>
      <c r="N39" s="34"/>
    </row>
    <row r="40" spans="1:14" s="30" customFormat="1">
      <c r="A40" s="31">
        <v>13</v>
      </c>
      <c r="B40" s="35" t="s">
        <v>104</v>
      </c>
      <c r="C40" s="115">
        <v>500</v>
      </c>
      <c r="D40" s="32" t="s">
        <v>47</v>
      </c>
      <c r="E40" s="35"/>
      <c r="F40" s="41"/>
      <c r="G40" s="35"/>
      <c r="H40" s="36"/>
      <c r="I40" s="35" t="s">
        <v>105</v>
      </c>
      <c r="J40" s="36" t="s">
        <v>53</v>
      </c>
      <c r="K40" s="44" t="s">
        <v>53</v>
      </c>
      <c r="L40" s="34"/>
      <c r="M40" s="34"/>
      <c r="N40" s="34"/>
    </row>
    <row r="41" spans="1:14" s="30" customFormat="1">
      <c r="A41" s="31">
        <v>14</v>
      </c>
      <c r="B41" s="35" t="s">
        <v>106</v>
      </c>
      <c r="C41" s="115" t="s">
        <v>100</v>
      </c>
      <c r="D41" s="32" t="s">
        <v>47</v>
      </c>
      <c r="E41" s="35"/>
      <c r="F41" s="41"/>
      <c r="G41" s="35"/>
      <c r="H41" s="36"/>
      <c r="I41" s="35" t="s">
        <v>107</v>
      </c>
      <c r="J41" s="36" t="s">
        <v>56</v>
      </c>
      <c r="K41" s="44" t="s">
        <v>56</v>
      </c>
      <c r="L41" s="34"/>
      <c r="M41" s="34"/>
      <c r="N41" s="34"/>
    </row>
  </sheetData>
  <sheetProtection selectLockedCells="1" selectUnlockedCells="1"/>
  <mergeCells count="15">
    <mergeCell ref="O1:P1"/>
    <mergeCell ref="O4:P4"/>
    <mergeCell ref="K26:K27"/>
    <mergeCell ref="L26:L27"/>
    <mergeCell ref="M26:M27"/>
    <mergeCell ref="N26:N27"/>
    <mergeCell ref="G26:H26"/>
    <mergeCell ref="A26:A27"/>
    <mergeCell ref="J26:J27"/>
    <mergeCell ref="I26:I27"/>
    <mergeCell ref="B26:B27"/>
    <mergeCell ref="C26:C27"/>
    <mergeCell ref="D26:D27"/>
    <mergeCell ref="E26:E27"/>
    <mergeCell ref="F26:F27"/>
  </mergeCells>
  <conditionalFormatting sqref="C28:C31 C33:C41">
    <cfRule type="expression" dxfId="7" priority="3">
      <formula>AND(ISBLANK(B28) = FALSE, ISBLANK(C28) = TRUE)</formula>
    </cfRule>
  </conditionalFormatting>
  <conditionalFormatting sqref="D28:D41">
    <cfRule type="expression" dxfId="6" priority="5">
      <formula>AND(ISBLANK(B28) = FALSE, ISBLANK(D28) = TRUE)</formula>
    </cfRule>
  </conditionalFormatting>
  <conditionalFormatting sqref="H28">
    <cfRule type="expression" dxfId="5" priority="90">
      <formula>AND(ISBLANK(G28) = FALSE, ISBLANK(H28) = TRUE)</formula>
    </cfRule>
  </conditionalFormatting>
  <conditionalFormatting sqref="H37:H38">
    <cfRule type="expression" dxfId="4" priority="10">
      <formula>AND(ISBLANK(G37) = FALSE, ISBLANK(H37) = TRUE)</formula>
    </cfRule>
  </conditionalFormatting>
  <conditionalFormatting sqref="K37:K41">
    <cfRule type="expression" dxfId="3" priority="4">
      <formula>AND(ISBLANK(B37) = FALSE, ISBLANK(K37) = TRUE)</formula>
    </cfRule>
  </conditionalFormatting>
  <conditionalFormatting sqref="K28:N31 L38:N41 K33:N37 K32:M32">
    <cfRule type="expression" dxfId="2" priority="15">
      <formula>AND(ISBLANK(B28) = FALSE, ISBLANK(K28) = TRUE)</formula>
    </cfRule>
  </conditionalFormatting>
  <conditionalFormatting sqref="C32">
    <cfRule type="expression" dxfId="1" priority="2">
      <formula>AND(ISBLANK(B32) = FALSE, ISBLANK(C32) = TRUE)</formula>
    </cfRule>
  </conditionalFormatting>
  <conditionalFormatting sqref="N32">
    <cfRule type="expression" dxfId="0" priority="1">
      <formula>AND(ISBLANK(E32) = FALSE, ISBLANK(N32) = TRUE)</formula>
    </cfRule>
  </conditionalFormatting>
  <pageMargins left="0.74791666666666667" right="0.74791666666666667" top="0.98402777777777772" bottom="0.98402777777777772" header="0.51180555555555551" footer="0.51180555555555551"/>
  <pageSetup paperSize="9" scale="60" firstPageNumber="0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002-D70A-4C94-9AAC-4A3C85D32613}">
  <dimension ref="A1:D9"/>
  <sheetViews>
    <sheetView workbookViewId="0">
      <selection activeCell="D37" sqref="D37"/>
    </sheetView>
  </sheetViews>
  <sheetFormatPr defaultRowHeight="12.75"/>
  <cols>
    <col min="1" max="1" width="26.7109375" customWidth="1"/>
    <col min="2" max="2" width="11.85546875" customWidth="1"/>
    <col min="3" max="3" width="12.28515625" customWidth="1"/>
    <col min="4" max="4" width="67.85546875" customWidth="1"/>
  </cols>
  <sheetData>
    <row r="1" spans="1:4">
      <c r="A1" s="112" t="s">
        <v>108</v>
      </c>
      <c r="B1" s="112" t="s">
        <v>109</v>
      </c>
      <c r="C1" s="112" t="s">
        <v>110</v>
      </c>
    </row>
    <row r="2" spans="1:4" ht="76.5">
      <c r="A2" s="110" t="s">
        <v>111</v>
      </c>
      <c r="B2" s="110">
        <v>992</v>
      </c>
      <c r="C2" s="110" t="s">
        <v>112</v>
      </c>
      <c r="D2" s="111" t="s">
        <v>113</v>
      </c>
    </row>
    <row r="3" spans="1:4">
      <c r="A3" s="110" t="s">
        <v>114</v>
      </c>
      <c r="B3" s="110">
        <v>992</v>
      </c>
      <c r="C3" s="110" t="s">
        <v>112</v>
      </c>
    </row>
    <row r="4" spans="1:4">
      <c r="A4" s="110" t="s">
        <v>115</v>
      </c>
      <c r="B4" s="110" t="s">
        <v>116</v>
      </c>
      <c r="C4" s="110" t="s">
        <v>112</v>
      </c>
    </row>
    <row r="5" spans="1:4">
      <c r="A5" s="110" t="s">
        <v>117</v>
      </c>
      <c r="B5" s="110" t="s">
        <v>118</v>
      </c>
      <c r="C5" s="110" t="s">
        <v>112</v>
      </c>
    </row>
    <row r="6" spans="1:4">
      <c r="A6" s="110" t="s">
        <v>119</v>
      </c>
      <c r="B6" s="110"/>
      <c r="C6" s="110" t="s">
        <v>112</v>
      </c>
    </row>
    <row r="7" spans="1:4">
      <c r="A7" s="110" t="s">
        <v>120</v>
      </c>
      <c r="B7" s="110"/>
      <c r="C7" s="110" t="s">
        <v>112</v>
      </c>
    </row>
    <row r="8" spans="1:4">
      <c r="A8" s="110" t="s">
        <v>121</v>
      </c>
      <c r="B8" s="110" t="s">
        <v>122</v>
      </c>
      <c r="C8" s="110" t="s">
        <v>112</v>
      </c>
    </row>
    <row r="9" spans="1:4">
      <c r="A9" s="110" t="s">
        <v>123</v>
      </c>
      <c r="B9" s="110">
        <v>1</v>
      </c>
      <c r="C9" s="110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7ADA-E141-411C-9FC0-067CD55E764E}">
  <dimension ref="A1:N46"/>
  <sheetViews>
    <sheetView topLeftCell="A16" zoomScale="64" zoomScaleNormal="64" workbookViewId="0">
      <selection activeCell="D11" sqref="D11"/>
    </sheetView>
  </sheetViews>
  <sheetFormatPr defaultColWidth="11.5703125" defaultRowHeight="18.75"/>
  <cols>
    <col min="1" max="1" width="12.42578125" style="104" customWidth="1"/>
    <col min="2" max="2" width="48.140625" style="72" customWidth="1"/>
    <col min="3" max="3" width="19.85546875" style="105" customWidth="1"/>
    <col min="4" max="4" width="36.140625" style="78" customWidth="1"/>
    <col min="5" max="5" width="13.140625" style="72" customWidth="1"/>
    <col min="6" max="6" width="20.85546875" style="106" customWidth="1"/>
    <col min="7" max="7" width="19.85546875" style="106" customWidth="1"/>
    <col min="8" max="8" width="12.7109375" style="72" customWidth="1"/>
    <col min="9" max="9" width="51.42578125" style="79" customWidth="1"/>
    <col min="10" max="10" width="22.5703125" style="79" customWidth="1"/>
    <col min="11" max="11" width="55.28515625" style="79" customWidth="1"/>
    <col min="12" max="12" width="41.5703125" style="79" customWidth="1"/>
    <col min="13" max="13" width="35.140625" style="79" customWidth="1"/>
    <col min="14" max="14" width="95.5703125" style="108" customWidth="1"/>
    <col min="15" max="16384" width="11.5703125" style="72"/>
  </cols>
  <sheetData>
    <row r="1" spans="1:14">
      <c r="A1" s="109" t="s">
        <v>124</v>
      </c>
      <c r="B1" s="109"/>
    </row>
    <row r="2" spans="1:14" s="55" customFormat="1" ht="21">
      <c r="A2" s="51" t="s">
        <v>125</v>
      </c>
      <c r="B2" s="51" t="s">
        <v>126</v>
      </c>
      <c r="C2" s="51" t="s">
        <v>127</v>
      </c>
      <c r="D2" s="51" t="s">
        <v>128</v>
      </c>
      <c r="E2" s="51" t="s">
        <v>129</v>
      </c>
      <c r="F2" s="52" t="s">
        <v>130</v>
      </c>
      <c r="G2" s="52" t="s">
        <v>131</v>
      </c>
      <c r="H2" s="51" t="s">
        <v>132</v>
      </c>
      <c r="I2" s="53" t="s">
        <v>133</v>
      </c>
      <c r="J2" s="53" t="s">
        <v>134</v>
      </c>
      <c r="K2" s="53" t="s">
        <v>135</v>
      </c>
      <c r="L2" s="53" t="s">
        <v>136</v>
      </c>
      <c r="M2" s="53" t="s">
        <v>137</v>
      </c>
      <c r="N2" s="54" t="s">
        <v>138</v>
      </c>
    </row>
    <row r="3" spans="1:14" s="55" customFormat="1" ht="42">
      <c r="A3" s="56">
        <v>1</v>
      </c>
      <c r="B3" s="57" t="s">
        <v>139</v>
      </c>
      <c r="C3" s="58"/>
      <c r="D3" s="58"/>
      <c r="E3" s="59" t="s">
        <v>140</v>
      </c>
      <c r="F3" s="60"/>
      <c r="G3" s="60"/>
      <c r="H3" s="59" t="s">
        <v>141</v>
      </c>
      <c r="I3" s="61" t="s">
        <v>142</v>
      </c>
      <c r="J3" s="62"/>
      <c r="K3" s="62"/>
      <c r="L3" s="62"/>
      <c r="M3" s="62"/>
      <c r="N3" s="63"/>
    </row>
    <row r="4" spans="1:14">
      <c r="A4" s="64">
        <v>1.1000000000000001</v>
      </c>
      <c r="B4" s="65" t="s">
        <v>143</v>
      </c>
      <c r="C4" s="66" t="s">
        <v>144</v>
      </c>
      <c r="D4" s="67" t="s">
        <v>145</v>
      </c>
      <c r="E4" s="66" t="s">
        <v>112</v>
      </c>
      <c r="F4" s="68">
        <v>25</v>
      </c>
      <c r="G4" s="68">
        <v>25</v>
      </c>
      <c r="H4" s="66" t="s">
        <v>141</v>
      </c>
      <c r="I4" s="69"/>
      <c r="J4" s="70" t="s">
        <v>146</v>
      </c>
      <c r="K4" s="70" t="s">
        <v>147</v>
      </c>
      <c r="L4" s="70" t="s">
        <v>147</v>
      </c>
      <c r="M4" s="69"/>
      <c r="N4" s="71" t="s">
        <v>148</v>
      </c>
    </row>
    <row r="5" spans="1:14" ht="37.5">
      <c r="A5" s="64">
        <v>1.2</v>
      </c>
      <c r="B5" s="65" t="s">
        <v>149</v>
      </c>
      <c r="C5" s="66" t="s">
        <v>150</v>
      </c>
      <c r="D5" s="67"/>
      <c r="E5" s="66" t="s">
        <v>112</v>
      </c>
      <c r="F5" s="68" t="s">
        <v>151</v>
      </c>
      <c r="G5" s="68">
        <v>20</v>
      </c>
      <c r="H5" s="66" t="s">
        <v>141</v>
      </c>
      <c r="I5" s="69"/>
      <c r="J5" s="70" t="s">
        <v>146</v>
      </c>
      <c r="K5" s="70" t="s">
        <v>146</v>
      </c>
      <c r="L5" s="70" t="s">
        <v>152</v>
      </c>
      <c r="M5" s="69"/>
      <c r="N5" s="71" t="s">
        <v>153</v>
      </c>
    </row>
    <row r="6" spans="1:14" s="78" customFormat="1" ht="93.75">
      <c r="A6" s="73">
        <v>1.3</v>
      </c>
      <c r="B6" s="74" t="s">
        <v>154</v>
      </c>
      <c r="C6" s="75" t="s">
        <v>150</v>
      </c>
      <c r="D6" s="67"/>
      <c r="E6" s="75" t="s">
        <v>112</v>
      </c>
      <c r="F6" s="76" t="s">
        <v>151</v>
      </c>
      <c r="G6" s="76">
        <v>50</v>
      </c>
      <c r="H6" s="75" t="s">
        <v>47</v>
      </c>
      <c r="I6" s="69"/>
      <c r="J6" s="70" t="s">
        <v>155</v>
      </c>
      <c r="K6" s="70" t="s">
        <v>146</v>
      </c>
      <c r="L6" s="77" t="s">
        <v>156</v>
      </c>
      <c r="M6" s="69" t="s">
        <v>157</v>
      </c>
      <c r="N6" s="71" t="s">
        <v>158</v>
      </c>
    </row>
    <row r="7" spans="1:14" ht="37.5">
      <c r="A7" s="64">
        <v>1.4</v>
      </c>
      <c r="B7" s="65" t="s">
        <v>159</v>
      </c>
      <c r="C7" s="66" t="s">
        <v>150</v>
      </c>
      <c r="D7" s="67"/>
      <c r="E7" s="66" t="s">
        <v>112</v>
      </c>
      <c r="F7" s="68" t="s">
        <v>151</v>
      </c>
      <c r="G7" s="68">
        <v>20</v>
      </c>
      <c r="H7" s="66" t="s">
        <v>141</v>
      </c>
      <c r="I7" s="69" t="s">
        <v>160</v>
      </c>
      <c r="J7" s="70" t="s">
        <v>146</v>
      </c>
      <c r="K7" s="70" t="s">
        <v>146</v>
      </c>
      <c r="L7" s="70" t="s">
        <v>161</v>
      </c>
      <c r="M7" s="69"/>
      <c r="N7" s="71" t="s">
        <v>162</v>
      </c>
    </row>
    <row r="8" spans="1:14">
      <c r="A8" s="64">
        <v>1.5</v>
      </c>
      <c r="B8" s="65" t="s">
        <v>163</v>
      </c>
      <c r="C8" s="66" t="s">
        <v>150</v>
      </c>
      <c r="D8" s="67"/>
      <c r="E8" s="66" t="s">
        <v>112</v>
      </c>
      <c r="F8" s="68" t="s">
        <v>151</v>
      </c>
      <c r="G8" s="68">
        <v>32</v>
      </c>
      <c r="H8" s="66" t="s">
        <v>141</v>
      </c>
      <c r="I8" s="69"/>
      <c r="J8" s="70" t="s">
        <v>146</v>
      </c>
      <c r="K8" s="70" t="s">
        <v>146</v>
      </c>
      <c r="L8" s="70" t="s">
        <v>164</v>
      </c>
      <c r="M8" s="69"/>
      <c r="N8" s="71" t="s">
        <v>165</v>
      </c>
    </row>
    <row r="9" spans="1:14" ht="168.75">
      <c r="A9" s="64">
        <v>1.6</v>
      </c>
      <c r="B9" s="65" t="s">
        <v>166</v>
      </c>
      <c r="C9" s="66" t="s">
        <v>150</v>
      </c>
      <c r="D9" s="67"/>
      <c r="E9" s="66" t="s">
        <v>112</v>
      </c>
      <c r="F9" s="68" t="s">
        <v>167</v>
      </c>
      <c r="G9" s="68" t="s">
        <v>167</v>
      </c>
      <c r="H9" s="66" t="s">
        <v>141</v>
      </c>
      <c r="I9" s="69"/>
      <c r="J9" s="70" t="s">
        <v>146</v>
      </c>
      <c r="K9" s="70" t="s">
        <v>168</v>
      </c>
      <c r="L9" s="70" t="s">
        <v>169</v>
      </c>
      <c r="M9" s="69"/>
      <c r="N9" s="71" t="s">
        <v>170</v>
      </c>
    </row>
    <row r="10" spans="1:14" ht="37.5">
      <c r="A10" s="64">
        <v>1.7</v>
      </c>
      <c r="B10" s="65" t="s">
        <v>171</v>
      </c>
      <c r="C10" s="66" t="s">
        <v>150</v>
      </c>
      <c r="D10" s="67"/>
      <c r="E10" s="66" t="s">
        <v>112</v>
      </c>
      <c r="F10" s="68" t="s">
        <v>167</v>
      </c>
      <c r="G10" s="68" t="s">
        <v>167</v>
      </c>
      <c r="H10" s="66" t="s">
        <v>141</v>
      </c>
      <c r="I10" s="69"/>
      <c r="J10" s="70" t="s">
        <v>146</v>
      </c>
      <c r="K10" s="70" t="s">
        <v>172</v>
      </c>
      <c r="L10" s="70" t="s">
        <v>173</v>
      </c>
      <c r="M10" s="69"/>
      <c r="N10" s="71" t="s">
        <v>174</v>
      </c>
    </row>
    <row r="11" spans="1:14" ht="56.25">
      <c r="A11" s="64">
        <v>1.8</v>
      </c>
      <c r="B11" s="65" t="s">
        <v>175</v>
      </c>
      <c r="C11" s="66" t="s">
        <v>150</v>
      </c>
      <c r="D11" s="67"/>
      <c r="E11" s="66" t="s">
        <v>112</v>
      </c>
      <c r="F11" s="68" t="s">
        <v>167</v>
      </c>
      <c r="G11" s="68" t="s">
        <v>167</v>
      </c>
      <c r="H11" s="66" t="s">
        <v>141</v>
      </c>
      <c r="I11" s="69"/>
      <c r="J11" s="70" t="s">
        <v>146</v>
      </c>
      <c r="K11" s="79" t="s">
        <v>176</v>
      </c>
      <c r="L11" s="70" t="s">
        <v>177</v>
      </c>
      <c r="M11" s="69"/>
      <c r="N11" s="71" t="s">
        <v>178</v>
      </c>
    </row>
    <row r="12" spans="1:14" ht="112.5">
      <c r="A12" s="64">
        <v>1.9</v>
      </c>
      <c r="B12" s="65" t="s">
        <v>179</v>
      </c>
      <c r="C12" s="66" t="s">
        <v>150</v>
      </c>
      <c r="D12" s="67"/>
      <c r="E12" s="66" t="s">
        <v>112</v>
      </c>
      <c r="F12" s="80" t="s">
        <v>167</v>
      </c>
      <c r="G12" s="68" t="s">
        <v>167</v>
      </c>
      <c r="H12" s="66" t="s">
        <v>141</v>
      </c>
      <c r="I12" s="69"/>
      <c r="J12" s="70" t="s">
        <v>146</v>
      </c>
      <c r="K12" s="70" t="s">
        <v>180</v>
      </c>
      <c r="L12" s="70" t="s">
        <v>181</v>
      </c>
      <c r="M12" s="69"/>
      <c r="N12" s="81" t="s">
        <v>182</v>
      </c>
    </row>
    <row r="13" spans="1:14" ht="131.25">
      <c r="A13" s="82" t="s">
        <v>183</v>
      </c>
      <c r="B13" s="65" t="s">
        <v>184</v>
      </c>
      <c r="C13" s="66" t="s">
        <v>150</v>
      </c>
      <c r="D13" s="67"/>
      <c r="E13" s="66" t="s">
        <v>112</v>
      </c>
      <c r="F13" s="68" t="s">
        <v>151</v>
      </c>
      <c r="G13" s="68">
        <v>255</v>
      </c>
      <c r="H13" s="66" t="s">
        <v>141</v>
      </c>
      <c r="I13" s="69"/>
      <c r="J13" s="70" t="s">
        <v>146</v>
      </c>
      <c r="K13" s="70" t="s">
        <v>146</v>
      </c>
      <c r="L13" s="70" t="s">
        <v>185</v>
      </c>
      <c r="M13" s="69"/>
      <c r="N13" s="71" t="s">
        <v>186</v>
      </c>
    </row>
    <row r="14" spans="1:14" ht="56.25">
      <c r="A14" s="64">
        <v>1.1100000000000001</v>
      </c>
      <c r="B14" s="65" t="s">
        <v>187</v>
      </c>
      <c r="C14" s="66" t="s">
        <v>150</v>
      </c>
      <c r="D14" s="67"/>
      <c r="E14" s="66" t="s">
        <v>188</v>
      </c>
      <c r="F14" s="68" t="s">
        <v>189</v>
      </c>
      <c r="G14" s="68" t="s">
        <v>190</v>
      </c>
      <c r="H14" s="66" t="s">
        <v>141</v>
      </c>
      <c r="I14" s="69" t="s">
        <v>191</v>
      </c>
      <c r="J14" s="70" t="s">
        <v>146</v>
      </c>
      <c r="K14" s="70" t="s">
        <v>146</v>
      </c>
      <c r="L14" s="70">
        <v>50000.55</v>
      </c>
      <c r="M14" s="69"/>
      <c r="N14" s="71" t="s">
        <v>192</v>
      </c>
    </row>
    <row r="15" spans="1:14" s="87" customFormat="1">
      <c r="A15" s="64">
        <v>1.1200000000000001</v>
      </c>
      <c r="B15" s="65" t="s">
        <v>193</v>
      </c>
      <c r="C15" s="66" t="s">
        <v>150</v>
      </c>
      <c r="D15" s="83"/>
      <c r="E15" s="66" t="s">
        <v>112</v>
      </c>
      <c r="F15" s="80" t="s">
        <v>167</v>
      </c>
      <c r="G15" s="80" t="s">
        <v>167</v>
      </c>
      <c r="H15" s="66" t="s">
        <v>141</v>
      </c>
      <c r="I15" s="84"/>
      <c r="J15" s="85" t="s">
        <v>146</v>
      </c>
      <c r="K15" s="85" t="s">
        <v>194</v>
      </c>
      <c r="L15" s="85" t="s">
        <v>194</v>
      </c>
      <c r="M15" s="84"/>
      <c r="N15" s="86" t="s">
        <v>195</v>
      </c>
    </row>
    <row r="16" spans="1:14" ht="318.75">
      <c r="A16" s="64">
        <v>1.1299999999999999</v>
      </c>
      <c r="B16" s="88" t="s">
        <v>196</v>
      </c>
      <c r="C16" s="66" t="s">
        <v>150</v>
      </c>
      <c r="D16" s="67"/>
      <c r="E16" s="66" t="s">
        <v>188</v>
      </c>
      <c r="F16" s="68" t="s">
        <v>190</v>
      </c>
      <c r="G16" s="68" t="s">
        <v>190</v>
      </c>
      <c r="H16" s="66" t="s">
        <v>197</v>
      </c>
      <c r="I16" s="69" t="s">
        <v>191</v>
      </c>
      <c r="J16" s="70" t="s">
        <v>155</v>
      </c>
      <c r="K16" s="70" t="s">
        <v>146</v>
      </c>
      <c r="L16" s="70">
        <v>50000.55</v>
      </c>
      <c r="M16" s="69"/>
      <c r="N16" s="71" t="s">
        <v>198</v>
      </c>
    </row>
    <row r="17" spans="1:14">
      <c r="A17" s="64">
        <v>1.1399999999999999</v>
      </c>
      <c r="B17" s="88" t="s">
        <v>199</v>
      </c>
      <c r="C17" s="66" t="s">
        <v>150</v>
      </c>
      <c r="D17" s="67"/>
      <c r="E17" s="66" t="s">
        <v>112</v>
      </c>
      <c r="F17" s="80" t="s">
        <v>167</v>
      </c>
      <c r="G17" s="80" t="s">
        <v>167</v>
      </c>
      <c r="H17" s="66" t="s">
        <v>197</v>
      </c>
      <c r="I17" s="69"/>
      <c r="J17" s="70" t="s">
        <v>155</v>
      </c>
      <c r="K17" s="70" t="s">
        <v>194</v>
      </c>
      <c r="L17" s="70" t="s">
        <v>194</v>
      </c>
      <c r="M17" s="69"/>
      <c r="N17" s="89" t="s">
        <v>200</v>
      </c>
    </row>
    <row r="18" spans="1:14">
      <c r="A18" s="64">
        <v>1.1499999999999999</v>
      </c>
      <c r="B18" s="88" t="s">
        <v>201</v>
      </c>
      <c r="C18" s="66" t="s">
        <v>144</v>
      </c>
      <c r="D18" s="67" t="s">
        <v>145</v>
      </c>
      <c r="E18" s="66" t="s">
        <v>112</v>
      </c>
      <c r="F18" s="68">
        <v>25</v>
      </c>
      <c r="G18" s="68">
        <v>25</v>
      </c>
      <c r="H18" s="66" t="s">
        <v>141</v>
      </c>
      <c r="I18" s="69"/>
      <c r="J18" s="70" t="s">
        <v>146</v>
      </c>
      <c r="K18" s="70" t="s">
        <v>147</v>
      </c>
      <c r="L18" s="70" t="s">
        <v>147</v>
      </c>
      <c r="M18" s="69"/>
      <c r="N18" s="89" t="s">
        <v>200</v>
      </c>
    </row>
    <row r="19" spans="1:14">
      <c r="A19" s="64">
        <v>1.1599999999999999</v>
      </c>
      <c r="B19" s="88" t="s">
        <v>202</v>
      </c>
      <c r="C19" s="66" t="s">
        <v>144</v>
      </c>
      <c r="D19" s="67" t="s">
        <v>145</v>
      </c>
      <c r="E19" s="66" t="s">
        <v>112</v>
      </c>
      <c r="F19" s="68">
        <v>25</v>
      </c>
      <c r="G19" s="68">
        <v>25</v>
      </c>
      <c r="H19" s="66" t="s">
        <v>141</v>
      </c>
      <c r="I19" s="69"/>
      <c r="J19" s="70" t="s">
        <v>146</v>
      </c>
      <c r="K19" s="70" t="s">
        <v>147</v>
      </c>
      <c r="L19" s="70" t="s">
        <v>147</v>
      </c>
      <c r="M19" s="69"/>
      <c r="N19" s="89" t="s">
        <v>200</v>
      </c>
    </row>
    <row r="20" spans="1:14">
      <c r="A20" s="64">
        <v>1.17</v>
      </c>
      <c r="B20" s="88" t="s">
        <v>203</v>
      </c>
      <c r="C20" s="66" t="s">
        <v>150</v>
      </c>
      <c r="D20" s="67"/>
      <c r="E20" s="66" t="s">
        <v>204</v>
      </c>
      <c r="F20" s="68" t="s">
        <v>151</v>
      </c>
      <c r="G20" s="68">
        <v>10</v>
      </c>
      <c r="H20" s="66" t="s">
        <v>141</v>
      </c>
      <c r="I20" s="69"/>
      <c r="J20" s="70" t="s">
        <v>146</v>
      </c>
      <c r="K20" s="70" t="s">
        <v>146</v>
      </c>
      <c r="L20" s="70">
        <v>178</v>
      </c>
      <c r="M20" s="69"/>
      <c r="N20" s="89" t="s">
        <v>200</v>
      </c>
    </row>
    <row r="21" spans="1:14">
      <c r="A21" s="64">
        <v>1.18</v>
      </c>
      <c r="B21" s="88" t="s">
        <v>205</v>
      </c>
      <c r="C21" s="66" t="s">
        <v>150</v>
      </c>
      <c r="D21" s="67"/>
      <c r="E21" s="66" t="s">
        <v>112</v>
      </c>
      <c r="F21" s="80" t="s">
        <v>151</v>
      </c>
      <c r="G21" s="68">
        <v>255</v>
      </c>
      <c r="H21" s="66" t="s">
        <v>197</v>
      </c>
      <c r="I21" s="69"/>
      <c r="J21" s="70" t="s">
        <v>155</v>
      </c>
      <c r="K21" s="70" t="s">
        <v>146</v>
      </c>
      <c r="L21" s="70" t="s">
        <v>146</v>
      </c>
      <c r="M21" s="69"/>
      <c r="N21" s="90" t="s">
        <v>206</v>
      </c>
    </row>
    <row r="22" spans="1:14" ht="150">
      <c r="A22" s="73">
        <v>1.19</v>
      </c>
      <c r="B22" s="91" t="s">
        <v>207</v>
      </c>
      <c r="C22" s="75" t="s">
        <v>150</v>
      </c>
      <c r="D22" s="67"/>
      <c r="E22" s="75" t="s">
        <v>188</v>
      </c>
      <c r="F22" s="76" t="s">
        <v>189</v>
      </c>
      <c r="G22" s="76" t="s">
        <v>190</v>
      </c>
      <c r="H22" s="75" t="s">
        <v>47</v>
      </c>
      <c r="I22" s="69" t="s">
        <v>191</v>
      </c>
      <c r="J22" s="70" t="s">
        <v>155</v>
      </c>
      <c r="K22" s="70" t="s">
        <v>146</v>
      </c>
      <c r="L22" s="92">
        <v>0</v>
      </c>
      <c r="M22" s="69" t="s">
        <v>208</v>
      </c>
      <c r="N22" s="71" t="s">
        <v>209</v>
      </c>
    </row>
    <row r="23" spans="1:14" ht="37.5">
      <c r="A23" s="82" t="s">
        <v>210</v>
      </c>
      <c r="B23" s="65" t="s">
        <v>211</v>
      </c>
      <c r="C23" s="93"/>
      <c r="D23" s="94"/>
      <c r="E23" s="93" t="s">
        <v>140</v>
      </c>
      <c r="F23" s="95"/>
      <c r="G23" s="95"/>
      <c r="H23" s="93" t="s">
        <v>141</v>
      </c>
      <c r="I23" s="96" t="s">
        <v>212</v>
      </c>
      <c r="J23" s="97"/>
      <c r="K23" s="97"/>
      <c r="L23" s="97"/>
      <c r="M23" s="98"/>
      <c r="N23" s="89" t="s">
        <v>200</v>
      </c>
    </row>
    <row r="24" spans="1:14">
      <c r="A24" s="99" t="s">
        <v>213</v>
      </c>
      <c r="B24" s="83" t="s">
        <v>214</v>
      </c>
      <c r="C24" s="66" t="s">
        <v>144</v>
      </c>
      <c r="D24" s="67" t="s">
        <v>145</v>
      </c>
      <c r="E24" s="66" t="s">
        <v>112</v>
      </c>
      <c r="F24" s="68">
        <v>25</v>
      </c>
      <c r="G24" s="68">
        <v>25</v>
      </c>
      <c r="H24" s="66" t="s">
        <v>141</v>
      </c>
      <c r="I24" s="69"/>
      <c r="J24" s="70" t="s">
        <v>146</v>
      </c>
      <c r="K24" s="70" t="s">
        <v>147</v>
      </c>
      <c r="L24" s="70" t="s">
        <v>147</v>
      </c>
      <c r="M24" s="69"/>
      <c r="N24" s="89" t="s">
        <v>200</v>
      </c>
    </row>
    <row r="25" spans="1:14" ht="37.5">
      <c r="A25" s="99" t="s">
        <v>215</v>
      </c>
      <c r="B25" s="100" t="s">
        <v>216</v>
      </c>
      <c r="C25" s="66" t="s">
        <v>144</v>
      </c>
      <c r="D25" s="67" t="s">
        <v>145</v>
      </c>
      <c r="E25" s="66" t="s">
        <v>112</v>
      </c>
      <c r="F25" s="68">
        <v>25</v>
      </c>
      <c r="G25" s="68">
        <v>25</v>
      </c>
      <c r="H25" s="66" t="s">
        <v>197</v>
      </c>
      <c r="I25" s="69"/>
      <c r="J25" s="70" t="s">
        <v>155</v>
      </c>
      <c r="K25" s="70" t="s">
        <v>147</v>
      </c>
      <c r="L25" s="70" t="s">
        <v>147</v>
      </c>
      <c r="M25" s="69"/>
      <c r="N25" s="101" t="s">
        <v>217</v>
      </c>
    </row>
    <row r="26" spans="1:14" ht="56.25">
      <c r="A26" s="99" t="s">
        <v>218</v>
      </c>
      <c r="B26" s="100" t="s">
        <v>219</v>
      </c>
      <c r="C26" s="66" t="s">
        <v>150</v>
      </c>
      <c r="D26" s="67"/>
      <c r="E26" s="66" t="s">
        <v>112</v>
      </c>
      <c r="F26" s="68" t="s">
        <v>151</v>
      </c>
      <c r="G26" s="68">
        <v>20</v>
      </c>
      <c r="H26" s="66" t="s">
        <v>141</v>
      </c>
      <c r="I26" s="79" t="s">
        <v>220</v>
      </c>
      <c r="J26" s="70" t="s">
        <v>146</v>
      </c>
      <c r="K26" s="70" t="s">
        <v>146</v>
      </c>
      <c r="L26" s="70" t="s">
        <v>221</v>
      </c>
      <c r="M26" s="69"/>
      <c r="N26" s="102" t="s">
        <v>222</v>
      </c>
    </row>
    <row r="27" spans="1:14" ht="37.5">
      <c r="A27" s="99" t="s">
        <v>223</v>
      </c>
      <c r="B27" s="83" t="s">
        <v>224</v>
      </c>
      <c r="C27" s="66" t="s">
        <v>150</v>
      </c>
      <c r="D27" s="67"/>
      <c r="E27" s="66" t="s">
        <v>112</v>
      </c>
      <c r="F27" s="68" t="s">
        <v>151</v>
      </c>
      <c r="G27" s="68">
        <v>20</v>
      </c>
      <c r="H27" s="66" t="s">
        <v>141</v>
      </c>
      <c r="I27" s="69"/>
      <c r="J27" s="70" t="s">
        <v>146</v>
      </c>
      <c r="K27" s="70" t="s">
        <v>146</v>
      </c>
      <c r="L27" s="70" t="s">
        <v>221</v>
      </c>
      <c r="M27" s="69"/>
      <c r="N27" s="102" t="s">
        <v>225</v>
      </c>
    </row>
    <row r="28" spans="1:14" ht="37.5">
      <c r="A28" s="99" t="s">
        <v>226</v>
      </c>
      <c r="B28" s="83" t="s">
        <v>227</v>
      </c>
      <c r="C28" s="66" t="s">
        <v>150</v>
      </c>
      <c r="D28" s="67"/>
      <c r="E28" s="66" t="s">
        <v>112</v>
      </c>
      <c r="F28" s="68" t="s">
        <v>151</v>
      </c>
      <c r="G28" s="68">
        <v>255</v>
      </c>
      <c r="H28" s="66" t="s">
        <v>141</v>
      </c>
      <c r="I28" s="69"/>
      <c r="J28" s="70" t="s">
        <v>146</v>
      </c>
      <c r="K28" s="70" t="s">
        <v>146</v>
      </c>
      <c r="L28" s="70" t="s">
        <v>228</v>
      </c>
      <c r="M28" s="69"/>
      <c r="N28" s="102" t="s">
        <v>225</v>
      </c>
    </row>
    <row r="29" spans="1:14" s="87" customFormat="1">
      <c r="A29" s="99" t="s">
        <v>229</v>
      </c>
      <c r="B29" s="83" t="s">
        <v>230</v>
      </c>
      <c r="C29" s="66" t="s">
        <v>150</v>
      </c>
      <c r="D29" s="83"/>
      <c r="E29" s="66" t="s">
        <v>112</v>
      </c>
      <c r="F29" s="80" t="s">
        <v>167</v>
      </c>
      <c r="G29" s="80" t="s">
        <v>167</v>
      </c>
      <c r="H29" s="66" t="s">
        <v>141</v>
      </c>
      <c r="I29" s="84"/>
      <c r="J29" s="85" t="s">
        <v>146</v>
      </c>
      <c r="K29" s="85" t="s">
        <v>231</v>
      </c>
      <c r="L29" s="85" t="s">
        <v>232</v>
      </c>
      <c r="M29" s="84"/>
      <c r="N29" s="86" t="s">
        <v>233</v>
      </c>
    </row>
    <row r="30" spans="1:14">
      <c r="A30" s="99" t="s">
        <v>234</v>
      </c>
      <c r="B30" s="83" t="s">
        <v>235</v>
      </c>
      <c r="C30" s="66" t="s">
        <v>150</v>
      </c>
      <c r="D30" s="67"/>
      <c r="E30" s="66" t="s">
        <v>188</v>
      </c>
      <c r="F30" s="68" t="s">
        <v>189</v>
      </c>
      <c r="G30" s="68" t="s">
        <v>190</v>
      </c>
      <c r="H30" s="66" t="s">
        <v>141</v>
      </c>
      <c r="I30" s="69" t="s">
        <v>191</v>
      </c>
      <c r="J30" s="70" t="s">
        <v>146</v>
      </c>
      <c r="K30" s="70" t="s">
        <v>146</v>
      </c>
      <c r="L30" s="70">
        <v>14.84</v>
      </c>
      <c r="M30" s="69"/>
      <c r="N30" s="89" t="s">
        <v>200</v>
      </c>
    </row>
    <row r="31" spans="1:14">
      <c r="A31" s="99" t="s">
        <v>236</v>
      </c>
      <c r="B31" s="83" t="s">
        <v>237</v>
      </c>
      <c r="C31" s="66" t="s">
        <v>150</v>
      </c>
      <c r="D31" s="67"/>
      <c r="E31" s="66" t="s">
        <v>112</v>
      </c>
      <c r="F31" s="80" t="s">
        <v>167</v>
      </c>
      <c r="G31" s="80" t="s">
        <v>167</v>
      </c>
      <c r="H31" s="66" t="s">
        <v>141</v>
      </c>
      <c r="I31" s="69"/>
      <c r="J31" s="70" t="s">
        <v>146</v>
      </c>
      <c r="K31" s="70" t="s">
        <v>194</v>
      </c>
      <c r="L31" s="70" t="s">
        <v>194</v>
      </c>
      <c r="M31" s="69"/>
      <c r="N31" s="89" t="s">
        <v>200</v>
      </c>
    </row>
    <row r="32" spans="1:14">
      <c r="A32" s="99" t="s">
        <v>238</v>
      </c>
      <c r="B32" s="83" t="s">
        <v>239</v>
      </c>
      <c r="C32" s="66" t="s">
        <v>150</v>
      </c>
      <c r="D32" s="67"/>
      <c r="E32" s="66" t="s">
        <v>188</v>
      </c>
      <c r="F32" s="68" t="s">
        <v>189</v>
      </c>
      <c r="G32" s="68" t="s">
        <v>190</v>
      </c>
      <c r="H32" s="66" t="s">
        <v>141</v>
      </c>
      <c r="I32" s="69" t="s">
        <v>191</v>
      </c>
      <c r="J32" s="70" t="s">
        <v>146</v>
      </c>
      <c r="K32" s="70" t="s">
        <v>146</v>
      </c>
      <c r="L32" s="70">
        <v>146532778.56</v>
      </c>
      <c r="M32" s="69"/>
      <c r="N32" s="89" t="s">
        <v>200</v>
      </c>
    </row>
    <row r="33" spans="1:14">
      <c r="A33" s="99" t="s">
        <v>240</v>
      </c>
      <c r="B33" s="83" t="s">
        <v>241</v>
      </c>
      <c r="C33" s="66" t="s">
        <v>150</v>
      </c>
      <c r="D33" s="67"/>
      <c r="E33" s="66" t="s">
        <v>112</v>
      </c>
      <c r="F33" s="80" t="s">
        <v>167</v>
      </c>
      <c r="G33" s="80" t="s">
        <v>167</v>
      </c>
      <c r="H33" s="66" t="s">
        <v>141</v>
      </c>
      <c r="J33" s="70" t="s">
        <v>146</v>
      </c>
      <c r="K33" s="70" t="s">
        <v>194</v>
      </c>
      <c r="L33" s="70" t="s">
        <v>194</v>
      </c>
      <c r="M33" s="69"/>
      <c r="N33" s="89" t="s">
        <v>200</v>
      </c>
    </row>
    <row r="34" spans="1:14">
      <c r="A34" s="99" t="s">
        <v>242</v>
      </c>
      <c r="B34" s="83" t="s">
        <v>243</v>
      </c>
      <c r="C34" s="66" t="s">
        <v>150</v>
      </c>
      <c r="D34" s="67"/>
      <c r="E34" s="66" t="s">
        <v>112</v>
      </c>
      <c r="F34" s="80" t="s">
        <v>151</v>
      </c>
      <c r="G34" s="68">
        <v>5</v>
      </c>
      <c r="H34" s="66" t="s">
        <v>197</v>
      </c>
      <c r="I34" s="69"/>
      <c r="J34" s="70" t="s">
        <v>155</v>
      </c>
      <c r="K34" s="103" t="s">
        <v>146</v>
      </c>
      <c r="L34" s="103" t="s">
        <v>244</v>
      </c>
      <c r="M34" s="69"/>
      <c r="N34" s="89" t="s">
        <v>200</v>
      </c>
    </row>
    <row r="35" spans="1:14">
      <c r="A35" s="99" t="s">
        <v>245</v>
      </c>
      <c r="B35" s="83" t="s">
        <v>246</v>
      </c>
      <c r="C35" s="66" t="s">
        <v>150</v>
      </c>
      <c r="D35" s="67"/>
      <c r="E35" s="66" t="s">
        <v>112</v>
      </c>
      <c r="F35" s="80" t="s">
        <v>151</v>
      </c>
      <c r="G35" s="68">
        <v>255</v>
      </c>
      <c r="H35" s="66" t="s">
        <v>197</v>
      </c>
      <c r="I35" s="69"/>
      <c r="J35" s="70" t="s">
        <v>155</v>
      </c>
      <c r="K35" s="70" t="s">
        <v>146</v>
      </c>
      <c r="L35" s="70" t="s">
        <v>247</v>
      </c>
      <c r="M35" s="69"/>
      <c r="N35" s="89" t="s">
        <v>200</v>
      </c>
    </row>
    <row r="36" spans="1:14">
      <c r="A36" s="99" t="s">
        <v>248</v>
      </c>
      <c r="B36" s="83" t="s">
        <v>249</v>
      </c>
      <c r="C36" s="66" t="s">
        <v>150</v>
      </c>
      <c r="D36" s="67"/>
      <c r="E36" s="66" t="s">
        <v>112</v>
      </c>
      <c r="F36" s="80" t="s">
        <v>151</v>
      </c>
      <c r="G36" s="68">
        <v>5</v>
      </c>
      <c r="H36" s="66" t="s">
        <v>197</v>
      </c>
      <c r="I36" s="69"/>
      <c r="J36" s="70" t="s">
        <v>155</v>
      </c>
      <c r="K36" s="70" t="s">
        <v>146</v>
      </c>
      <c r="L36" s="70" t="s">
        <v>250</v>
      </c>
      <c r="M36" s="69"/>
      <c r="N36" s="89" t="s">
        <v>200</v>
      </c>
    </row>
    <row r="37" spans="1:14">
      <c r="A37" s="99" t="s">
        <v>251</v>
      </c>
      <c r="B37" s="83" t="s">
        <v>252</v>
      </c>
      <c r="C37" s="66" t="s">
        <v>150</v>
      </c>
      <c r="D37" s="67"/>
      <c r="E37" s="66" t="s">
        <v>112</v>
      </c>
      <c r="F37" s="80" t="s">
        <v>151</v>
      </c>
      <c r="G37" s="68">
        <v>200</v>
      </c>
      <c r="H37" s="66" t="s">
        <v>197</v>
      </c>
      <c r="I37" s="69"/>
      <c r="J37" s="70" t="s">
        <v>155</v>
      </c>
      <c r="K37" s="70" t="s">
        <v>146</v>
      </c>
      <c r="L37" s="70" t="s">
        <v>253</v>
      </c>
      <c r="M37" s="69"/>
      <c r="N37" s="89" t="s">
        <v>200</v>
      </c>
    </row>
    <row r="38" spans="1:14">
      <c r="A38" s="99" t="s">
        <v>254</v>
      </c>
      <c r="B38" s="83" t="s">
        <v>255</v>
      </c>
      <c r="C38" s="66" t="s">
        <v>150</v>
      </c>
      <c r="D38" s="67"/>
      <c r="E38" s="66" t="s">
        <v>112</v>
      </c>
      <c r="F38" s="80" t="s">
        <v>151</v>
      </c>
      <c r="G38" s="68">
        <v>255</v>
      </c>
      <c r="H38" s="66" t="s">
        <v>197</v>
      </c>
      <c r="I38" s="69"/>
      <c r="J38" s="70" t="s">
        <v>155</v>
      </c>
      <c r="K38" s="70" t="s">
        <v>146</v>
      </c>
      <c r="L38" s="70" t="s">
        <v>256</v>
      </c>
      <c r="M38" s="69"/>
      <c r="N38" s="89" t="s">
        <v>200</v>
      </c>
    </row>
    <row r="39" spans="1:14">
      <c r="A39" s="99" t="s">
        <v>257</v>
      </c>
      <c r="B39" s="83" t="s">
        <v>258</v>
      </c>
      <c r="C39" s="66" t="s">
        <v>150</v>
      </c>
      <c r="D39" s="67"/>
      <c r="E39" s="66" t="s">
        <v>112</v>
      </c>
      <c r="F39" s="80" t="s">
        <v>151</v>
      </c>
      <c r="G39" s="68">
        <v>255</v>
      </c>
      <c r="H39" s="66" t="s">
        <v>197</v>
      </c>
      <c r="I39" s="69" t="s">
        <v>259</v>
      </c>
      <c r="J39" s="70" t="s">
        <v>155</v>
      </c>
      <c r="K39" s="70" t="s">
        <v>146</v>
      </c>
      <c r="L39" s="70" t="s">
        <v>146</v>
      </c>
      <c r="M39" s="69"/>
      <c r="N39" s="89" t="s">
        <v>200</v>
      </c>
    </row>
    <row r="40" spans="1:14">
      <c r="A40" s="99" t="s">
        <v>260</v>
      </c>
      <c r="B40" s="83" t="s">
        <v>261</v>
      </c>
      <c r="C40" s="66" t="s">
        <v>150</v>
      </c>
      <c r="D40" s="67"/>
      <c r="E40" s="66" t="s">
        <v>112</v>
      </c>
      <c r="F40" s="80" t="s">
        <v>151</v>
      </c>
      <c r="G40" s="68">
        <v>255</v>
      </c>
      <c r="H40" s="66" t="s">
        <v>197</v>
      </c>
      <c r="I40" s="69"/>
      <c r="J40" s="70" t="s">
        <v>155</v>
      </c>
      <c r="K40" s="70" t="s">
        <v>146</v>
      </c>
      <c r="L40" s="70" t="s">
        <v>146</v>
      </c>
      <c r="M40" s="69"/>
      <c r="N40" s="89" t="s">
        <v>200</v>
      </c>
    </row>
    <row r="41" spans="1:14">
      <c r="N41" s="107"/>
    </row>
    <row r="42" spans="1:14">
      <c r="B42" s="87"/>
    </row>
    <row r="43" spans="1:14">
      <c r="B43" s="133" t="s">
        <v>262</v>
      </c>
      <c r="C43" s="133"/>
      <c r="D43" s="133"/>
      <c r="E43" s="133"/>
      <c r="N43" s="79"/>
    </row>
    <row r="44" spans="1:14">
      <c r="B44" s="133"/>
      <c r="C44" s="133"/>
      <c r="D44" s="133"/>
      <c r="E44" s="133"/>
      <c r="N44" s="79"/>
    </row>
    <row r="45" spans="1:14">
      <c r="B45" s="133"/>
      <c r="C45" s="133"/>
      <c r="D45" s="133"/>
      <c r="E45" s="133"/>
      <c r="N45" s="79"/>
    </row>
    <row r="46" spans="1:14">
      <c r="B46" s="87"/>
    </row>
  </sheetData>
  <mergeCells count="1">
    <mergeCell ref="B43:E4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cb8b11-c316-430f-b402-13a8c73ee124">
      <Terms xmlns="http://schemas.microsoft.com/office/infopath/2007/PartnerControls"/>
    </lcf76f155ced4ddcb4097134ff3c332f>
    <Remark xmlns="0ccb8b11-c316-430f-b402-13a8c73ee124" xsi:nil="true"/>
    <TaxCatchAll xmlns="ea7bcb99-1d48-49f4-8490-145ee3b38b7f" xsi:nil="true"/>
    <SharedWithUsers xmlns="ea7bcb99-1d48-49f4-8490-145ee3b38b7f">
      <UserInfo>
        <DisplayName>Nawakit Suebruent</DisplayName>
        <AccountId>160</AccountId>
        <AccountType/>
      </UserInfo>
      <UserInfo>
        <DisplayName>Puriwat Pattanasasinitikul</DisplayName>
        <AccountId>161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66D6BDFEDF74DB81109F47CBBE1A4" ma:contentTypeVersion="14" ma:contentTypeDescription="Create a new document." ma:contentTypeScope="" ma:versionID="8e5a7e8a4d7e02a24f757218f04d7ad0">
  <xsd:schema xmlns:xsd="http://www.w3.org/2001/XMLSchema" xmlns:xs="http://www.w3.org/2001/XMLSchema" xmlns:p="http://schemas.microsoft.com/office/2006/metadata/properties" xmlns:ns2="0ccb8b11-c316-430f-b402-13a8c73ee124" xmlns:ns3="ea7bcb99-1d48-49f4-8490-145ee3b38b7f" targetNamespace="http://schemas.microsoft.com/office/2006/metadata/properties" ma:root="true" ma:fieldsID="770336ee2efeef105964d74a0123be88" ns2:_="" ns3:_="">
    <xsd:import namespace="0ccb8b11-c316-430f-b402-13a8c73ee124"/>
    <xsd:import namespace="ea7bcb99-1d48-49f4-8490-145ee3b38b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Remark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b8b11-c316-430f-b402-13a8c73ee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d748d9-e929-443b-8ee0-f34b567383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" ma:index="18" nillable="true" ma:displayName="Remark" ma:internalName="Remark">
      <xsd:simpleType>
        <xsd:restriction base="dms:Text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bcb99-1d48-49f4-8490-145ee3b38b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2ae861c-88cf-4dfd-b14c-b30b8f1baeee}" ma:internalName="TaxCatchAll" ma:showField="CatchAllData" ma:web="ea7bcb99-1d48-49f4-8490-145ee3b38b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037DFE-6D39-46C2-979C-6237F1E477D2}"/>
</file>

<file path=customXml/itemProps2.xml><?xml version="1.0" encoding="utf-8"?>
<ds:datastoreItem xmlns:ds="http://schemas.openxmlformats.org/officeDocument/2006/customXml" ds:itemID="{72597F34-F247-49D5-B211-9092BF8AE6BC}"/>
</file>

<file path=customXml/itemProps3.xml><?xml version="1.0" encoding="utf-8"?>
<ds:datastoreItem xmlns:ds="http://schemas.openxmlformats.org/officeDocument/2006/customXml" ds:itemID="{4707C65C-BF68-4613-880A-ABEC9F6000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PHACHAMON SUNTIVIRIYANON</dc:creator>
  <cp:keywords/>
  <dc:description/>
  <cp:lastModifiedBy>NATTHAWUD SUTTHIPRASERT</cp:lastModifiedBy>
  <cp:revision/>
  <dcterms:created xsi:type="dcterms:W3CDTF">2018-07-09T03:18:55Z</dcterms:created>
  <dcterms:modified xsi:type="dcterms:W3CDTF">2023-09-04T04:05:38Z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0x01010055E66D6BDFEDF74DB81109F47CBBE1A4</vt:lpwstr>
  </property>
  <property fmtid="{D5CDD505-2E9C-101B-9397-08002B2CF9AE}" pid="3" name="MediaServiceImageTags">
    <vt:lpwstr/>
  </property>
</Properties>
</file>