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lott/root/files/projs/novac/blog/working/inks/"/>
    </mc:Choice>
  </mc:AlternateContent>
  <xr:revisionPtr revIDLastSave="0" documentId="13_ncr:1_{F7C9F175-A22E-0A48-8BFE-AAC2D5944762}" xr6:coauthVersionLast="46" xr6:coauthVersionMax="46" xr10:uidLastSave="{00000000-0000-0000-0000-000000000000}"/>
  <bookViews>
    <workbookView xWindow="42460" yWindow="840" windowWidth="36060" windowHeight="21160" xr2:uid="{CDE93051-E236-8E46-9AA2-272CFD15B2E6}"/>
  </bookViews>
  <sheets>
    <sheet name="INKS" sheetId="5" r:id="rId1"/>
    <sheet name="CONDUCTORS" sheetId="2" r:id="rId2"/>
  </sheets>
  <definedNames>
    <definedName name="Aerosol" localSheetId="0">INKS!#REF!</definedName>
    <definedName name="Aerosol">#REF!</definedName>
    <definedName name="Delta" localSheetId="0">INKS!#REF!</definedName>
    <definedName name="Delta">#REF!</definedName>
    <definedName name="Flexo" localSheetId="0">INKS!#REF!</definedName>
    <definedName name="Flexo">#REF!</definedName>
    <definedName name="InkJet" localSheetId="0">INKS!#REF!</definedName>
    <definedName name="InkJet">#REF!</definedName>
    <definedName name="Metal" localSheetId="0">INKS!#REF!</definedName>
    <definedName name="Metal">#REF!</definedName>
    <definedName name="Screen" localSheetId="0">INKS!#REF!</definedName>
    <definedName name="Scre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5" l="1"/>
  <c r="P20" i="5"/>
  <c r="P19" i="5"/>
  <c r="P18" i="5"/>
  <c r="P17" i="5"/>
  <c r="P16" i="5"/>
  <c r="P15" i="5"/>
  <c r="P14" i="5"/>
  <c r="P13" i="5"/>
  <c r="P12" i="5"/>
  <c r="P11" i="5"/>
  <c r="O21" i="5"/>
  <c r="O20" i="5"/>
  <c r="O19" i="5"/>
  <c r="O18" i="5"/>
  <c r="O17" i="5"/>
  <c r="O16" i="5"/>
  <c r="O15" i="5"/>
  <c r="O14" i="5"/>
  <c r="O13" i="5"/>
  <c r="O12" i="5"/>
  <c r="O11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N21" i="5" s="1"/>
  <c r="J20" i="5"/>
  <c r="N20" i="5" s="1"/>
  <c r="J19" i="5"/>
  <c r="N19" i="5" s="1"/>
  <c r="J18" i="5"/>
  <c r="N18" i="5" s="1"/>
  <c r="J17" i="5"/>
  <c r="N17" i="5" s="1"/>
  <c r="J16" i="5"/>
  <c r="N16" i="5" s="1"/>
  <c r="J15" i="5"/>
  <c r="N15" i="5" s="1"/>
  <c r="J14" i="5"/>
  <c r="N14" i="5" s="1"/>
  <c r="J13" i="5"/>
  <c r="N13" i="5" s="1"/>
  <c r="J12" i="5"/>
  <c r="N12" i="5" s="1"/>
  <c r="J11" i="5"/>
  <c r="N11" i="5" s="1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</calcChain>
</file>

<file path=xl/sharedStrings.xml><?xml version="1.0" encoding="utf-8"?>
<sst xmlns="http://schemas.openxmlformats.org/spreadsheetml/2006/main" count="265" uniqueCount="137">
  <si>
    <t>ci-004</t>
  </si>
  <si>
    <t>ci-005</t>
  </si>
  <si>
    <t>ci-006</t>
  </si>
  <si>
    <t>cp-007</t>
  </si>
  <si>
    <t>cp-008</t>
  </si>
  <si>
    <t>cp-009</t>
  </si>
  <si>
    <t>hps-021lv</t>
  </si>
  <si>
    <t>hps-030lv</t>
  </si>
  <si>
    <t>hps-108ae1</t>
  </si>
  <si>
    <t>hps-fg32</t>
  </si>
  <si>
    <t>hps-fg57b</t>
  </si>
  <si>
    <t>ici-002hv</t>
  </si>
  <si>
    <t>ici-021</t>
  </si>
  <si>
    <t>js-a101a</t>
  </si>
  <si>
    <t>js-a102a</t>
  </si>
  <si>
    <t>js-a191</t>
  </si>
  <si>
    <t>js-a221ae</t>
  </si>
  <si>
    <t>js-b25hv</t>
  </si>
  <si>
    <t>js-b25p</t>
  </si>
  <si>
    <t>pfi-500</t>
  </si>
  <si>
    <t>pfi-600</t>
  </si>
  <si>
    <t>pfi-722</t>
  </si>
  <si>
    <t>pfi-rsa6004</t>
  </si>
  <si>
    <t>pfi-rsa6012</t>
  </si>
  <si>
    <t>psi-211</t>
  </si>
  <si>
    <t>psi-219</t>
  </si>
  <si>
    <t>pspi-1000</t>
  </si>
  <si>
    <t>Metalon</t>
  </si>
  <si>
    <t>InkJet</t>
  </si>
  <si>
    <t>3.4 ~ 6.8</t>
  </si>
  <si>
    <t>Screen</t>
  </si>
  <si>
    <t>20 ~ 35</t>
  </si>
  <si>
    <t>uOhm-cm</t>
  </si>
  <si>
    <t>Aerosol</t>
  </si>
  <si>
    <t>30 ~ 40</t>
  </si>
  <si>
    <t>20 ~ 40</t>
  </si>
  <si>
    <t>um</t>
  </si>
  <si>
    <t>25 ~ 35</t>
  </si>
  <si>
    <t>Cu</t>
  </si>
  <si>
    <t>Ag</t>
  </si>
  <si>
    <t>2 ~ 80</t>
  </si>
  <si>
    <t>14 ~ 500</t>
  </si>
  <si>
    <t>11 ~ 24</t>
  </si>
  <si>
    <t>11 ~ 27</t>
  </si>
  <si>
    <t>CuO</t>
  </si>
  <si>
    <t>9 ~ 15</t>
  </si>
  <si>
    <t>7.5 ~ 10.8</t>
  </si>
  <si>
    <t>28 ~ 32</t>
  </si>
  <si>
    <t>5 ~ 7</t>
  </si>
  <si>
    <t>19 ~ 30</t>
  </si>
  <si>
    <t>7.8 ~ 31</t>
  </si>
  <si>
    <t>8 ~ 12</t>
  </si>
  <si>
    <t>9.1 ~ 420</t>
  </si>
  <si>
    <t>cP</t>
  </si>
  <si>
    <t>10 ~ 20</t>
  </si>
  <si>
    <t>8 ~ 20</t>
  </si>
  <si>
    <t>30 ~ 32</t>
  </si>
  <si>
    <t>60 ~ 70</t>
  </si>
  <si>
    <t>mOhm/sq</t>
  </si>
  <si>
    <t>3 ~ 5</t>
  </si>
  <si>
    <t>Flexo</t>
  </si>
  <si>
    <t>PChem</t>
  </si>
  <si>
    <t>200 ~ 800</t>
  </si>
  <si>
    <t>7 ~ 9</t>
  </si>
  <si>
    <t>200 ~ 900</t>
  </si>
  <si>
    <t>100 ~ 600</t>
  </si>
  <si>
    <t>50 ~ 15K</t>
  </si>
  <si>
    <t>10 ~ 12</t>
  </si>
  <si>
    <t>8 ~ 10</t>
  </si>
  <si>
    <t>1500 ~ 6000</t>
  </si>
  <si>
    <t>50 ~ 100</t>
  </si>
  <si>
    <t>js-b40g</t>
  </si>
  <si>
    <t xml:space="preserve"> </t>
  </si>
  <si>
    <t>MATERIAL</t>
  </si>
  <si>
    <t>Aluminium</t>
  </si>
  <si>
    <t>Brass</t>
  </si>
  <si>
    <t>Copper</t>
  </si>
  <si>
    <t>Gold</t>
  </si>
  <si>
    <t>Carbon</t>
  </si>
  <si>
    <t>Iron</t>
  </si>
  <si>
    <t>Lead</t>
  </si>
  <si>
    <t>Nickel</t>
  </si>
  <si>
    <t>Platinum</t>
  </si>
  <si>
    <t>Silver</t>
  </si>
  <si>
    <t>Tin</t>
  </si>
  <si>
    <t>Zinc</t>
  </si>
  <si>
    <t>OHM-METERS</t>
  </si>
  <si>
    <t>20 DEG C</t>
  </si>
  <si>
    <t>SEQ</t>
  </si>
  <si>
    <t>nOhm-meters</t>
  </si>
  <si>
    <t>0.060 ~ 0.080</t>
  </si>
  <si>
    <t>less than 500</t>
  </si>
  <si>
    <t>Metal</t>
  </si>
  <si>
    <t>PCB Trace Thicknesses</t>
  </si>
  <si>
    <t>oz wt</t>
  </si>
  <si>
    <t>mil</t>
  </si>
  <si>
    <t>250 ~ 800</t>
  </si>
  <si>
    <t>50 ~ 350</t>
  </si>
  <si>
    <t>200 ~ 600</t>
  </si>
  <si>
    <t>0.13 ~ 0.5</t>
  </si>
  <si>
    <t>175 ~ 250</t>
  </si>
  <si>
    <t>0.110 ~ 0.130</t>
  </si>
  <si>
    <t>25 ~ 100</t>
  </si>
  <si>
    <t>5 ~ 148</t>
  </si>
  <si>
    <t>5 ~ 10 @ 10</t>
  </si>
  <si>
    <t>4 ~ 11 @ 10</t>
  </si>
  <si>
    <t>20 @ 0.25</t>
  </si>
  <si>
    <t>3.6 @25</t>
  </si>
  <si>
    <t>4.4 @ 25</t>
  </si>
  <si>
    <t>11 ~ 190 @ 10</t>
  </si>
  <si>
    <t>0.030 ~ 0.050</t>
  </si>
  <si>
    <t>2600 ~ 120K</t>
  </si>
  <si>
    <t>0.12 ~ 0.90</t>
  </si>
  <si>
    <t>0.14 ~ 1.4</t>
  </si>
  <si>
    <t>0.12 ~ 0.48</t>
  </si>
  <si>
    <t>300 @ 1</t>
  </si>
  <si>
    <t>sr-min</t>
  </si>
  <si>
    <t>sr-max</t>
  </si>
  <si>
    <t>sr-typ</t>
  </si>
  <si>
    <t>th-typ</t>
  </si>
  <si>
    <t>th-min</t>
  </si>
  <si>
    <t>th-max</t>
  </si>
  <si>
    <t>br-min</t>
  </si>
  <si>
    <t>br-max</t>
  </si>
  <si>
    <t>br-typ</t>
  </si>
  <si>
    <t>by-weight</t>
  </si>
  <si>
    <t>conductor</t>
  </si>
  <si>
    <t>series</t>
  </si>
  <si>
    <t>part-no</t>
  </si>
  <si>
    <t>category</t>
  </si>
  <si>
    <t>viscosity</t>
  </si>
  <si>
    <t>surface-tension</t>
  </si>
  <si>
    <t>bulk-resistance</t>
  </si>
  <si>
    <t>sheet-resistance</t>
  </si>
  <si>
    <t>thickness</t>
  </si>
  <si>
    <t>percentage</t>
  </si>
  <si>
    <t>seq-no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</si>
</sst>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2Coding"/>
      <family val="2"/>
      <charset val="129"/>
    </font>
    <font>
      <b/>
      <sz val="12"/>
      <color theme="1"/>
      <name val="D2Coding"/>
      <family val="2"/>
      <charset val="129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gray0625">
        <fgColor theme="7" tint="-0.24994659260841701"/>
        <bgColor theme="7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165" fontId="6" fillId="4" borderId="5" xfId="0" applyNumberFormat="1" applyFon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3" borderId="10" xfId="0" applyFill="1" applyBorder="1" applyAlignment="1">
      <alignment horizontal="center"/>
    </xf>
    <xf numFmtId="0" fontId="5" fillId="2" borderId="6" xfId="0" applyFont="1" applyFill="1" applyBorder="1" applyAlignment="1">
      <alignment horizontal="right"/>
    </xf>
    <xf numFmtId="165" fontId="6" fillId="4" borderId="12" xfId="0" applyNumberFormat="1" applyFont="1" applyFill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2" fontId="10" fillId="4" borderId="1" xfId="0" applyNumberFormat="1" applyFont="1" applyFill="1" applyBorder="1" applyAlignment="1">
      <alignment horizontal="right"/>
    </xf>
    <xf numFmtId="2" fontId="10" fillId="3" borderId="1" xfId="0" applyNumberFormat="1" applyFont="1" applyFill="1" applyBorder="1" applyAlignment="1">
      <alignment horizontal="right"/>
    </xf>
    <xf numFmtId="2" fontId="10" fillId="2" borderId="1" xfId="0" applyNumberFormat="1" applyFont="1" applyFill="1" applyBorder="1" applyAlignment="1">
      <alignment horizontal="right"/>
    </xf>
    <xf numFmtId="2" fontId="10" fillId="4" borderId="10" xfId="0" applyNumberFormat="1" applyFont="1" applyFill="1" applyBorder="1" applyAlignment="1">
      <alignment horizontal="right"/>
    </xf>
    <xf numFmtId="2" fontId="10" fillId="3" borderId="10" xfId="0" applyNumberFormat="1" applyFont="1" applyFill="1" applyBorder="1" applyAlignment="1">
      <alignment horizontal="right"/>
    </xf>
    <xf numFmtId="2" fontId="10" fillId="2" borderId="10" xfId="0" applyNumberFormat="1" applyFont="1" applyFill="1" applyBorder="1" applyAlignment="1">
      <alignment horizontal="right"/>
    </xf>
    <xf numFmtId="2" fontId="10" fillId="2" borderId="3" xfId="0" applyNumberFormat="1" applyFont="1" applyFill="1" applyBorder="1" applyAlignment="1">
      <alignment horizontal="right"/>
    </xf>
    <xf numFmtId="2" fontId="10" fillId="2" borderId="4" xfId="0" applyNumberFormat="1" applyFont="1" applyFill="1" applyBorder="1" applyAlignment="1">
      <alignment horizontal="right"/>
    </xf>
    <xf numFmtId="2" fontId="10" fillId="4" borderId="14" xfId="0" applyNumberFormat="1" applyFont="1" applyFill="1" applyBorder="1" applyAlignment="1">
      <alignment horizontal="right"/>
    </xf>
    <xf numFmtId="2" fontId="10" fillId="4" borderId="8" xfId="0" applyNumberFormat="1" applyFont="1" applyFill="1" applyBorder="1" applyAlignment="1">
      <alignment horizontal="right"/>
    </xf>
    <xf numFmtId="165" fontId="6" fillId="4" borderId="17" xfId="0" applyNumberFormat="1" applyFont="1" applyFill="1" applyBorder="1" applyAlignment="1">
      <alignment horizontal="right"/>
    </xf>
    <xf numFmtId="165" fontId="6" fillId="4" borderId="16" xfId="0" applyNumberFormat="1" applyFont="1" applyFill="1" applyBorder="1" applyAlignment="1">
      <alignment horizontal="right"/>
    </xf>
    <xf numFmtId="0" fontId="3" fillId="4" borderId="13" xfId="0" applyFont="1" applyFill="1" applyBorder="1" applyAlignment="1">
      <alignment horizontal="center"/>
    </xf>
    <xf numFmtId="2" fontId="10" fillId="4" borderId="3" xfId="0" applyNumberFormat="1" applyFont="1" applyFill="1" applyBorder="1" applyAlignment="1">
      <alignment horizontal="right"/>
    </xf>
    <xf numFmtId="2" fontId="10" fillId="4" borderId="4" xfId="0" applyNumberFormat="1" applyFont="1" applyFill="1" applyBorder="1" applyAlignment="1">
      <alignment horizontal="right"/>
    </xf>
    <xf numFmtId="165" fontId="6" fillId="4" borderId="3" xfId="0" applyNumberFormat="1" applyFont="1" applyFill="1" applyBorder="1" applyAlignment="1">
      <alignment horizontal="right"/>
    </xf>
    <xf numFmtId="165" fontId="6" fillId="4" borderId="4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2" fontId="10" fillId="3" borderId="14" xfId="0" applyNumberFormat="1" applyFont="1" applyFill="1" applyBorder="1" applyAlignment="1">
      <alignment horizontal="right"/>
    </xf>
    <xf numFmtId="2" fontId="10" fillId="3" borderId="8" xfId="0" applyNumberFormat="1" applyFont="1" applyFill="1" applyBorder="1" applyAlignment="1">
      <alignment horizontal="right"/>
    </xf>
    <xf numFmtId="0" fontId="5" fillId="3" borderId="18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2" fontId="10" fillId="3" borderId="3" xfId="0" applyNumberFormat="1" applyFont="1" applyFill="1" applyBorder="1" applyAlignment="1">
      <alignment horizontal="right"/>
    </xf>
    <xf numFmtId="2" fontId="10" fillId="3" borderId="4" xfId="0" applyNumberFormat="1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2" fontId="10" fillId="2" borderId="14" xfId="0" applyNumberFormat="1" applyFont="1" applyFill="1" applyBorder="1" applyAlignment="1">
      <alignment horizontal="right"/>
    </xf>
    <xf numFmtId="2" fontId="10" fillId="2" borderId="8" xfId="0" applyNumberFormat="1" applyFont="1" applyFill="1" applyBorder="1" applyAlignment="1">
      <alignment horizontal="right"/>
    </xf>
    <xf numFmtId="0" fontId="5" fillId="2" borderId="18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165" fontId="0" fillId="2" borderId="13" xfId="0" applyNumberFormat="1" applyFill="1" applyBorder="1" applyAlignment="1">
      <alignment horizontal="center"/>
    </xf>
    <xf numFmtId="0" fontId="5" fillId="3" borderId="14" xfId="0" applyFont="1" applyFill="1" applyBorder="1" applyAlignment="1">
      <alignment horizontal="right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3" fillId="4" borderId="14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4" borderId="10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165" fontId="0" fillId="3" borderId="14" xfId="0" applyNumberFormat="1" applyFill="1" applyBorder="1" applyAlignment="1">
      <alignment horizontal="right"/>
    </xf>
    <xf numFmtId="165" fontId="0" fillId="3" borderId="8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3" borderId="10" xfId="0" applyNumberFormat="1" applyFill="1" applyBorder="1" applyAlignment="1">
      <alignment horizontal="right"/>
    </xf>
    <xf numFmtId="165" fontId="0" fillId="3" borderId="3" xfId="0" applyNumberFormat="1" applyFill="1" applyBorder="1" applyAlignment="1">
      <alignment horizontal="right"/>
    </xf>
    <xf numFmtId="165" fontId="0" fillId="3" borderId="4" xfId="0" applyNumberFormat="1" applyFill="1" applyBorder="1" applyAlignment="1">
      <alignment horizontal="right"/>
    </xf>
    <xf numFmtId="165" fontId="0" fillId="2" borderId="14" xfId="0" applyNumberFormat="1" applyFill="1" applyBorder="1" applyAlignment="1">
      <alignment horizontal="right"/>
    </xf>
    <xf numFmtId="165" fontId="0" fillId="2" borderId="8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2" borderId="10" xfId="0" applyNumberFormat="1" applyFill="1" applyBorder="1" applyAlignment="1">
      <alignment horizontal="right"/>
    </xf>
    <xf numFmtId="165" fontId="0" fillId="2" borderId="3" xfId="0" applyNumberFormat="1" applyFill="1" applyBorder="1" applyAlignment="1">
      <alignment horizontal="right"/>
    </xf>
    <xf numFmtId="165" fontId="0" fillId="2" borderId="4" xfId="0" applyNumberFormat="1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1" fontId="0" fillId="2" borderId="14" xfId="0" applyNumberFormat="1" applyFill="1" applyBorder="1" applyAlignment="1">
      <alignment horizontal="right"/>
    </xf>
    <xf numFmtId="1" fontId="0" fillId="2" borderId="8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1" fontId="0" fillId="2" borderId="10" xfId="0" applyNumberFormat="1" applyFill="1" applyBorder="1" applyAlignment="1">
      <alignment horizontal="right"/>
    </xf>
    <xf numFmtId="1" fontId="0" fillId="2" borderId="3" xfId="0" applyNumberFormat="1" applyFill="1" applyBorder="1" applyAlignment="1">
      <alignment horizontal="right"/>
    </xf>
    <xf numFmtId="1" fontId="0" fillId="2" borderId="4" xfId="0" applyNumberForma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165" fontId="7" fillId="4" borderId="15" xfId="0" applyNumberFormat="1" applyFont="1" applyFill="1" applyBorder="1" applyAlignment="1">
      <alignment horizontal="center"/>
    </xf>
    <xf numFmtId="165" fontId="7" fillId="4" borderId="9" xfId="0" applyNumberFormat="1" applyFont="1" applyFill="1" applyBorder="1" applyAlignment="1">
      <alignment horizontal="center"/>
    </xf>
    <xf numFmtId="165" fontId="7" fillId="4" borderId="2" xfId="0" applyNumberFormat="1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4" borderId="8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right" vertical="top" textRotation="90"/>
    </xf>
    <xf numFmtId="0" fontId="6" fillId="0" borderId="19" xfId="0" applyFont="1" applyFill="1" applyBorder="1" applyAlignment="1">
      <alignment horizontal="right" vertical="top" textRotation="90"/>
    </xf>
    <xf numFmtId="0" fontId="2" fillId="0" borderId="19" xfId="0" applyFont="1" applyFill="1" applyBorder="1" applyAlignment="1">
      <alignment horizontal="right" vertical="top" textRotation="90"/>
    </xf>
    <xf numFmtId="0" fontId="2" fillId="0" borderId="0" xfId="0" applyFont="1" applyFill="1" applyBorder="1" applyAlignment="1">
      <alignment horizontal="right" vertical="top" textRotation="90"/>
    </xf>
    <xf numFmtId="0" fontId="2" fillId="0" borderId="0" xfId="0" applyFont="1" applyAlignment="1">
      <alignment horizontal="right" vertical="top" textRotation="90"/>
    </xf>
    <xf numFmtId="0" fontId="3" fillId="0" borderId="0" xfId="0" applyFont="1" applyAlignment="1">
      <alignment horizontal="right" vertical="top" textRotation="90"/>
    </xf>
    <xf numFmtId="0" fontId="2" fillId="0" borderId="19" xfId="0" applyFont="1" applyBorder="1" applyAlignment="1">
      <alignment horizontal="center" vertical="top" textRotation="90"/>
    </xf>
    <xf numFmtId="0" fontId="2" fillId="0" borderId="19" xfId="0" applyFont="1" applyBorder="1" applyAlignment="1">
      <alignment horizontal="left" vertical="top" textRotation="90"/>
    </xf>
    <xf numFmtId="0" fontId="0" fillId="4" borderId="13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0" borderId="20" xfId="0" applyFont="1" applyBorder="1" applyAlignment="1">
      <alignment horizontal="center" vertical="top" textRotation="90"/>
    </xf>
    <xf numFmtId="9" fontId="0" fillId="3" borderId="14" xfId="1" applyFont="1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9" fontId="0" fillId="3" borderId="3" xfId="1" applyFont="1" applyFill="1" applyBorder="1" applyAlignment="1">
      <alignment horizontal="center"/>
    </xf>
    <xf numFmtId="9" fontId="0" fillId="2" borderId="14" xfId="1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 vertical="top" textRotation="90"/>
    </xf>
    <xf numFmtId="0" fontId="7" fillId="0" borderId="19" xfId="0" applyFont="1" applyFill="1" applyBorder="1" applyAlignment="1">
      <alignment horizontal="center" vertical="top" textRotation="90"/>
    </xf>
    <xf numFmtId="0" fontId="2" fillId="0" borderId="19" xfId="0" applyFont="1" applyFill="1" applyBorder="1" applyAlignment="1">
      <alignment horizontal="center" vertical="top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6DF7-9B6D-0140-B7FA-F9F93C1665D0}">
  <dimension ref="A8:X53"/>
  <sheetViews>
    <sheetView tabSelected="1" zoomScale="120" zoomScaleNormal="120" workbookViewId="0">
      <selection activeCell="R1" sqref="R1:T1048576"/>
    </sheetView>
  </sheetViews>
  <sheetFormatPr baseColWidth="10" defaultRowHeight="16" x14ac:dyDescent="0.2"/>
  <cols>
    <col min="1" max="1" width="5" style="4" customWidth="1"/>
    <col min="2" max="2" width="8.83203125" style="2" customWidth="1"/>
    <col min="3" max="3" width="15.83203125" style="2" customWidth="1"/>
    <col min="4" max="4" width="9.5" style="4" customWidth="1"/>
    <col min="5" max="5" width="4.5" style="4" bestFit="1" customWidth="1"/>
    <col min="6" max="6" width="9.5" style="4" bestFit="1" customWidth="1"/>
    <col min="7" max="7" width="11.1640625" style="4" bestFit="1" customWidth="1"/>
    <col min="8" max="8" width="8.6640625" style="4" customWidth="1"/>
    <col min="9" max="9" width="15.83203125" style="90" customWidth="1"/>
    <col min="10" max="12" width="8.6640625" style="9" customWidth="1"/>
    <col min="13" max="13" width="15.83203125" style="124" customWidth="1"/>
    <col min="14" max="16" width="8.83203125" style="29" customWidth="1"/>
    <col min="17" max="17" width="15.83203125" style="4" customWidth="1"/>
    <col min="18" max="20" width="8.83203125" style="1" customWidth="1"/>
    <col min="21" max="21" width="9.83203125" style="4" customWidth="1"/>
  </cols>
  <sheetData>
    <row r="8" spans="1:24" s="6" customFormat="1" x14ac:dyDescent="0.2">
      <c r="A8" s="5"/>
      <c r="B8" s="8"/>
      <c r="C8" s="8"/>
      <c r="D8" s="5"/>
      <c r="E8" s="5"/>
      <c r="F8" s="5" t="s">
        <v>135</v>
      </c>
      <c r="G8" s="5" t="s">
        <v>53</v>
      </c>
      <c r="H8" s="5"/>
      <c r="I8" s="16" t="s">
        <v>32</v>
      </c>
      <c r="J8" s="10" t="s">
        <v>32</v>
      </c>
      <c r="K8" s="10" t="s">
        <v>32</v>
      </c>
      <c r="L8" s="10" t="s">
        <v>32</v>
      </c>
      <c r="M8" s="16" t="s">
        <v>58</v>
      </c>
      <c r="N8" s="10" t="s">
        <v>58</v>
      </c>
      <c r="O8" s="10" t="s">
        <v>58</v>
      </c>
      <c r="P8" s="10" t="s">
        <v>58</v>
      </c>
      <c r="Q8" s="16" t="s">
        <v>36</v>
      </c>
      <c r="R8" s="10" t="s">
        <v>36</v>
      </c>
      <c r="S8" s="10" t="s">
        <v>36</v>
      </c>
      <c r="T8" s="10" t="s">
        <v>36</v>
      </c>
      <c r="U8" s="16"/>
    </row>
    <row r="9" spans="1:24" s="6" customFormat="1" x14ac:dyDescent="0.2">
      <c r="A9" s="5"/>
      <c r="B9" s="8"/>
      <c r="C9" s="8"/>
      <c r="D9" s="5"/>
      <c r="E9" s="5"/>
      <c r="F9" s="5"/>
      <c r="G9" s="5"/>
      <c r="H9" s="5"/>
      <c r="I9" s="16"/>
      <c r="J9" s="10"/>
      <c r="K9" s="10"/>
      <c r="L9" s="10"/>
      <c r="M9" s="16"/>
      <c r="N9" s="30"/>
      <c r="O9" s="30"/>
      <c r="P9" s="30"/>
      <c r="Q9" s="16"/>
      <c r="R9" s="10"/>
      <c r="S9" s="10"/>
      <c r="T9" s="10"/>
      <c r="U9" s="16"/>
    </row>
    <row r="10" spans="1:24" s="172" customFormat="1" ht="93" thickBot="1" x14ac:dyDescent="0.25">
      <c r="A10" s="174" t="s">
        <v>136</v>
      </c>
      <c r="B10" s="175" t="s">
        <v>129</v>
      </c>
      <c r="C10" s="175" t="s">
        <v>128</v>
      </c>
      <c r="D10" s="185" t="s">
        <v>127</v>
      </c>
      <c r="E10" s="185" t="s">
        <v>126</v>
      </c>
      <c r="F10" s="185" t="s">
        <v>125</v>
      </c>
      <c r="G10" s="185" t="s">
        <v>130</v>
      </c>
      <c r="H10" s="185" t="s">
        <v>131</v>
      </c>
      <c r="I10" s="190" t="s">
        <v>132</v>
      </c>
      <c r="J10" s="168" t="s">
        <v>124</v>
      </c>
      <c r="K10" s="168" t="s">
        <v>122</v>
      </c>
      <c r="L10" s="168" t="s">
        <v>123</v>
      </c>
      <c r="M10" s="191" t="s">
        <v>133</v>
      </c>
      <c r="N10" s="169" t="s">
        <v>118</v>
      </c>
      <c r="O10" s="169" t="s">
        <v>116</v>
      </c>
      <c r="P10" s="169" t="s">
        <v>117</v>
      </c>
      <c r="Q10" s="192" t="s">
        <v>134</v>
      </c>
      <c r="R10" s="170" t="s">
        <v>119</v>
      </c>
      <c r="S10" s="170" t="s">
        <v>120</v>
      </c>
      <c r="T10" s="170" t="s">
        <v>121</v>
      </c>
      <c r="U10" s="171"/>
      <c r="X10" s="173"/>
    </row>
    <row r="11" spans="1:24" s="3" customFormat="1" x14ac:dyDescent="0.2">
      <c r="A11" s="26">
        <v>1</v>
      </c>
      <c r="B11" s="176" t="s">
        <v>92</v>
      </c>
      <c r="C11" s="144" t="s">
        <v>83</v>
      </c>
      <c r="D11" s="159"/>
      <c r="E11" s="160"/>
      <c r="F11" s="160"/>
      <c r="G11" s="160"/>
      <c r="H11" s="161"/>
      <c r="I11" s="135">
        <v>1.6</v>
      </c>
      <c r="J11" s="58">
        <f>(K11+L11)/2</f>
        <v>1.6</v>
      </c>
      <c r="K11" s="58">
        <v>1.6</v>
      </c>
      <c r="L11" s="59">
        <v>1.6</v>
      </c>
      <c r="M11" s="126"/>
      <c r="N11" s="60">
        <f t="shared" ref="N11:N21" si="0">10*J11/R11</f>
        <v>0.45977011494252878</v>
      </c>
      <c r="O11" s="60" t="str">
        <f t="shared" ref="O11:O21" si="1">IF(S11,10*K11/S11,"")</f>
        <v/>
      </c>
      <c r="P11" s="61" t="str">
        <f t="shared" ref="P11:P21" si="2">IF(T11,10*L11/T11,"")</f>
        <v/>
      </c>
      <c r="Q11" s="62"/>
      <c r="R11" s="92">
        <v>34.799999999999997</v>
      </c>
      <c r="S11" s="92"/>
      <c r="T11" s="93"/>
      <c r="U11" s="28"/>
    </row>
    <row r="12" spans="1:24" s="3" customFormat="1" x14ac:dyDescent="0.2">
      <c r="A12" s="26">
        <v>2</v>
      </c>
      <c r="B12" s="177" t="s">
        <v>92</v>
      </c>
      <c r="C12" s="145" t="s">
        <v>76</v>
      </c>
      <c r="D12" s="162"/>
      <c r="E12" s="163"/>
      <c r="F12" s="163"/>
      <c r="G12" s="163"/>
      <c r="H12" s="164"/>
      <c r="I12" s="136">
        <v>1.7</v>
      </c>
      <c r="J12" s="50">
        <f t="shared" ref="J12:J49" si="3">(K12+L12)/2</f>
        <v>1.7</v>
      </c>
      <c r="K12" s="50">
        <v>1.7</v>
      </c>
      <c r="L12" s="53">
        <v>1.7</v>
      </c>
      <c r="M12" s="127"/>
      <c r="N12" s="35">
        <f t="shared" si="0"/>
        <v>0.4885057471264368</v>
      </c>
      <c r="O12" s="35">
        <f t="shared" si="1"/>
        <v>0.97701149425287359</v>
      </c>
      <c r="P12" s="39">
        <f t="shared" si="2"/>
        <v>0.12213521086284934</v>
      </c>
      <c r="Q12" s="43"/>
      <c r="R12" s="94">
        <v>34.799999999999997</v>
      </c>
      <c r="S12" s="94">
        <v>17.399999999999999</v>
      </c>
      <c r="T12" s="95">
        <v>139.19</v>
      </c>
      <c r="U12" s="28"/>
    </row>
    <row r="13" spans="1:24" s="3" customFormat="1" x14ac:dyDescent="0.2">
      <c r="A13" s="26">
        <v>3</v>
      </c>
      <c r="B13" s="177" t="s">
        <v>92</v>
      </c>
      <c r="C13" s="145" t="s">
        <v>77</v>
      </c>
      <c r="D13" s="162"/>
      <c r="E13" s="163"/>
      <c r="F13" s="163"/>
      <c r="G13" s="163"/>
      <c r="H13" s="164"/>
      <c r="I13" s="136">
        <v>2.4</v>
      </c>
      <c r="J13" s="50">
        <f t="shared" si="3"/>
        <v>2.4</v>
      </c>
      <c r="K13" s="50">
        <v>2.4</v>
      </c>
      <c r="L13" s="53">
        <v>2.4</v>
      </c>
      <c r="M13" s="127"/>
      <c r="N13" s="35">
        <f t="shared" si="0"/>
        <v>0.68965517241379315</v>
      </c>
      <c r="O13" s="35" t="str">
        <f t="shared" si="1"/>
        <v/>
      </c>
      <c r="P13" s="39" t="str">
        <f t="shared" si="2"/>
        <v/>
      </c>
      <c r="Q13" s="43"/>
      <c r="R13" s="94">
        <v>34.799999999999997</v>
      </c>
      <c r="S13" s="96"/>
      <c r="T13" s="97"/>
      <c r="U13" s="28"/>
    </row>
    <row r="14" spans="1:24" s="3" customFormat="1" x14ac:dyDescent="0.2">
      <c r="A14" s="26">
        <v>4</v>
      </c>
      <c r="B14" s="177" t="s">
        <v>92</v>
      </c>
      <c r="C14" s="145" t="s">
        <v>74</v>
      </c>
      <c r="D14" s="162"/>
      <c r="E14" s="163"/>
      <c r="F14" s="163"/>
      <c r="G14" s="163"/>
      <c r="H14" s="164"/>
      <c r="I14" s="136">
        <v>2.8</v>
      </c>
      <c r="J14" s="50">
        <f t="shared" si="3"/>
        <v>2.8</v>
      </c>
      <c r="K14" s="50">
        <v>2.8</v>
      </c>
      <c r="L14" s="53">
        <v>2.8</v>
      </c>
      <c r="M14" s="127"/>
      <c r="N14" s="35">
        <f t="shared" si="0"/>
        <v>0.8045977011494253</v>
      </c>
      <c r="O14" s="35" t="str">
        <f t="shared" si="1"/>
        <v/>
      </c>
      <c r="P14" s="39" t="str">
        <f t="shared" si="2"/>
        <v/>
      </c>
      <c r="Q14" s="43"/>
      <c r="R14" s="94">
        <v>34.799999999999997</v>
      </c>
      <c r="S14" s="96"/>
      <c r="T14" s="97"/>
      <c r="U14" s="28"/>
    </row>
    <row r="15" spans="1:24" s="3" customFormat="1" x14ac:dyDescent="0.2">
      <c r="A15" s="26">
        <v>5</v>
      </c>
      <c r="B15" s="177" t="s">
        <v>92</v>
      </c>
      <c r="C15" s="145" t="s">
        <v>85</v>
      </c>
      <c r="D15" s="162"/>
      <c r="E15" s="163"/>
      <c r="F15" s="163"/>
      <c r="G15" s="163"/>
      <c r="H15" s="164"/>
      <c r="I15" s="136">
        <v>5.5</v>
      </c>
      <c r="J15" s="50">
        <f t="shared" si="3"/>
        <v>5.5</v>
      </c>
      <c r="K15" s="50">
        <v>5.5</v>
      </c>
      <c r="L15" s="53">
        <v>5.5</v>
      </c>
      <c r="M15" s="127"/>
      <c r="N15" s="35">
        <f t="shared" si="0"/>
        <v>1.5804597701149428</v>
      </c>
      <c r="O15" s="35" t="str">
        <f t="shared" si="1"/>
        <v/>
      </c>
      <c r="P15" s="39" t="str">
        <f t="shared" si="2"/>
        <v/>
      </c>
      <c r="Q15" s="43"/>
      <c r="R15" s="94">
        <v>34.799999999999997</v>
      </c>
      <c r="S15" s="96"/>
      <c r="T15" s="97"/>
      <c r="U15" s="28"/>
    </row>
    <row r="16" spans="1:24" s="3" customFormat="1" x14ac:dyDescent="0.2">
      <c r="A16" s="26">
        <v>6</v>
      </c>
      <c r="B16" s="177" t="s">
        <v>92</v>
      </c>
      <c r="C16" s="145" t="s">
        <v>81</v>
      </c>
      <c r="D16" s="162"/>
      <c r="E16" s="163"/>
      <c r="F16" s="163"/>
      <c r="G16" s="163"/>
      <c r="H16" s="164"/>
      <c r="I16" s="136">
        <v>7</v>
      </c>
      <c r="J16" s="50">
        <f t="shared" si="3"/>
        <v>7</v>
      </c>
      <c r="K16" s="50">
        <v>7</v>
      </c>
      <c r="L16" s="53">
        <v>7</v>
      </c>
      <c r="M16" s="127"/>
      <c r="N16" s="35">
        <f t="shared" si="0"/>
        <v>2.0114942528735633</v>
      </c>
      <c r="O16" s="35" t="str">
        <f t="shared" si="1"/>
        <v/>
      </c>
      <c r="P16" s="39" t="str">
        <f t="shared" si="2"/>
        <v/>
      </c>
      <c r="Q16" s="43"/>
      <c r="R16" s="94">
        <v>34.799999999999997</v>
      </c>
      <c r="S16" s="96"/>
      <c r="T16" s="97"/>
      <c r="U16" s="28"/>
    </row>
    <row r="17" spans="1:22" s="3" customFormat="1" x14ac:dyDescent="0.2">
      <c r="A17" s="26">
        <v>7</v>
      </c>
      <c r="B17" s="177" t="s">
        <v>92</v>
      </c>
      <c r="C17" s="145" t="s">
        <v>75</v>
      </c>
      <c r="D17" s="162"/>
      <c r="E17" s="163"/>
      <c r="F17" s="163"/>
      <c r="G17" s="163"/>
      <c r="H17" s="164"/>
      <c r="I17" s="136">
        <v>7.4999999999999982</v>
      </c>
      <c r="J17" s="50">
        <f t="shared" si="3"/>
        <v>7.4999999999999982</v>
      </c>
      <c r="K17" s="50">
        <v>7.4999999999999982</v>
      </c>
      <c r="L17" s="53">
        <v>7.4999999999999982</v>
      </c>
      <c r="M17" s="127"/>
      <c r="N17" s="35">
        <f t="shared" si="0"/>
        <v>2.1551724137931032</v>
      </c>
      <c r="O17" s="35" t="str">
        <f t="shared" si="1"/>
        <v/>
      </c>
      <c r="P17" s="39" t="str">
        <f t="shared" si="2"/>
        <v/>
      </c>
      <c r="Q17" s="43"/>
      <c r="R17" s="94">
        <v>34.799999999999997</v>
      </c>
      <c r="S17" s="96"/>
      <c r="T17" s="97"/>
      <c r="U17" s="28"/>
    </row>
    <row r="18" spans="1:22" s="3" customFormat="1" x14ac:dyDescent="0.2">
      <c r="A18" s="26">
        <v>8</v>
      </c>
      <c r="B18" s="177" t="s">
        <v>92</v>
      </c>
      <c r="C18" s="145" t="s">
        <v>82</v>
      </c>
      <c r="D18" s="162"/>
      <c r="E18" s="163"/>
      <c r="F18" s="163"/>
      <c r="G18" s="163"/>
      <c r="H18" s="164"/>
      <c r="I18" s="136">
        <v>9.8000000000000007</v>
      </c>
      <c r="J18" s="50">
        <f t="shared" si="3"/>
        <v>9.8000000000000007</v>
      </c>
      <c r="K18" s="50">
        <v>9.8000000000000007</v>
      </c>
      <c r="L18" s="53">
        <v>9.8000000000000007</v>
      </c>
      <c r="M18" s="127"/>
      <c r="N18" s="35">
        <f t="shared" si="0"/>
        <v>2.8160919540229887</v>
      </c>
      <c r="O18" s="35" t="str">
        <f t="shared" si="1"/>
        <v/>
      </c>
      <c r="P18" s="39" t="str">
        <f t="shared" si="2"/>
        <v/>
      </c>
      <c r="Q18" s="43"/>
      <c r="R18" s="94">
        <v>34.799999999999997</v>
      </c>
      <c r="S18" s="96"/>
      <c r="T18" s="97"/>
      <c r="U18" s="28"/>
    </row>
    <row r="19" spans="1:22" s="3" customFormat="1" x14ac:dyDescent="0.2">
      <c r="A19" s="26">
        <v>9</v>
      </c>
      <c r="B19" s="177" t="s">
        <v>92</v>
      </c>
      <c r="C19" s="145" t="s">
        <v>79</v>
      </c>
      <c r="D19" s="162"/>
      <c r="E19" s="163"/>
      <c r="F19" s="163"/>
      <c r="G19" s="163"/>
      <c r="H19" s="164"/>
      <c r="I19" s="136">
        <v>9.9999999999999982</v>
      </c>
      <c r="J19" s="50">
        <f t="shared" si="3"/>
        <v>9.9999999999999982</v>
      </c>
      <c r="K19" s="50">
        <v>9.9999999999999982</v>
      </c>
      <c r="L19" s="53">
        <v>9.9999999999999982</v>
      </c>
      <c r="M19" s="127"/>
      <c r="N19" s="35">
        <f t="shared" si="0"/>
        <v>2.8735632183908044</v>
      </c>
      <c r="O19" s="35" t="str">
        <f t="shared" si="1"/>
        <v/>
      </c>
      <c r="P19" s="39" t="str">
        <f t="shared" si="2"/>
        <v/>
      </c>
      <c r="Q19" s="43"/>
      <c r="R19" s="94">
        <v>34.799999999999997</v>
      </c>
      <c r="S19" s="96"/>
      <c r="T19" s="97"/>
      <c r="U19" s="28"/>
    </row>
    <row r="20" spans="1:22" s="3" customFormat="1" x14ac:dyDescent="0.2">
      <c r="A20" s="26">
        <v>10</v>
      </c>
      <c r="B20" s="177" t="s">
        <v>92</v>
      </c>
      <c r="C20" s="145" t="s">
        <v>84</v>
      </c>
      <c r="D20" s="162"/>
      <c r="E20" s="163"/>
      <c r="F20" s="163"/>
      <c r="G20" s="163"/>
      <c r="H20" s="164"/>
      <c r="I20" s="136">
        <v>11</v>
      </c>
      <c r="J20" s="50">
        <f t="shared" si="3"/>
        <v>11</v>
      </c>
      <c r="K20" s="50">
        <v>11</v>
      </c>
      <c r="L20" s="53">
        <v>11</v>
      </c>
      <c r="M20" s="127"/>
      <c r="N20" s="35">
        <f t="shared" si="0"/>
        <v>3.1609195402298855</v>
      </c>
      <c r="O20" s="35">
        <f t="shared" si="1"/>
        <v>6.3218390804597711</v>
      </c>
      <c r="P20" s="39">
        <f t="shared" si="2"/>
        <v>0.79028665852431934</v>
      </c>
      <c r="Q20" s="43"/>
      <c r="R20" s="94">
        <v>34.799999999999997</v>
      </c>
      <c r="S20" s="94">
        <v>17.399999999999999</v>
      </c>
      <c r="T20" s="95">
        <v>139.19</v>
      </c>
      <c r="U20" s="28"/>
    </row>
    <row r="21" spans="1:22" s="3" customFormat="1" ht="17" thickBot="1" x14ac:dyDescent="0.25">
      <c r="A21" s="26">
        <v>11</v>
      </c>
      <c r="B21" s="178" t="s">
        <v>92</v>
      </c>
      <c r="C21" s="146" t="s">
        <v>80</v>
      </c>
      <c r="D21" s="165"/>
      <c r="E21" s="166"/>
      <c r="F21" s="166"/>
      <c r="G21" s="166"/>
      <c r="H21" s="167"/>
      <c r="I21" s="137">
        <v>19</v>
      </c>
      <c r="J21" s="63">
        <f t="shared" si="3"/>
        <v>19</v>
      </c>
      <c r="K21" s="63">
        <v>19</v>
      </c>
      <c r="L21" s="64">
        <v>19</v>
      </c>
      <c r="M21" s="128"/>
      <c r="N21" s="65">
        <f t="shared" si="0"/>
        <v>5.4597701149425291</v>
      </c>
      <c r="O21" s="65" t="str">
        <f t="shared" si="1"/>
        <v/>
      </c>
      <c r="P21" s="66" t="str">
        <f t="shared" si="2"/>
        <v/>
      </c>
      <c r="Q21" s="67"/>
      <c r="R21" s="98">
        <v>34.799999999999997</v>
      </c>
      <c r="S21" s="99"/>
      <c r="T21" s="100"/>
      <c r="U21" s="28"/>
    </row>
    <row r="22" spans="1:22" x14ac:dyDescent="0.2">
      <c r="A22" s="26">
        <v>12</v>
      </c>
      <c r="B22" s="179" t="s">
        <v>60</v>
      </c>
      <c r="C22" s="147" t="s">
        <v>19</v>
      </c>
      <c r="D22" s="68" t="s">
        <v>61</v>
      </c>
      <c r="E22" s="85" t="s">
        <v>39</v>
      </c>
      <c r="F22" s="186">
        <v>0.5</v>
      </c>
      <c r="G22" s="85" t="s">
        <v>62</v>
      </c>
      <c r="H22" s="86"/>
      <c r="I22" s="138" t="s">
        <v>63</v>
      </c>
      <c r="J22" s="69">
        <f t="shared" si="3"/>
        <v>8</v>
      </c>
      <c r="K22" s="69">
        <v>7</v>
      </c>
      <c r="L22" s="70">
        <v>9</v>
      </c>
      <c r="M22" s="129" t="s">
        <v>65</v>
      </c>
      <c r="N22" s="71">
        <f t="shared" ref="N22:N49" si="4">(O22+P22)/2</f>
        <v>350</v>
      </c>
      <c r="O22" s="71">
        <v>100</v>
      </c>
      <c r="P22" s="72">
        <v>600</v>
      </c>
      <c r="Q22" s="68" t="s">
        <v>112</v>
      </c>
      <c r="R22" s="101">
        <v>0.51</v>
      </c>
      <c r="S22" s="101">
        <v>0.12</v>
      </c>
      <c r="T22" s="102">
        <v>0.9</v>
      </c>
      <c r="U22" s="16"/>
      <c r="V22" s="89"/>
    </row>
    <row r="23" spans="1:22" x14ac:dyDescent="0.2">
      <c r="A23" s="26">
        <v>13</v>
      </c>
      <c r="B23" s="180" t="s">
        <v>60</v>
      </c>
      <c r="C23" s="148" t="s">
        <v>20</v>
      </c>
      <c r="D23" s="44" t="s">
        <v>61</v>
      </c>
      <c r="E23" s="13" t="s">
        <v>39</v>
      </c>
      <c r="F23" s="14">
        <v>0.6</v>
      </c>
      <c r="G23" s="13" t="s">
        <v>64</v>
      </c>
      <c r="H23" s="37"/>
      <c r="I23" s="139" t="s">
        <v>48</v>
      </c>
      <c r="J23" s="51">
        <f t="shared" si="3"/>
        <v>6</v>
      </c>
      <c r="K23" s="51">
        <v>5</v>
      </c>
      <c r="L23" s="54">
        <v>7</v>
      </c>
      <c r="M23" s="130" t="s">
        <v>97</v>
      </c>
      <c r="N23" s="32">
        <f t="shared" si="4"/>
        <v>200</v>
      </c>
      <c r="O23" s="32">
        <v>50</v>
      </c>
      <c r="P23" s="40">
        <v>350</v>
      </c>
      <c r="Q23" s="44" t="s">
        <v>113</v>
      </c>
      <c r="R23" s="103">
        <v>0.77</v>
      </c>
      <c r="S23" s="103">
        <v>0.14000000000000001</v>
      </c>
      <c r="T23" s="104">
        <v>1.4</v>
      </c>
      <c r="U23" s="16"/>
      <c r="V23" s="89"/>
    </row>
    <row r="24" spans="1:22" x14ac:dyDescent="0.2">
      <c r="A24" s="26">
        <v>14</v>
      </c>
      <c r="B24" s="180" t="s">
        <v>60</v>
      </c>
      <c r="C24" s="148" t="s">
        <v>21</v>
      </c>
      <c r="D24" s="44" t="s">
        <v>61</v>
      </c>
      <c r="E24" s="13" t="s">
        <v>39</v>
      </c>
      <c r="F24" s="14">
        <v>0.6</v>
      </c>
      <c r="G24" s="13" t="s">
        <v>65</v>
      </c>
      <c r="H24" s="37"/>
      <c r="I24" s="139" t="s">
        <v>48</v>
      </c>
      <c r="J24" s="51">
        <f t="shared" si="3"/>
        <v>6</v>
      </c>
      <c r="K24" s="51">
        <v>5</v>
      </c>
      <c r="L24" s="54">
        <v>7</v>
      </c>
      <c r="M24" s="130" t="s">
        <v>97</v>
      </c>
      <c r="N24" s="32">
        <f t="shared" si="4"/>
        <v>200</v>
      </c>
      <c r="O24" s="32">
        <v>50</v>
      </c>
      <c r="P24" s="40">
        <v>350</v>
      </c>
      <c r="Q24" s="44" t="s">
        <v>113</v>
      </c>
      <c r="R24" s="103">
        <v>0.77</v>
      </c>
      <c r="S24" s="103">
        <v>0.14000000000000001</v>
      </c>
      <c r="T24" s="104">
        <v>1.4</v>
      </c>
      <c r="U24" s="16"/>
      <c r="V24" s="89"/>
    </row>
    <row r="25" spans="1:22" x14ac:dyDescent="0.2">
      <c r="A25" s="26">
        <v>15</v>
      </c>
      <c r="B25" s="180" t="s">
        <v>60</v>
      </c>
      <c r="C25" s="148" t="s">
        <v>22</v>
      </c>
      <c r="D25" s="44" t="s">
        <v>61</v>
      </c>
      <c r="E25" s="13" t="s">
        <v>39</v>
      </c>
      <c r="F25" s="14">
        <v>0.6</v>
      </c>
      <c r="G25" s="13" t="s">
        <v>66</v>
      </c>
      <c r="H25" s="37"/>
      <c r="I25" s="139" t="s">
        <v>67</v>
      </c>
      <c r="J25" s="51">
        <f t="shared" si="3"/>
        <v>11</v>
      </c>
      <c r="K25" s="51">
        <v>10</v>
      </c>
      <c r="L25" s="54">
        <v>12</v>
      </c>
      <c r="M25" s="130" t="s">
        <v>96</v>
      </c>
      <c r="N25" s="32">
        <f t="shared" si="4"/>
        <v>525</v>
      </c>
      <c r="O25" s="32">
        <v>250</v>
      </c>
      <c r="P25" s="40">
        <v>800</v>
      </c>
      <c r="Q25" s="44" t="s">
        <v>114</v>
      </c>
      <c r="R25" s="103">
        <v>0.30299999999999999</v>
      </c>
      <c r="S25" s="103">
        <v>0.125</v>
      </c>
      <c r="T25" s="104">
        <v>0.48</v>
      </c>
      <c r="U25" s="16"/>
      <c r="V25" s="89"/>
    </row>
    <row r="26" spans="1:22" ht="17" thickBot="1" x14ac:dyDescent="0.25">
      <c r="A26" s="26">
        <v>16</v>
      </c>
      <c r="B26" s="181" t="s">
        <v>60</v>
      </c>
      <c r="C26" s="149" t="s">
        <v>23</v>
      </c>
      <c r="D26" s="44" t="s">
        <v>61</v>
      </c>
      <c r="E26" s="13" t="s">
        <v>39</v>
      </c>
      <c r="F26" s="14">
        <v>0.6</v>
      </c>
      <c r="G26" s="13" t="s">
        <v>66</v>
      </c>
      <c r="H26" s="37"/>
      <c r="I26" s="140" t="s">
        <v>68</v>
      </c>
      <c r="J26" s="74">
        <f t="shared" si="3"/>
        <v>9</v>
      </c>
      <c r="K26" s="74">
        <v>8</v>
      </c>
      <c r="L26" s="75">
        <v>10</v>
      </c>
      <c r="M26" s="131" t="s">
        <v>98</v>
      </c>
      <c r="N26" s="76">
        <f t="shared" si="4"/>
        <v>400</v>
      </c>
      <c r="O26" s="76">
        <v>200</v>
      </c>
      <c r="P26" s="77">
        <v>600</v>
      </c>
      <c r="Q26" s="73" t="s">
        <v>99</v>
      </c>
      <c r="R26" s="105">
        <v>0.315</v>
      </c>
      <c r="S26" s="105">
        <v>0.13</v>
      </c>
      <c r="T26" s="106">
        <v>0.5</v>
      </c>
      <c r="U26" s="16"/>
      <c r="V26" s="89"/>
    </row>
    <row r="27" spans="1:22" x14ac:dyDescent="0.2">
      <c r="A27" s="26">
        <v>17</v>
      </c>
      <c r="B27" s="182" t="s">
        <v>28</v>
      </c>
      <c r="C27" s="150" t="s">
        <v>0</v>
      </c>
      <c r="D27" s="46" t="s">
        <v>27</v>
      </c>
      <c r="E27" s="11" t="s">
        <v>38</v>
      </c>
      <c r="F27" s="12">
        <v>0.2</v>
      </c>
      <c r="G27" s="11">
        <v>30</v>
      </c>
      <c r="H27" s="154">
        <v>31</v>
      </c>
      <c r="I27" s="141">
        <v>12</v>
      </c>
      <c r="J27" s="79">
        <f t="shared" si="3"/>
        <v>12</v>
      </c>
      <c r="K27" s="79">
        <v>12</v>
      </c>
      <c r="L27" s="80">
        <v>12</v>
      </c>
      <c r="M27" s="132">
        <v>240</v>
      </c>
      <c r="N27" s="81">
        <f t="shared" si="4"/>
        <v>240</v>
      </c>
      <c r="O27" s="81">
        <v>240</v>
      </c>
      <c r="P27" s="82">
        <v>240</v>
      </c>
      <c r="Q27" s="83">
        <v>0.5</v>
      </c>
      <c r="R27" s="107">
        <v>1.1000000000000001</v>
      </c>
      <c r="S27" s="107">
        <v>0.2</v>
      </c>
      <c r="T27" s="108">
        <v>2</v>
      </c>
      <c r="U27" s="16"/>
      <c r="V27" s="89"/>
    </row>
    <row r="28" spans="1:22" x14ac:dyDescent="0.2">
      <c r="A28" s="26">
        <v>18</v>
      </c>
      <c r="B28" s="183" t="s">
        <v>28</v>
      </c>
      <c r="C28" s="151" t="s">
        <v>1</v>
      </c>
      <c r="D28" s="46" t="s">
        <v>27</v>
      </c>
      <c r="E28" s="11" t="s">
        <v>38</v>
      </c>
      <c r="F28" s="12">
        <v>0.26</v>
      </c>
      <c r="G28" s="11">
        <v>13</v>
      </c>
      <c r="H28" s="154">
        <v>30</v>
      </c>
      <c r="I28" s="142">
        <v>9</v>
      </c>
      <c r="J28" s="52">
        <f t="shared" si="3"/>
        <v>9</v>
      </c>
      <c r="K28" s="52">
        <v>9</v>
      </c>
      <c r="L28" s="55">
        <v>9</v>
      </c>
      <c r="M28" s="133">
        <v>240</v>
      </c>
      <c r="N28" s="34">
        <f t="shared" si="4"/>
        <v>240</v>
      </c>
      <c r="O28" s="34">
        <v>240</v>
      </c>
      <c r="P28" s="41">
        <v>240</v>
      </c>
      <c r="Q28" s="45">
        <v>0.5</v>
      </c>
      <c r="R28" s="109">
        <v>1.1000000000000001</v>
      </c>
      <c r="S28" s="109">
        <v>0.2</v>
      </c>
      <c r="T28" s="110">
        <v>2</v>
      </c>
      <c r="U28" s="16"/>
      <c r="V28" s="89"/>
    </row>
    <row r="29" spans="1:22" x14ac:dyDescent="0.2">
      <c r="A29" s="26">
        <v>19</v>
      </c>
      <c r="B29" s="183" t="s">
        <v>28</v>
      </c>
      <c r="C29" s="151" t="s">
        <v>11</v>
      </c>
      <c r="D29" s="46" t="s">
        <v>27</v>
      </c>
      <c r="E29" s="11" t="s">
        <v>44</v>
      </c>
      <c r="F29" s="12">
        <v>0.16</v>
      </c>
      <c r="G29" s="11" t="s">
        <v>45</v>
      </c>
      <c r="H29" s="154" t="s">
        <v>47</v>
      </c>
      <c r="I29" s="142" t="s">
        <v>46</v>
      </c>
      <c r="J29" s="52">
        <f t="shared" si="3"/>
        <v>9.15</v>
      </c>
      <c r="K29" s="52">
        <v>7.5</v>
      </c>
      <c r="L29" s="55">
        <v>10.8</v>
      </c>
      <c r="M29" s="133" t="s">
        <v>100</v>
      </c>
      <c r="N29" s="34">
        <f t="shared" si="4"/>
        <v>212.5</v>
      </c>
      <c r="O29" s="34">
        <v>175</v>
      </c>
      <c r="P29" s="41">
        <v>250</v>
      </c>
      <c r="Q29" s="46" t="s">
        <v>101</v>
      </c>
      <c r="R29" s="109">
        <v>1.1000000000000001</v>
      </c>
      <c r="S29" s="109">
        <v>0.2</v>
      </c>
      <c r="T29" s="110">
        <v>2</v>
      </c>
      <c r="U29" s="16"/>
      <c r="V29" s="89"/>
    </row>
    <row r="30" spans="1:22" x14ac:dyDescent="0.2">
      <c r="A30" s="26">
        <v>20</v>
      </c>
      <c r="B30" s="183" t="s">
        <v>28</v>
      </c>
      <c r="C30" s="151" t="s">
        <v>13</v>
      </c>
      <c r="D30" s="46" t="s">
        <v>27</v>
      </c>
      <c r="E30" s="11" t="s">
        <v>39</v>
      </c>
      <c r="F30" s="12">
        <v>0.4</v>
      </c>
      <c r="G30" s="11" t="s">
        <v>48</v>
      </c>
      <c r="H30" s="154" t="s">
        <v>49</v>
      </c>
      <c r="I30" s="142" t="s">
        <v>50</v>
      </c>
      <c r="J30" s="52">
        <f t="shared" si="3"/>
        <v>19.399999999999999</v>
      </c>
      <c r="K30" s="52">
        <v>7.8</v>
      </c>
      <c r="L30" s="55">
        <v>31</v>
      </c>
      <c r="M30" s="133" t="s">
        <v>102</v>
      </c>
      <c r="N30" s="34">
        <f t="shared" si="4"/>
        <v>62.5</v>
      </c>
      <c r="O30" s="34">
        <v>25</v>
      </c>
      <c r="P30" s="41">
        <v>100</v>
      </c>
      <c r="Q30" s="46" t="s">
        <v>110</v>
      </c>
      <c r="R30" s="109">
        <v>1.1000000000000001</v>
      </c>
      <c r="S30" s="109">
        <v>0.2</v>
      </c>
      <c r="T30" s="110">
        <v>2</v>
      </c>
      <c r="U30" s="16"/>
      <c r="V30" s="89"/>
    </row>
    <row r="31" spans="1:22" x14ac:dyDescent="0.2">
      <c r="A31" s="26">
        <v>21</v>
      </c>
      <c r="B31" s="183" t="s">
        <v>28</v>
      </c>
      <c r="C31" s="151" t="s">
        <v>14</v>
      </c>
      <c r="D31" s="46" t="s">
        <v>27</v>
      </c>
      <c r="E31" s="11" t="s">
        <v>39</v>
      </c>
      <c r="F31" s="12">
        <v>0.4</v>
      </c>
      <c r="G31" s="11" t="s">
        <v>51</v>
      </c>
      <c r="H31" s="154" t="s">
        <v>49</v>
      </c>
      <c r="I31" s="142" t="s">
        <v>50</v>
      </c>
      <c r="J31" s="52">
        <f t="shared" si="3"/>
        <v>19.399999999999999</v>
      </c>
      <c r="K31" s="52">
        <v>7.8</v>
      </c>
      <c r="L31" s="55">
        <v>31</v>
      </c>
      <c r="M31" s="133" t="s">
        <v>102</v>
      </c>
      <c r="N31" s="34">
        <f t="shared" si="4"/>
        <v>62.5</v>
      </c>
      <c r="O31" s="34">
        <v>25</v>
      </c>
      <c r="P31" s="41">
        <v>100</v>
      </c>
      <c r="Q31" s="46" t="s">
        <v>110</v>
      </c>
      <c r="R31" s="109">
        <v>1.1000000000000001</v>
      </c>
      <c r="S31" s="109">
        <v>0.2</v>
      </c>
      <c r="T31" s="110">
        <v>2</v>
      </c>
      <c r="U31" s="16"/>
      <c r="V31" s="89"/>
    </row>
    <row r="32" spans="1:22" x14ac:dyDescent="0.2">
      <c r="A32" s="26">
        <v>22</v>
      </c>
      <c r="B32" s="183" t="s">
        <v>28</v>
      </c>
      <c r="C32" s="151" t="s">
        <v>15</v>
      </c>
      <c r="D32" s="46" t="s">
        <v>27</v>
      </c>
      <c r="E32" s="11" t="s">
        <v>39</v>
      </c>
      <c r="F32" s="12">
        <v>0.4</v>
      </c>
      <c r="G32" s="11" t="s">
        <v>51</v>
      </c>
      <c r="H32" s="154" t="s">
        <v>47</v>
      </c>
      <c r="I32" s="142" t="s">
        <v>50</v>
      </c>
      <c r="J32" s="52">
        <f t="shared" si="3"/>
        <v>19.399999999999999</v>
      </c>
      <c r="K32" s="52">
        <v>7.8</v>
      </c>
      <c r="L32" s="55">
        <v>31</v>
      </c>
      <c r="M32" s="133" t="s">
        <v>102</v>
      </c>
      <c r="N32" s="34">
        <f t="shared" si="4"/>
        <v>62.5</v>
      </c>
      <c r="O32" s="34">
        <v>25</v>
      </c>
      <c r="P32" s="41">
        <v>100</v>
      </c>
      <c r="Q32" s="46" t="s">
        <v>110</v>
      </c>
      <c r="R32" s="109">
        <v>1.1000000000000001</v>
      </c>
      <c r="S32" s="109">
        <v>0.2</v>
      </c>
      <c r="T32" s="110">
        <v>2</v>
      </c>
      <c r="U32" s="16"/>
      <c r="V32" s="89"/>
    </row>
    <row r="33" spans="1:22" x14ac:dyDescent="0.2">
      <c r="A33" s="26">
        <v>23</v>
      </c>
      <c r="B33" s="183" t="s">
        <v>28</v>
      </c>
      <c r="C33" s="151" t="s">
        <v>17</v>
      </c>
      <c r="D33" s="46" t="s">
        <v>27</v>
      </c>
      <c r="E33" s="11" t="s">
        <v>39</v>
      </c>
      <c r="F33" s="12">
        <v>0.25</v>
      </c>
      <c r="G33" s="11" t="s">
        <v>55</v>
      </c>
      <c r="H33" s="154" t="s">
        <v>56</v>
      </c>
      <c r="I33" s="142">
        <v>2.8</v>
      </c>
      <c r="J33" s="52">
        <f t="shared" si="3"/>
        <v>2.8</v>
      </c>
      <c r="K33" s="52">
        <v>2.8</v>
      </c>
      <c r="L33" s="55">
        <v>2.8</v>
      </c>
      <c r="M33" s="133">
        <v>50</v>
      </c>
      <c r="N33" s="34">
        <f t="shared" si="4"/>
        <v>50</v>
      </c>
      <c r="O33" s="34">
        <v>50</v>
      </c>
      <c r="P33" s="41">
        <v>50</v>
      </c>
      <c r="Q33" s="46" t="s">
        <v>90</v>
      </c>
      <c r="R33" s="109">
        <v>1.1000000000000001</v>
      </c>
      <c r="S33" s="109">
        <v>0.2</v>
      </c>
      <c r="T33" s="110">
        <v>2</v>
      </c>
      <c r="U33" s="16"/>
      <c r="V33" s="89"/>
    </row>
    <row r="34" spans="1:22" x14ac:dyDescent="0.2">
      <c r="A34" s="26">
        <v>24</v>
      </c>
      <c r="B34" s="183" t="s">
        <v>28</v>
      </c>
      <c r="C34" s="151" t="s">
        <v>18</v>
      </c>
      <c r="D34" s="46" t="s">
        <v>27</v>
      </c>
      <c r="E34" s="11" t="s">
        <v>39</v>
      </c>
      <c r="F34" s="12">
        <v>0.25</v>
      </c>
      <c r="G34" s="11" t="s">
        <v>59</v>
      </c>
      <c r="H34" s="154" t="s">
        <v>47</v>
      </c>
      <c r="I34" s="142"/>
      <c r="J34" s="52">
        <f t="shared" si="3"/>
        <v>0.46</v>
      </c>
      <c r="K34" s="52">
        <v>0.36</v>
      </c>
      <c r="L34" s="55">
        <v>0.56000000000000005</v>
      </c>
      <c r="M34" s="133" t="s">
        <v>57</v>
      </c>
      <c r="N34" s="33">
        <f t="shared" si="4"/>
        <v>65</v>
      </c>
      <c r="O34" s="33">
        <v>60</v>
      </c>
      <c r="P34" s="41">
        <v>70</v>
      </c>
      <c r="Q34" s="46" t="s">
        <v>90</v>
      </c>
      <c r="R34" s="109">
        <v>1.1000000000000001</v>
      </c>
      <c r="S34" s="109">
        <v>0.2</v>
      </c>
      <c r="T34" s="110">
        <v>2</v>
      </c>
      <c r="U34" s="16"/>
      <c r="V34" s="89"/>
    </row>
    <row r="35" spans="1:22" ht="17" thickBot="1" x14ac:dyDescent="0.25">
      <c r="A35" s="26">
        <v>25</v>
      </c>
      <c r="B35" s="184" t="s">
        <v>28</v>
      </c>
      <c r="C35" s="152" t="s">
        <v>71</v>
      </c>
      <c r="D35" s="48" t="s">
        <v>27</v>
      </c>
      <c r="E35" s="155" t="s">
        <v>39</v>
      </c>
      <c r="F35" s="187">
        <v>0.4</v>
      </c>
      <c r="G35" s="155" t="s">
        <v>51</v>
      </c>
      <c r="H35" s="156" t="s">
        <v>47</v>
      </c>
      <c r="I35" s="143"/>
      <c r="J35" s="56">
        <f t="shared" si="3"/>
        <v>0.35</v>
      </c>
      <c r="K35" s="56">
        <v>0.3</v>
      </c>
      <c r="L35" s="57">
        <v>0.4</v>
      </c>
      <c r="M35" s="134" t="s">
        <v>91</v>
      </c>
      <c r="N35" s="38">
        <f t="shared" si="4"/>
        <v>275</v>
      </c>
      <c r="O35" s="38">
        <v>50</v>
      </c>
      <c r="P35" s="42">
        <v>500</v>
      </c>
      <c r="Q35" s="48" t="s">
        <v>90</v>
      </c>
      <c r="R35" s="111">
        <v>1.1000000000000001</v>
      </c>
      <c r="S35" s="111">
        <v>0.2</v>
      </c>
      <c r="T35" s="112">
        <v>2</v>
      </c>
      <c r="U35" s="16"/>
      <c r="V35" s="89"/>
    </row>
    <row r="36" spans="1:22" x14ac:dyDescent="0.2">
      <c r="A36" s="26">
        <v>26</v>
      </c>
      <c r="B36" s="179" t="s">
        <v>30</v>
      </c>
      <c r="C36" s="147" t="s">
        <v>3</v>
      </c>
      <c r="D36" s="68" t="s">
        <v>27</v>
      </c>
      <c r="E36" s="85" t="s">
        <v>38</v>
      </c>
      <c r="F36" s="186">
        <v>0.7</v>
      </c>
      <c r="G36" s="85" t="s">
        <v>31</v>
      </c>
      <c r="H36" s="86"/>
      <c r="I36" s="138">
        <v>17.5</v>
      </c>
      <c r="J36" s="69">
        <f t="shared" si="3"/>
        <v>17.5</v>
      </c>
      <c r="K36" s="69">
        <v>17.5</v>
      </c>
      <c r="L36" s="70">
        <v>17.5</v>
      </c>
      <c r="M36" s="129">
        <v>7</v>
      </c>
      <c r="N36" s="71">
        <f t="shared" si="4"/>
        <v>7</v>
      </c>
      <c r="O36" s="84">
        <v>7</v>
      </c>
      <c r="P36" s="72">
        <v>7</v>
      </c>
      <c r="Q36" s="68"/>
      <c r="R36" s="113">
        <v>15</v>
      </c>
      <c r="S36" s="113">
        <v>5</v>
      </c>
      <c r="T36" s="114">
        <v>25</v>
      </c>
      <c r="U36" s="16"/>
      <c r="V36" s="89"/>
    </row>
    <row r="37" spans="1:22" x14ac:dyDescent="0.2">
      <c r="A37" s="26">
        <v>27</v>
      </c>
      <c r="B37" s="180" t="s">
        <v>30</v>
      </c>
      <c r="C37" s="148" t="s">
        <v>4</v>
      </c>
      <c r="D37" s="44" t="s">
        <v>27</v>
      </c>
      <c r="E37" s="13" t="s">
        <v>38</v>
      </c>
      <c r="F37" s="14">
        <v>0.88</v>
      </c>
      <c r="G37" s="13" t="s">
        <v>35</v>
      </c>
      <c r="H37" s="37"/>
      <c r="I37" s="139">
        <v>25</v>
      </c>
      <c r="J37" s="51">
        <f t="shared" si="3"/>
        <v>25</v>
      </c>
      <c r="K37" s="51">
        <v>25</v>
      </c>
      <c r="L37" s="54">
        <v>25</v>
      </c>
      <c r="M37" s="130">
        <v>10</v>
      </c>
      <c r="N37" s="32">
        <f t="shared" si="4"/>
        <v>10</v>
      </c>
      <c r="O37" s="31">
        <v>10</v>
      </c>
      <c r="P37" s="40">
        <v>10</v>
      </c>
      <c r="Q37" s="44"/>
      <c r="R37" s="15">
        <v>15</v>
      </c>
      <c r="S37" s="15">
        <v>5</v>
      </c>
      <c r="T37" s="115">
        <v>25</v>
      </c>
      <c r="U37" s="16"/>
      <c r="V37" s="89"/>
    </row>
    <row r="38" spans="1:22" x14ac:dyDescent="0.2">
      <c r="A38" s="26">
        <v>28</v>
      </c>
      <c r="B38" s="180" t="s">
        <v>30</v>
      </c>
      <c r="C38" s="148" t="s">
        <v>5</v>
      </c>
      <c r="D38" s="44" t="s">
        <v>27</v>
      </c>
      <c r="E38" s="13" t="s">
        <v>38</v>
      </c>
      <c r="F38" s="14">
        <v>0.82</v>
      </c>
      <c r="G38" s="13" t="s">
        <v>37</v>
      </c>
      <c r="H38" s="37"/>
      <c r="I38" s="139">
        <v>25</v>
      </c>
      <c r="J38" s="51">
        <f t="shared" si="3"/>
        <v>25</v>
      </c>
      <c r="K38" s="51">
        <v>25</v>
      </c>
      <c r="L38" s="54">
        <v>25</v>
      </c>
      <c r="M38" s="130">
        <v>10</v>
      </c>
      <c r="N38" s="32">
        <f t="shared" si="4"/>
        <v>10</v>
      </c>
      <c r="O38" s="31">
        <v>10</v>
      </c>
      <c r="P38" s="40">
        <v>10</v>
      </c>
      <c r="Q38" s="47"/>
      <c r="R38" s="15">
        <v>15</v>
      </c>
      <c r="S38" s="15">
        <v>5</v>
      </c>
      <c r="T38" s="115">
        <v>25</v>
      </c>
      <c r="U38" s="16"/>
      <c r="V38" s="89"/>
    </row>
    <row r="39" spans="1:22" x14ac:dyDescent="0.2">
      <c r="A39" s="26">
        <v>29</v>
      </c>
      <c r="B39" s="180" t="s">
        <v>30</v>
      </c>
      <c r="C39" s="148" t="s">
        <v>6</v>
      </c>
      <c r="D39" s="44" t="s">
        <v>27</v>
      </c>
      <c r="E39" s="13" t="s">
        <v>39</v>
      </c>
      <c r="F39" s="14">
        <v>0.75</v>
      </c>
      <c r="G39" s="13"/>
      <c r="H39" s="37"/>
      <c r="I39" s="139">
        <v>10.49</v>
      </c>
      <c r="J39" s="51">
        <f t="shared" si="3"/>
        <v>10.484999999999999</v>
      </c>
      <c r="K39" s="51">
        <v>10.119999999999999</v>
      </c>
      <c r="L39" s="54">
        <v>10.85</v>
      </c>
      <c r="M39" s="130">
        <v>4</v>
      </c>
      <c r="N39" s="32">
        <f t="shared" si="4"/>
        <v>4</v>
      </c>
      <c r="O39" s="32">
        <v>4</v>
      </c>
      <c r="P39" s="40">
        <v>4</v>
      </c>
      <c r="Q39" s="44"/>
      <c r="R39" s="15">
        <v>15</v>
      </c>
      <c r="S39" s="15">
        <v>5</v>
      </c>
      <c r="T39" s="115">
        <v>25</v>
      </c>
      <c r="U39" s="16"/>
      <c r="V39" s="89"/>
    </row>
    <row r="40" spans="1:22" x14ac:dyDescent="0.2">
      <c r="A40" s="26">
        <v>30</v>
      </c>
      <c r="B40" s="180" t="s">
        <v>30</v>
      </c>
      <c r="C40" s="148" t="s">
        <v>7</v>
      </c>
      <c r="D40" s="44" t="s">
        <v>27</v>
      </c>
      <c r="E40" s="13" t="s">
        <v>39</v>
      </c>
      <c r="F40" s="14">
        <v>0.75</v>
      </c>
      <c r="G40" s="13"/>
      <c r="H40" s="37"/>
      <c r="I40" s="139" t="s">
        <v>40</v>
      </c>
      <c r="J40" s="51">
        <f t="shared" si="3"/>
        <v>41</v>
      </c>
      <c r="K40" s="51">
        <v>2</v>
      </c>
      <c r="L40" s="54">
        <v>80</v>
      </c>
      <c r="M40" s="130" t="s">
        <v>103</v>
      </c>
      <c r="N40" s="32">
        <f t="shared" si="4"/>
        <v>76.5</v>
      </c>
      <c r="O40" s="32">
        <v>5</v>
      </c>
      <c r="P40" s="40">
        <v>148</v>
      </c>
      <c r="Q40" s="44"/>
      <c r="R40" s="15">
        <v>15</v>
      </c>
      <c r="S40" s="15">
        <v>5</v>
      </c>
      <c r="T40" s="115">
        <v>25</v>
      </c>
      <c r="U40" s="16"/>
      <c r="V40" s="89"/>
    </row>
    <row r="41" spans="1:22" x14ac:dyDescent="0.2">
      <c r="A41" s="26">
        <v>31</v>
      </c>
      <c r="B41" s="180" t="s">
        <v>30</v>
      </c>
      <c r="C41" s="148" t="s">
        <v>9</v>
      </c>
      <c r="D41" s="44" t="s">
        <v>27</v>
      </c>
      <c r="E41" s="13" t="s">
        <v>39</v>
      </c>
      <c r="F41" s="14">
        <v>0.75</v>
      </c>
      <c r="G41" s="13"/>
      <c r="H41" s="37"/>
      <c r="I41" s="139" t="s">
        <v>42</v>
      </c>
      <c r="J41" s="51">
        <f t="shared" si="3"/>
        <v>17.5</v>
      </c>
      <c r="K41" s="51">
        <v>11</v>
      </c>
      <c r="L41" s="54">
        <v>24</v>
      </c>
      <c r="M41" s="130" t="s">
        <v>104</v>
      </c>
      <c r="N41" s="32">
        <f t="shared" si="4"/>
        <v>7.5</v>
      </c>
      <c r="O41" s="32">
        <v>5</v>
      </c>
      <c r="P41" s="40">
        <v>10</v>
      </c>
      <c r="Q41" s="44"/>
      <c r="R41" s="15">
        <v>15</v>
      </c>
      <c r="S41" s="15">
        <v>5</v>
      </c>
      <c r="T41" s="115">
        <v>25</v>
      </c>
      <c r="U41" s="16"/>
      <c r="V41" s="89"/>
    </row>
    <row r="42" spans="1:22" x14ac:dyDescent="0.2">
      <c r="A42" s="26">
        <v>32</v>
      </c>
      <c r="B42" s="180" t="s">
        <v>30</v>
      </c>
      <c r="C42" s="148" t="s">
        <v>10</v>
      </c>
      <c r="D42" s="44" t="s">
        <v>27</v>
      </c>
      <c r="E42" s="13" t="s">
        <v>39</v>
      </c>
      <c r="F42" s="14">
        <v>0.7</v>
      </c>
      <c r="G42" s="13"/>
      <c r="H42" s="37"/>
      <c r="I42" s="139" t="s">
        <v>43</v>
      </c>
      <c r="J42" s="51">
        <f t="shared" si="3"/>
        <v>19</v>
      </c>
      <c r="K42" s="51">
        <v>11</v>
      </c>
      <c r="L42" s="54">
        <v>27</v>
      </c>
      <c r="M42" s="130" t="s">
        <v>105</v>
      </c>
      <c r="N42" s="32">
        <f t="shared" si="4"/>
        <v>7.5</v>
      </c>
      <c r="O42" s="32">
        <v>4</v>
      </c>
      <c r="P42" s="40">
        <v>11</v>
      </c>
      <c r="Q42" s="44"/>
      <c r="R42" s="15">
        <v>15</v>
      </c>
      <c r="S42" s="15">
        <v>5</v>
      </c>
      <c r="T42" s="115">
        <v>25</v>
      </c>
      <c r="U42" s="16"/>
      <c r="V42" s="89"/>
    </row>
    <row r="43" spans="1:22" x14ac:dyDescent="0.2">
      <c r="A43" s="26">
        <v>33</v>
      </c>
      <c r="B43" s="180" t="s">
        <v>30</v>
      </c>
      <c r="C43" s="148" t="s">
        <v>12</v>
      </c>
      <c r="D43" s="44" t="s">
        <v>27</v>
      </c>
      <c r="E43" s="13" t="s">
        <v>44</v>
      </c>
      <c r="F43" s="14">
        <v>0.57499999999999996</v>
      </c>
      <c r="G43" s="13"/>
      <c r="H43" s="37"/>
      <c r="I43" s="139">
        <v>50</v>
      </c>
      <c r="J43" s="51">
        <f t="shared" si="3"/>
        <v>50</v>
      </c>
      <c r="K43" s="51">
        <v>50</v>
      </c>
      <c r="L43" s="54">
        <v>50</v>
      </c>
      <c r="M43" s="130" t="s">
        <v>106</v>
      </c>
      <c r="N43" s="32">
        <f t="shared" si="4"/>
        <v>20</v>
      </c>
      <c r="O43" s="32">
        <v>20</v>
      </c>
      <c r="P43" s="40">
        <v>20</v>
      </c>
      <c r="Q43" s="44"/>
      <c r="R43" s="15">
        <v>15</v>
      </c>
      <c r="S43" s="15">
        <v>5</v>
      </c>
      <c r="T43" s="115">
        <v>25</v>
      </c>
      <c r="U43" s="16"/>
      <c r="V43" s="89"/>
    </row>
    <row r="44" spans="1:22" x14ac:dyDescent="0.2">
      <c r="A44" s="26">
        <v>34</v>
      </c>
      <c r="B44" s="180" t="s">
        <v>30</v>
      </c>
      <c r="C44" s="148" t="s">
        <v>24</v>
      </c>
      <c r="D44" s="44" t="s">
        <v>61</v>
      </c>
      <c r="E44" s="13" t="s">
        <v>39</v>
      </c>
      <c r="F44" s="14">
        <v>0.42</v>
      </c>
      <c r="G44" s="13" t="s">
        <v>69</v>
      </c>
      <c r="H44" s="37"/>
      <c r="I44" s="139">
        <v>9</v>
      </c>
      <c r="J44" s="51">
        <f t="shared" si="3"/>
        <v>9</v>
      </c>
      <c r="K44" s="51">
        <v>9</v>
      </c>
      <c r="L44" s="54">
        <v>9</v>
      </c>
      <c r="M44" s="130" t="s">
        <v>107</v>
      </c>
      <c r="N44" s="32">
        <f t="shared" si="4"/>
        <v>3.6</v>
      </c>
      <c r="O44" s="32">
        <v>3.6</v>
      </c>
      <c r="P44" s="40">
        <v>3.6</v>
      </c>
      <c r="Q44" s="44"/>
      <c r="R44" s="15">
        <v>15</v>
      </c>
      <c r="S44" s="15">
        <v>5</v>
      </c>
      <c r="T44" s="115">
        <v>25</v>
      </c>
      <c r="U44" s="16"/>
      <c r="V44" s="89"/>
    </row>
    <row r="45" spans="1:22" ht="17" thickBot="1" x14ac:dyDescent="0.25">
      <c r="A45" s="26">
        <v>35</v>
      </c>
      <c r="B45" s="181" t="s">
        <v>30</v>
      </c>
      <c r="C45" s="149" t="s">
        <v>25</v>
      </c>
      <c r="D45" s="73" t="s">
        <v>61</v>
      </c>
      <c r="E45" s="87" t="s">
        <v>39</v>
      </c>
      <c r="F45" s="188">
        <v>0.4</v>
      </c>
      <c r="G45" s="87" t="s">
        <v>69</v>
      </c>
      <c r="H45" s="88"/>
      <c r="I45" s="140">
        <v>11</v>
      </c>
      <c r="J45" s="74">
        <f t="shared" si="3"/>
        <v>11</v>
      </c>
      <c r="K45" s="74">
        <v>11</v>
      </c>
      <c r="L45" s="75">
        <v>11</v>
      </c>
      <c r="M45" s="131" t="s">
        <v>108</v>
      </c>
      <c r="N45" s="76">
        <f t="shared" si="4"/>
        <v>4.4000000000000004</v>
      </c>
      <c r="O45" s="76">
        <v>4.4000000000000004</v>
      </c>
      <c r="P45" s="77">
        <v>4.4000000000000004</v>
      </c>
      <c r="Q45" s="73"/>
      <c r="R45" s="116">
        <v>15</v>
      </c>
      <c r="S45" s="116">
        <v>5</v>
      </c>
      <c r="T45" s="117">
        <v>25</v>
      </c>
      <c r="U45" s="16"/>
      <c r="V45" s="89"/>
    </row>
    <row r="46" spans="1:22" x14ac:dyDescent="0.2">
      <c r="A46" s="26">
        <v>36</v>
      </c>
      <c r="B46" s="182" t="s">
        <v>33</v>
      </c>
      <c r="C46" s="150" t="s">
        <v>2</v>
      </c>
      <c r="D46" s="78" t="s">
        <v>27</v>
      </c>
      <c r="E46" s="157" t="s">
        <v>38</v>
      </c>
      <c r="F46" s="189">
        <v>0.6</v>
      </c>
      <c r="G46" s="157" t="s">
        <v>34</v>
      </c>
      <c r="H46" s="158"/>
      <c r="I46" s="141" t="s">
        <v>29</v>
      </c>
      <c r="J46" s="79">
        <f t="shared" si="3"/>
        <v>5.0999999999999996</v>
      </c>
      <c r="K46" s="79">
        <v>3.4</v>
      </c>
      <c r="L46" s="80">
        <v>6.8</v>
      </c>
      <c r="M46" s="132"/>
      <c r="N46" s="81">
        <f t="shared" si="4"/>
        <v>566</v>
      </c>
      <c r="O46" s="81">
        <v>377</v>
      </c>
      <c r="P46" s="82">
        <v>755</v>
      </c>
      <c r="Q46" s="78"/>
      <c r="R46" s="118">
        <v>2</v>
      </c>
      <c r="S46" s="118">
        <v>1</v>
      </c>
      <c r="T46" s="119">
        <v>5</v>
      </c>
      <c r="U46" s="16"/>
      <c r="V46" s="89"/>
    </row>
    <row r="47" spans="1:22" x14ac:dyDescent="0.2">
      <c r="A47" s="26">
        <v>37</v>
      </c>
      <c r="B47" s="183" t="s">
        <v>33</v>
      </c>
      <c r="C47" s="151" t="s">
        <v>8</v>
      </c>
      <c r="D47" s="46" t="s">
        <v>27</v>
      </c>
      <c r="E47" s="11" t="s">
        <v>39</v>
      </c>
      <c r="F47" s="12">
        <v>0.6</v>
      </c>
      <c r="G47" s="11">
        <v>150</v>
      </c>
      <c r="H47" s="154"/>
      <c r="I47" s="142" t="s">
        <v>41</v>
      </c>
      <c r="J47" s="52">
        <f t="shared" si="3"/>
        <v>257</v>
      </c>
      <c r="K47" s="52">
        <v>14</v>
      </c>
      <c r="L47" s="55">
        <v>500</v>
      </c>
      <c r="M47" s="133" t="s">
        <v>109</v>
      </c>
      <c r="N47" s="34">
        <f t="shared" si="4"/>
        <v>100.5</v>
      </c>
      <c r="O47" s="34">
        <v>11</v>
      </c>
      <c r="P47" s="41">
        <v>190</v>
      </c>
      <c r="Q47" s="46"/>
      <c r="R47" s="120">
        <v>2</v>
      </c>
      <c r="S47" s="120">
        <v>1</v>
      </c>
      <c r="T47" s="121">
        <v>5</v>
      </c>
      <c r="U47" s="16"/>
      <c r="V47" s="89"/>
    </row>
    <row r="48" spans="1:22" x14ac:dyDescent="0.2">
      <c r="A48" s="26">
        <v>38</v>
      </c>
      <c r="B48" s="183" t="s">
        <v>33</v>
      </c>
      <c r="C48" s="151" t="s">
        <v>16</v>
      </c>
      <c r="D48" s="46" t="s">
        <v>27</v>
      </c>
      <c r="E48" s="11" t="s">
        <v>39</v>
      </c>
      <c r="F48" s="12">
        <v>0.5</v>
      </c>
      <c r="G48" s="11" t="s">
        <v>54</v>
      </c>
      <c r="H48" s="154"/>
      <c r="I48" s="142" t="s">
        <v>52</v>
      </c>
      <c r="J48" s="52">
        <f t="shared" si="3"/>
        <v>214.55</v>
      </c>
      <c r="K48" s="52">
        <v>9.1</v>
      </c>
      <c r="L48" s="55">
        <v>420</v>
      </c>
      <c r="M48" s="133" t="s">
        <v>111</v>
      </c>
      <c r="N48" s="34">
        <f t="shared" si="4"/>
        <v>61300</v>
      </c>
      <c r="O48" s="34">
        <v>2600</v>
      </c>
      <c r="P48" s="41">
        <v>120000</v>
      </c>
      <c r="Q48" s="46"/>
      <c r="R48" s="120">
        <v>2</v>
      </c>
      <c r="S48" s="120">
        <v>1</v>
      </c>
      <c r="T48" s="121">
        <v>5</v>
      </c>
      <c r="U48" s="16"/>
      <c r="V48" s="89"/>
    </row>
    <row r="49" spans="1:22" ht="17" thickBot="1" x14ac:dyDescent="0.25">
      <c r="A49" s="26">
        <v>39</v>
      </c>
      <c r="B49" s="184" t="s">
        <v>33</v>
      </c>
      <c r="C49" s="152" t="s">
        <v>26</v>
      </c>
      <c r="D49" s="48" t="s">
        <v>61</v>
      </c>
      <c r="E49" s="155" t="s">
        <v>39</v>
      </c>
      <c r="F49" s="187">
        <v>0.4</v>
      </c>
      <c r="G49" s="155" t="s">
        <v>70</v>
      </c>
      <c r="H49" s="156"/>
      <c r="I49" s="143">
        <v>8.5</v>
      </c>
      <c r="J49" s="56">
        <f t="shared" si="3"/>
        <v>8.5</v>
      </c>
      <c r="K49" s="56">
        <v>8.5</v>
      </c>
      <c r="L49" s="57">
        <v>8.5</v>
      </c>
      <c r="M49" s="134" t="s">
        <v>115</v>
      </c>
      <c r="N49" s="38">
        <f t="shared" si="4"/>
        <v>300</v>
      </c>
      <c r="O49" s="38">
        <v>300</v>
      </c>
      <c r="P49" s="42">
        <v>300</v>
      </c>
      <c r="Q49" s="48"/>
      <c r="R49" s="122">
        <v>2</v>
      </c>
      <c r="S49" s="122">
        <v>1</v>
      </c>
      <c r="T49" s="123">
        <v>5</v>
      </c>
      <c r="U49" s="16"/>
      <c r="V49" s="89"/>
    </row>
    <row r="50" spans="1:22" x14ac:dyDescent="0.2">
      <c r="B50" s="91"/>
      <c r="C50" s="91"/>
      <c r="D50" s="16"/>
      <c r="E50" s="16"/>
      <c r="F50" s="16"/>
      <c r="G50" s="5"/>
      <c r="M50" s="125"/>
      <c r="N50" s="30"/>
      <c r="O50" s="30"/>
      <c r="P50" s="30"/>
      <c r="Q50" s="5"/>
      <c r="R50" s="7"/>
      <c r="S50" s="7"/>
      <c r="T50" s="7"/>
    </row>
    <row r="51" spans="1:22" x14ac:dyDescent="0.2">
      <c r="B51" s="153"/>
      <c r="C51" s="153"/>
      <c r="D51" s="16"/>
      <c r="E51" s="16"/>
      <c r="F51" s="16"/>
      <c r="G51" s="5"/>
      <c r="M51" s="125"/>
      <c r="N51" s="30"/>
      <c r="O51" s="30"/>
      <c r="P51" s="30"/>
      <c r="Q51" s="5"/>
      <c r="R51" s="7"/>
      <c r="S51" s="7"/>
      <c r="T51" s="7"/>
    </row>
    <row r="52" spans="1:22" x14ac:dyDescent="0.2">
      <c r="D52" s="5"/>
      <c r="E52" s="5"/>
      <c r="F52" s="5"/>
      <c r="G52" s="5"/>
      <c r="Q52" s="124"/>
      <c r="R52" s="36"/>
    </row>
    <row r="53" spans="1:22" x14ac:dyDescent="0.2">
      <c r="S53" s="49"/>
    </row>
  </sheetData>
  <mergeCells count="1">
    <mergeCell ref="B50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077E-1A2E-5C40-9113-10CE4ADBA8FF}">
  <dimension ref="B12:J33"/>
  <sheetViews>
    <sheetView topLeftCell="A8" zoomScale="170" zoomScaleNormal="170" workbookViewId="0">
      <selection activeCell="E29" sqref="E29"/>
    </sheetView>
  </sheetViews>
  <sheetFormatPr baseColWidth="10" defaultRowHeight="16" x14ac:dyDescent="0.2"/>
  <cols>
    <col min="1" max="1" width="10.83203125" style="17"/>
    <col min="2" max="2" width="10.83203125" style="18"/>
    <col min="3" max="4" width="10.83203125" style="17"/>
    <col min="5" max="5" width="14.1640625" style="18" customWidth="1"/>
    <col min="6" max="6" width="10.83203125" style="23"/>
    <col min="7" max="8" width="10.83203125" style="17"/>
    <col min="9" max="10" width="10.83203125" style="23"/>
    <col min="11" max="16384" width="10.83203125" style="17"/>
  </cols>
  <sheetData>
    <row r="12" spans="2:10" x14ac:dyDescent="0.2">
      <c r="C12" s="17" t="s">
        <v>72</v>
      </c>
      <c r="D12" s="17" t="s">
        <v>87</v>
      </c>
    </row>
    <row r="13" spans="2:10" s="21" customFormat="1" x14ac:dyDescent="0.2">
      <c r="B13" s="20" t="s">
        <v>88</v>
      </c>
      <c r="C13" s="21" t="s">
        <v>73</v>
      </c>
      <c r="D13" s="21" t="s">
        <v>86</v>
      </c>
      <c r="E13" s="20" t="s">
        <v>89</v>
      </c>
      <c r="F13" s="24" t="s">
        <v>32</v>
      </c>
      <c r="I13" s="24"/>
      <c r="J13" s="24"/>
    </row>
    <row r="14" spans="2:10" x14ac:dyDescent="0.2">
      <c r="B14" s="18">
        <v>10</v>
      </c>
      <c r="C14" s="17" t="s">
        <v>83</v>
      </c>
      <c r="D14" s="19">
        <v>1.6000000000000001E-8</v>
      </c>
      <c r="E14" s="22">
        <f>D14/0.000000001</f>
        <v>16</v>
      </c>
      <c r="F14" s="25">
        <f>E14/10</f>
        <v>1.6</v>
      </c>
    </row>
    <row r="15" spans="2:10" x14ac:dyDescent="0.2">
      <c r="B15" s="18">
        <v>3</v>
      </c>
      <c r="C15" s="17" t="s">
        <v>76</v>
      </c>
      <c r="D15" s="19">
        <v>1.7E-8</v>
      </c>
      <c r="E15" s="22">
        <f t="shared" ref="E15:E25" si="0">D15/0.000000001</f>
        <v>17</v>
      </c>
      <c r="F15" s="25">
        <f t="shared" ref="F15:F25" si="1">E15/10</f>
        <v>1.7</v>
      </c>
    </row>
    <row r="16" spans="2:10" x14ac:dyDescent="0.2">
      <c r="B16" s="18">
        <v>4</v>
      </c>
      <c r="C16" s="17" t="s">
        <v>77</v>
      </c>
      <c r="D16" s="19">
        <v>2.4E-8</v>
      </c>
      <c r="E16" s="22">
        <f t="shared" si="0"/>
        <v>24</v>
      </c>
      <c r="F16" s="25">
        <f t="shared" si="1"/>
        <v>2.4</v>
      </c>
    </row>
    <row r="17" spans="2:6" x14ac:dyDescent="0.2">
      <c r="B17" s="18">
        <v>1</v>
      </c>
      <c r="C17" s="17" t="s">
        <v>74</v>
      </c>
      <c r="D17" s="19">
        <v>2.7999999999999999E-8</v>
      </c>
      <c r="E17" s="22">
        <f t="shared" si="0"/>
        <v>27.999999999999996</v>
      </c>
      <c r="F17" s="25">
        <f t="shared" si="1"/>
        <v>2.8</v>
      </c>
    </row>
    <row r="18" spans="2:6" x14ac:dyDescent="0.2">
      <c r="B18" s="18">
        <v>12</v>
      </c>
      <c r="C18" s="17" t="s">
        <v>85</v>
      </c>
      <c r="D18" s="19">
        <v>5.5000000000000003E-8</v>
      </c>
      <c r="E18" s="22">
        <f t="shared" si="0"/>
        <v>55</v>
      </c>
      <c r="F18" s="25">
        <f t="shared" si="1"/>
        <v>5.5</v>
      </c>
    </row>
    <row r="19" spans="2:6" x14ac:dyDescent="0.2">
      <c r="B19" s="18">
        <v>8</v>
      </c>
      <c r="C19" s="17" t="s">
        <v>81</v>
      </c>
      <c r="D19" s="19">
        <v>7.0000000000000005E-8</v>
      </c>
      <c r="E19" s="22">
        <f t="shared" si="0"/>
        <v>70</v>
      </c>
      <c r="F19" s="25">
        <f t="shared" si="1"/>
        <v>7</v>
      </c>
    </row>
    <row r="20" spans="2:6" x14ac:dyDescent="0.2">
      <c r="B20" s="18">
        <v>2</v>
      </c>
      <c r="C20" s="17" t="s">
        <v>75</v>
      </c>
      <c r="D20" s="19">
        <v>7.4999999999999997E-8</v>
      </c>
      <c r="E20" s="22">
        <f t="shared" si="0"/>
        <v>74.999999999999986</v>
      </c>
      <c r="F20" s="25">
        <f t="shared" si="1"/>
        <v>7.4999999999999982</v>
      </c>
    </row>
    <row r="21" spans="2:6" x14ac:dyDescent="0.2">
      <c r="B21" s="18">
        <v>9</v>
      </c>
      <c r="C21" s="17" t="s">
        <v>82</v>
      </c>
      <c r="D21" s="19">
        <v>9.8000000000000004E-8</v>
      </c>
      <c r="E21" s="22">
        <f t="shared" si="0"/>
        <v>98</v>
      </c>
      <c r="F21" s="25">
        <f t="shared" si="1"/>
        <v>9.8000000000000007</v>
      </c>
    </row>
    <row r="22" spans="2:6" x14ac:dyDescent="0.2">
      <c r="B22" s="18">
        <v>6</v>
      </c>
      <c r="C22" s="17" t="s">
        <v>79</v>
      </c>
      <c r="D22" s="19">
        <v>9.9999999999999995E-8</v>
      </c>
      <c r="E22" s="22">
        <f t="shared" si="0"/>
        <v>99.999999999999986</v>
      </c>
      <c r="F22" s="25">
        <f t="shared" si="1"/>
        <v>9.9999999999999982</v>
      </c>
    </row>
    <row r="23" spans="2:6" x14ac:dyDescent="0.2">
      <c r="B23" s="18">
        <v>11</v>
      </c>
      <c r="C23" s="17" t="s">
        <v>84</v>
      </c>
      <c r="D23" s="19">
        <v>1.1000000000000001E-7</v>
      </c>
      <c r="E23" s="22">
        <f t="shared" si="0"/>
        <v>110</v>
      </c>
      <c r="F23" s="25">
        <f t="shared" si="1"/>
        <v>11</v>
      </c>
    </row>
    <row r="24" spans="2:6" x14ac:dyDescent="0.2">
      <c r="B24" s="18">
        <v>7</v>
      </c>
      <c r="C24" s="17" t="s">
        <v>80</v>
      </c>
      <c r="D24" s="19">
        <v>1.9000000000000001E-7</v>
      </c>
      <c r="E24" s="22">
        <f t="shared" si="0"/>
        <v>190</v>
      </c>
      <c r="F24" s="25">
        <f t="shared" si="1"/>
        <v>19</v>
      </c>
    </row>
    <row r="25" spans="2:6" x14ac:dyDescent="0.2">
      <c r="B25" s="18">
        <v>5</v>
      </c>
      <c r="C25" s="17" t="s">
        <v>78</v>
      </c>
      <c r="D25" s="19">
        <v>1.0000000000000001E-5</v>
      </c>
      <c r="E25" s="22">
        <f t="shared" si="0"/>
        <v>10000</v>
      </c>
      <c r="F25" s="25">
        <f t="shared" si="1"/>
        <v>1000</v>
      </c>
    </row>
    <row r="28" spans="2:6" x14ac:dyDescent="0.2">
      <c r="B28" s="27" t="s">
        <v>93</v>
      </c>
      <c r="C28" s="23"/>
    </row>
    <row r="29" spans="2:6" s="21" customFormat="1" x14ac:dyDescent="0.2">
      <c r="B29" s="24" t="s">
        <v>94</v>
      </c>
      <c r="C29" s="24" t="s">
        <v>36</v>
      </c>
      <c r="D29" s="24" t="s">
        <v>95</v>
      </c>
      <c r="E29" s="20"/>
      <c r="F29" s="24"/>
    </row>
    <row r="30" spans="2:6" x14ac:dyDescent="0.2">
      <c r="B30" s="23">
        <v>0.5</v>
      </c>
      <c r="C30" s="23">
        <v>17.399999999999999</v>
      </c>
      <c r="D30" s="17">
        <v>0.7</v>
      </c>
    </row>
    <row r="31" spans="2:6" x14ac:dyDescent="0.2">
      <c r="B31" s="23">
        <v>1</v>
      </c>
      <c r="C31" s="23">
        <v>34.799999999999997</v>
      </c>
      <c r="D31" s="17">
        <v>1.4</v>
      </c>
    </row>
    <row r="32" spans="2:6" x14ac:dyDescent="0.2">
      <c r="B32" s="23">
        <v>2</v>
      </c>
      <c r="C32" s="23">
        <v>69.599999999999994</v>
      </c>
      <c r="D32" s="17">
        <v>2.8</v>
      </c>
    </row>
    <row r="33" spans="2:4" x14ac:dyDescent="0.2">
      <c r="B33" s="23">
        <v>4</v>
      </c>
      <c r="C33" s="23">
        <v>139.19</v>
      </c>
      <c r="D33" s="17">
        <v>5.6</v>
      </c>
    </row>
  </sheetData>
  <sortState xmlns:xlrd2="http://schemas.microsoft.com/office/spreadsheetml/2017/richdata2" ref="B14:D25">
    <sortCondition ref="D14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INKS</vt:lpstr>
      <vt:lpstr>CONDUCTORS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2021-03-25T12:08:05Z</dcterms:created>
  <dcterms:modified xsi:type="dcterms:W3CDTF">2021-04-26T19:15:23Z</dcterms:modified>
</cp:coreProperties>
</file>